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<sst xmlns="http://schemas.openxmlformats.org/spreadsheetml/2006/main" count="23560" uniqueCount="3873">
  <si>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</si>
  <si>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</si>
  <si>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</si>
  <si>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</si>
  <si>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</si>
  <si>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</si>
  <si>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</si>
  <si>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</si>
  <si>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</si>
  <si>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</si>
  <si>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</si>
  <si>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</si>
  <si>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</si>
  <si>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</si>
  <si>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</si>
  <si>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</si>
  <si>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</si>
  <si>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</si>
  <si>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</si>
  <si>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</si>
  <si>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</si>
  <si>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</si>
  <si>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</si>
  <si>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</si>
  <si>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</si>
  <si>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</si>
  <si>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</si>
  <si>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</si>
  <si>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</si>
  <si>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</si>
  <si>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</si>
  <si>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</si>
  <si>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</si>
  <si>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</si>
  <si>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</si>
  <si>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</si>
  <si>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</si>
  <si>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</si>
  <si>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</si>
  <si>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</si>
  <si>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</si>
  <si>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</si>
  <si>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</si>
  <si>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</si>
  <si>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</si>
  <si>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</si>
  <si>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</si>
  <si>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</si>
  <si>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</si>
  <si>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</si>
  <si>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</si>
  <si>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</si>
  <si>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</si>
  <si>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</si>
  <si>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</si>
  <si>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</si>
  <si>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</si>
  <si>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</si>
  <si>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</si>
  <si>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</si>
  <si>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</si>
  <si>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</si>
  <si>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</si>
  <si>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</si>
  <si>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</si>
  <si>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</si>
  <si>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</si>
  <si>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</si>
  <si>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</si>
  <si>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</si>
  <si>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</si>
  <si>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</si>
  <si>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</si>
  <si>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</si>
  <si>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</si>
  <si>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</si>
  <si>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</si>
  <si>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</si>
  <si>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</si>
  <si>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</si>
  <si>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</si>
  <si>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</si>
  <si>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</si>
  <si>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</si>
  <si>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</si>
  <si>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</si>
  <si>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</si>
  <si>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</si>
  <si>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</si>
  <si>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</si>
  <si>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</si>
  <si>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</si>
  <si>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</si>
  <si>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</si>
  <si>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</si>
  <si>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</si>
  <si>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</si>
  <si>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</si>
  <si>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</si>
  <si>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</si>
  <si>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</si>
  <si>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</si>
  <si>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</si>
  <si>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</si>
  <si>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</si>
  <si>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</si>
  <si>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</si>
  <si>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</si>
  <si>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</si>
  <si>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</si>
  <si>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</si>
  <si>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</si>
  <si>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</si>
  <si>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</si>
  <si>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</si>
  <si>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</si>
  <si>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</si>
  <si>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</si>
  <si>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</si>
  <si>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</si>
  <si>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</si>
  <si>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</si>
  <si>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</si>
  <si>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</si>
  <si>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</si>
  <si>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</si>
  <si>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</si>
  <si>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</si>
  <si>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</si>
  <si>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</si>
  <si>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</si>
  <si>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</si>
  <si>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</si>
  <si>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</si>
  <si>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</si>
  <si>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</si>
  <si>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</si>
  <si>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</si>
  <si>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</si>
  <si>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</si>
  <si>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</si>
  <si>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</si>
  <si>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</si>
  <si>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</si>
  <si>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</si>
  <si>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</si>
  <si>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</si>
  <si>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</si>
  <si>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</si>
  <si>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</si>
  <si>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</si>
  <si>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</si>
  <si>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</si>
  <si>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</si>
  <si>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</si>
  <si>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</si>
  <si>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</si>
  <si>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</si>
  <si>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</si>
  <si>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</si>
  <si>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</si>
  <si>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</si>
  <si>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</si>
  <si>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</si>
  <si>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</si>
  <si>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</si>
  <si>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</si>
  <si>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</si>
  <si>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</si>
  <si>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</si>
  <si>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</si>
  <si>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</si>
  <si>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</si>
  <si>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</si>
  <si>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</si>
  <si>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</si>
  <si>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</si>
  <si>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</si>
  <si>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</si>
  <si>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</si>
  <si>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</si>
  <si>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</si>
  <si>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</si>
  <si>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</si>
  <si>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</si>
  <si>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</si>
  <si>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</si>
  <si>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</si>
  <si>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</si>
  <si>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</si>
  <si>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</si>
  <si>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</si>
  <si>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</si>
  <si>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</si>
  <si>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</si>
  <si>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</si>
  <si>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</si>
  <si>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</si>
  <si>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</si>
  <si>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</si>
  <si>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</si>
  <si>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</si>
  <si>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</si>
  <si>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</si>
  <si>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</si>
  <si>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</si>
  <si>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</si>
  <si>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</si>
  <si>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</si>
  <si>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</si>
  <si>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</si>
  <si>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</si>
  <si>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</si>
  <si>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</si>
  <si>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elisecns</t>
  </si>
  <si>
    <t>s4mobile</t>
  </si>
  <si>
    <t>gregorvanerian</t>
  </si>
  <si>
    <t>snapologie</t>
  </si>
  <si>
    <t>proustnicolas</t>
  </si>
  <si>
    <t>ipmop2</t>
  </si>
  <si>
    <t>virgowhallala</t>
  </si>
  <si>
    <t>blogmoderateur</t>
  </si>
  <si>
    <t>fcitraubien</t>
  </si>
  <si>
    <t>geoffreyfossier</t>
  </si>
  <si>
    <t>leduiz</t>
  </si>
  <si>
    <t>agnesmascla</t>
  </si>
  <si>
    <t>raphael_fetique</t>
  </si>
  <si>
    <t>andrewmorrisuk</t>
  </si>
  <si>
    <t>vincentmontet</t>
  </si>
  <si>
    <t>lesguer_lionel</t>
  </si>
  <si>
    <t>blookup_fr</t>
  </si>
  <si>
    <t>arnaultchatel</t>
  </si>
  <si>
    <t>prland</t>
  </si>
  <si>
    <t>alineauribault</t>
  </si>
  <si>
    <t>louisaudureau</t>
  </si>
  <si>
    <t>amdesm</t>
  </si>
  <si>
    <t>kevla</t>
  </si>
  <si>
    <t>clara0glm</t>
  </si>
  <si>
    <t>mbadmb</t>
  </si>
  <si>
    <t>eugeniendrzk</t>
  </si>
  <si>
    <t>synthesio_fr</t>
  </si>
  <si>
    <t>naguibtoihiri</t>
  </si>
  <si>
    <t>sonia_belkadi</t>
  </si>
  <si>
    <t>ericegpro</t>
  </si>
  <si>
    <t>jrpnet</t>
  </si>
  <si>
    <t>vferreol</t>
  </si>
  <si>
    <t>aravati</t>
  </si>
  <si>
    <t>artefactdigital</t>
  </si>
  <si>
    <t>ed_oyster</t>
  </si>
  <si>
    <t>alidreym</t>
  </si>
  <si>
    <t>twuuck</t>
  </si>
  <si>
    <t>sebastien_uflo</t>
  </si>
  <si>
    <t>cha_labrecque</t>
  </si>
  <si>
    <t>jeremy_gulper</t>
  </si>
  <si>
    <t>delong_julien</t>
  </si>
  <si>
    <t>geeksatc</t>
  </si>
  <si>
    <t>smatich</t>
  </si>
  <si>
    <t>francoisgomez_</t>
  </si>
  <si>
    <t>sartanaluz</t>
  </si>
  <si>
    <t>opheliieclain</t>
  </si>
  <si>
    <t>jurinum</t>
  </si>
  <si>
    <t>2pnam</t>
  </si>
  <si>
    <t>alli_daya_</t>
  </si>
  <si>
    <t>sundyss</t>
  </si>
  <si>
    <t>pinumaclara</t>
  </si>
  <si>
    <t>lorcharpentier</t>
  </si>
  <si>
    <t>vlaurentyeu</t>
  </si>
  <si>
    <t>daudi75</t>
  </si>
  <si>
    <t>ericbeuzen</t>
  </si>
  <si>
    <t>early_hour</t>
  </si>
  <si>
    <t>leurtmargot</t>
  </si>
  <si>
    <t>clempujol</t>
  </si>
  <si>
    <t>violette1980</t>
  </si>
  <si>
    <t>jolyiiona</t>
  </si>
  <si>
    <t>curtomarques</t>
  </si>
  <si>
    <t>accenturefrance</t>
  </si>
  <si>
    <t>mariemenlailuc</t>
  </si>
  <si>
    <t>decampisa</t>
  </si>
  <si>
    <t>pcordina</t>
  </si>
  <si>
    <t>fberte74</t>
  </si>
  <si>
    <t>weborama</t>
  </si>
  <si>
    <t>fredolivennes</t>
  </si>
  <si>
    <t>yubette75</t>
  </si>
  <si>
    <t>gecaron27</t>
  </si>
  <si>
    <t>eelodieelodie</t>
  </si>
  <si>
    <t>winneremi</t>
  </si>
  <si>
    <t>lauribot</t>
  </si>
  <si>
    <t>solocal</t>
  </si>
  <si>
    <t>hubinstitute</t>
  </si>
  <si>
    <t>tscdigitalfr</t>
  </si>
  <si>
    <t>hubcities</t>
  </si>
  <si>
    <t>cdr_paris</t>
  </si>
  <si>
    <t>cginisty</t>
  </si>
  <si>
    <t>hubforum</t>
  </si>
  <si>
    <t>emmanuel_durand</t>
  </si>
  <si>
    <t>kameleoonrocks</t>
  </si>
  <si>
    <t>oracle_france</t>
  </si>
  <si>
    <t>55fiftyfive55</t>
  </si>
  <si>
    <t>antoinecormier1</t>
  </si>
  <si>
    <t>oan_fr</t>
  </si>
  <si>
    <t>3w_relevanc</t>
  </si>
  <si>
    <t>samiramellal</t>
  </si>
  <si>
    <t>pubsapientfr</t>
  </si>
  <si>
    <t>liverampfr</t>
  </si>
  <si>
    <t>converteo</t>
  </si>
  <si>
    <t>linkfluencefr</t>
  </si>
  <si>
    <t>k_schrenzel</t>
  </si>
  <si>
    <t>3suisses</t>
  </si>
  <si>
    <t>psebille</t>
  </si>
  <si>
    <t>efap_</t>
  </si>
  <si>
    <t>crosentin</t>
  </si>
  <si>
    <t>teadsfr</t>
  </si>
  <si>
    <t>sitel_worldwide</t>
  </si>
  <si>
    <t>lespepitestech</t>
  </si>
  <si>
    <t>tradelab_rtb</t>
  </si>
  <si>
    <t>indeedfrancais</t>
  </si>
  <si>
    <t>emmanuelvivier</t>
  </si>
  <si>
    <t>vincent_ducrey</t>
  </si>
  <si>
    <t>rakutenretail</t>
  </si>
  <si>
    <t>fabienversavau</t>
  </si>
  <si>
    <t>weareadot</t>
  </si>
  <si>
    <t>matlacombe1</t>
  </si>
  <si>
    <t>rc_engage_fr</t>
  </si>
  <si>
    <t>datawordsgroup</t>
  </si>
  <si>
    <t>thierryg810</t>
  </si>
  <si>
    <t>snapchat</t>
  </si>
  <si>
    <t>carambar_france</t>
  </si>
  <si>
    <t>m6groupe</t>
  </si>
  <si>
    <t>unleashgroup</t>
  </si>
  <si>
    <t>devfestnantes</t>
  </si>
  <si>
    <t>lelearningshow</t>
  </si>
  <si>
    <t>parisweb</t>
  </si>
  <si>
    <t>frenchkitconf</t>
  </si>
  <si>
    <t>lengow_fr</t>
  </si>
  <si>
    <t>danonefr</t>
  </si>
  <si>
    <t>galeries_laf</t>
  </si>
  <si>
    <t>laredoute</t>
  </si>
  <si>
    <t>amaury_lelong</t>
  </si>
  <si>
    <t>leroymerlinfr</t>
  </si>
  <si>
    <t>youtube</t>
  </si>
  <si>
    <t>tableau</t>
  </si>
  <si>
    <t>edouardbeaucour</t>
  </si>
  <si>
    <t>davidlegendre64</t>
  </si>
  <si>
    <t>vincent_luciani</t>
  </si>
  <si>
    <t>accenturedigi</t>
  </si>
  <si>
    <t>cofidis</t>
  </si>
  <si>
    <t>zesebbernard</t>
  </si>
  <si>
    <t>gboulakia</t>
  </si>
  <si>
    <t>josselin_moreau</t>
  </si>
  <si>
    <t>87seconds</t>
  </si>
  <si>
    <t>allianzfrance</t>
  </si>
  <si>
    <t>allianz</t>
  </si>
  <si>
    <t>jnjnews</t>
  </si>
  <si>
    <t>tothegim</t>
  </si>
  <si>
    <t>kasperskyfrance</t>
  </si>
  <si>
    <t>axafrance</t>
  </si>
  <si>
    <t>wefix_france</t>
  </si>
  <si>
    <t>cecileduriez</t>
  </si>
  <si>
    <t>bouyguestelecom</t>
  </si>
  <si>
    <t>peugeotfr</t>
  </si>
  <si>
    <t>mcdofr_newsroom</t>
  </si>
  <si>
    <t>guerlain</t>
  </si>
  <si>
    <t>lancomefr</t>
  </si>
  <si>
    <t>engiegroup</t>
  </si>
  <si>
    <t>mastercardfr</t>
  </si>
  <si>
    <t>asana</t>
  </si>
  <si>
    <t>wendicsturgis</t>
  </si>
  <si>
    <t>twitterfrance</t>
  </si>
  <si>
    <t>damienviel</t>
  </si>
  <si>
    <t>havasgroup</t>
  </si>
  <si>
    <t>olivier_camino</t>
  </si>
  <si>
    <t>monsterfrance</t>
  </si>
  <si>
    <t>zepresenters</t>
  </si>
  <si>
    <t>taboola_france</t>
  </si>
  <si>
    <t>yext</t>
  </si>
  <si>
    <t>liveramp</t>
  </si>
  <si>
    <t>peugeot</t>
  </si>
  <si>
    <t>abtasty_fr</t>
  </si>
  <si>
    <t>vanessachocteau</t>
  </si>
  <si>
    <t>wpp</t>
  </si>
  <si>
    <t>rakutenfrance</t>
  </si>
  <si>
    <t>redbysfr</t>
  </si>
  <si>
    <t>ringcentral</t>
  </si>
  <si>
    <t>eulerhermes</t>
  </si>
  <si>
    <t>Retweet</t>
  </si>
  <si>
    <t>Mentions</t>
  </si>
  <si>
    <t>Replies to</t>
  </si>
  <si>
    <t>.@OAN_fr reviendra sur un partenariat stratégique avec @3W_relevanC permettant le développement de mesure d’impact télé et présentera cette avancée majeure dans un marché publicitaire de plus en plus Data drivé.
➡ https://t.co/ptp3QwpunA
#HUBFORUM https://t.co/jozXKsVh2L</t>
  </si>
  <si>
    <t>J-15 !!! Are you ready ? #HUBFORUM #SmartRebootNow https://t.co/zYrxDn1C1l</t>
  </si>
  <si>
    <t>7 évènements du digital à ne pas rater en octobre 2019 (trop envie d'aller au #HubForum) #Webmarketing #Internet #Dircomhttps://t.co/V23q7d9cXo via BlogModerateur
— Virginie Debuisson (VirgoWhallala) September 30, 2019
 RT VirgoWhallala: 7 évènements du digital à ne pas ra…</t>
  </si>
  <si>
    <t>Pour ses 50 ans, @Carambar_France &amp;amp; @Snapchat se sont associés pour réaliser 50 blagues en réalité augmentée ! Découvrez les coulisses de cette opération de grande ampleur, et ses résultats étonnants avec @emmanuel_durand &amp;amp; @ThierryG810 au #HUBFORUM ➡ https://t.co/CBnxIirPlI https://t.co/yoJGpbkJWw</t>
  </si>
  <si>
    <t>Comment M6 Boutique accélère et diversifie sa croissance au travers d’une stratégie, de leviers &amp;amp; de dispositifs multicanaux &amp;amp; multiformats permettant de créer confiance, attachement &amp;amp; performance ? Réponse au #HUBFORUM avec @M6Groupe &amp;amp; @oracle_france
➡ https://t.co/DbQMBWix3d https://t.co/QdUkZjT5PU</t>
  </si>
  <si>
    <t>@lengow_FR @frenchkitconf @ParisWeb @hubforum @LelearningShow @devfestnantes @UNLEASHgroup @BlogModerateur #LengowDay #frenchkitconf #ParisWeb #hubforum #LelearningShow #devfestnantes #UNEASHWorld</t>
  </si>
  <si>
    <t>7 évènements du digital à ne pas rater en octobre 2019 (trop envie d'aller au #HubForum) #Webmarketing #Internet #Dircom
https://t.co/V23q7d9cXo via @BlogModerateur</t>
  </si>
  <si>
    <t>Rendez-vous au #HUBFORUM pour découvrir comment @WeAreAdot accompagne les marques du groupe @DanoneFR dans leur nouvelle stratégie de modélisation d'audiences.
Réservez votre place ➡ https://t.co/hSI2kyBpC1 https://t.co/bNZZSqQQ0O</t>
  </si>
  <si>
    <t>Lors du #HUBFORUM, @SamirAmellal @LaRedoute &amp;amp; El Mustapha Barkani @Galeries_Laf échangeront avec Raphaëlle Abitbol @PubSapientFR sur la manière dont la #data peut avoir un impact réel à toutes les étapes clés de la transformation de l'entreprise.
➡ https://t.co/mPCsRQPnIr https://t.co/clIaCFP1wm</t>
  </si>
  <si>
    <t>⏰Et si vous remettiez la mesure de l’efficacité au cœur de votre stratégie média ?
Guilhem Bodin &amp;amp; Jérémie Levy, Partners chez Converteo, font le point➡️https://t.co/hx2wj9JpwD
#HUBFORUM @Hubforum #DigitalMarketing #media #mediastrategy #mixmedia #DataDriven https://t.co/9VlQJbkclF</t>
  </si>
  <si>
    <t>CEO inspirants + best cases + networking + 1to1 = 4 raisons de venir au #HUBFORUM - On y sera, et vous ? #smartrebootnow #transformation #Digital https://t.co/QTUP0fS0VY</t>
  </si>
  <si>
    <t>En pleine préparation du @hubforum avec le @HUBInstitute, l’@EFAP_ et le @MBADMB _xD83E__xDD73_ #MBADMB #HUBFORUM #EFAP https://t.co/F67hWEJeq8</t>
  </si>
  <si>
    <t>Le 15 et 16 octobre aura lieu le HUB FORUM 2019 organisé par le @HUBInstitute  à la maison de la mutualité à #Paris ! Je suis ravie de participer à cet évènement lors de ma dernière année de Master @MBADMB.
#HUBFORUM #MBADMB #DIGITAL
https://t.co/mU2ZjZkvEk</t>
  </si>
  <si>
    <t>Retour sur l'approche marketing de « l’ultralocalisation » avec cette #interview de @amaury_lelong Directeur de la Publicité Digitale chez @Solocal, partenaire du #HUBFORUM 2019. https://t.co/jXOwwdZkem</t>
  </si>
  <si>
    <t>Gros casting pour les keynotes du #HubForum les 15 et 16 octobre https://t.co/6dbNSEFiD0 https://t.co/5LXNxPC1Cb</t>
  </si>
  <si>
    <t>_xD83D__xDEA9_ Il reste quelques places au #workshop Converteo lors du #HUBFORUM 
_xD83D__xDCC5_ RDV le Mardi 15 octobre à 15h45 _xD83D__xDC47_
https://t.co/l8XWO7IxHk
#MarketingDigital #ecommerce #marketplace https://t.co/dnHOxu6nYT</t>
  </si>
  <si>
    <t>.@leroymerlinfr a souhaité challenger la répartition de ses investissements Media aux niveaux national &amp;amp; local, pour affiner sa stratégie par magasin. Avec @converteo, ils reviendront sur les facteurs clés de succès.
Rendez-vous au #HUBFORUM ➡ https://t.co/B21XFKSl9j https://t.co/Au9E9jspJf</t>
  </si>
  <si>
    <t>Ne manquez pas cet atelier passionnant au #HubForum avec @converteo pour tout comprendre aux opportunités et enjeux du #DTC [#ecommerce] https://t.co/I4KP3iD8aI</t>
  </si>
  <si>
    <t>Le #HUBFORUM c'est aussi 36 #workshops avec :
✔ Retours d'expérience &amp;amp; Q&amp;amp;A
✔ Démonstrations &amp;amp; conseils pour mettre en place votre roadmap 2020
⚠️L'inscription aux workshops est obligatoire pour vous assurer une place à ces sessions.
Inscription ➡ https://t.co/a1YmEm25nl https://t.co/vOd3BZQ9hP</t>
  </si>
  <si>
    <t>La création est très libre sur @YouTube. Personnaliser l’expérience, scénariser &amp;amp; raconter des histoires en fonction des affinités de chacun, c’est désormais possible simplement, si on pense multi formats &amp;amp; orchestration media.
#Workshops #HUBFORUM ➡ https://t.co/ji36Xblsz9 https://t.co/b4NCV5Hx3u</t>
  </si>
  <si>
    <t>"La transformation est un processus qui prend du temps. Même les entreprises qui ont investi depuis longtemps dans les stratégies #datadriven n’en sont qu’à 20% du chemin." #interview @EdouardBeaucour, Country Manager @Tableau, partenaire du #HUBFORUM 2019 https://t.co/HDuI1iT3dr</t>
  </si>
  <si>
    <t>Il ne vous reste plus que quelques jours pour vous inscrire à notre workshop @hubforum dédié à la détection automatique de tendances... C'est par ici que ça se passe _xD83C__xDFC3_‍♂️ https://t.co/HAIGcQgK39
#hubforum #socialmediaintelligence #datamarketing https://t.co/aPgf1F00VB</t>
  </si>
  <si>
    <t>Ciblage d'audience, #automatisation, #personnalisation, flux de données, #SEO #SEA... autant de sujets à adresser qui demandent une double compétence média/data. Retours d'expériences &amp;amp; cas concrets avec @ArtefactDigital.
Inscription #workshop #HUBFORUM ➡https://t.co/bM2gqMCddi https://t.co/qmn7dHAFhb</t>
  </si>
  <si>
    <t>Retrouvez nous lors du #HUBFORUM qui se déroule les 15 et 16 octobre à Paris!   
https://t.co/Jycp3mLt2V</t>
  </si>
  <si>
    <t>How can a methodology based on experimentation help you implement efficient #datadriven marketing actions? We are looking forward to our talk with #Orange on the main stage of the #HubForum! #Trust #DigitalMarketing
Register here https://t.co/nY9M3nWoyY
See you there, next week! https://t.co/pbDj0UH1CI</t>
  </si>
  <si>
    <t>#HUBFORUM Pour vous inscrire, c'est par ici _xD83D__xDC47_ #SmartRebootNow #IA #DATA</t>
  </si>
  <si>
    <t>_xD83D__xDCC6_ J-7 avant la prise de parole d'Artefact au #HUBForum. @Vincent_Luciani, COO et co-fondateur d'Artefact et @davidlegendre64, CDO d'ENGIE France interviendront dès 9h40 ! Ils vous présenteront comment l'#IA a été mise au service de la transformation data d'ENGIE France. https://t.co/EA8YMsveSG</t>
  </si>
  <si>
    <t>Solocal est partenaire majeur du #HUBFORUM, qui réunit 3 500 décideurs du #digital #marketing #communication #data.
A cette occasion, on vous fait gagner 2 PASS (valeur 600 € HT)
Pour jouer, RT ce tweet &amp;amp; Follow @Solocal
TAS le 11/10 https://t.co/1ZXb5qe2bw</t>
  </si>
  <si>
    <t>Beaucoup de grandes entreprises ont entamé leur #transformationdigitale mais l'approche "test &amp;amp; learn" adoptée bien que positive n'est pas pas suffisante pour être décisive. Retrouvez @Emmanuelvivier pour la keynote d'ouverture du #HUBFORUM.Inscription➡https://t.co/Q2IR4yJViN https://t.co/CXeaTq01la</t>
  </si>
  <si>
    <t>⌛ J-12 avant le #HUBFORUM _xD83D__xDE31_
SUIVEZ-NOUS SUR _xD83D__xDC49_ @hubforum _xD83D__xDE80_
_xD83C__xDF9F_Billetterie ➡ https://t.co/glS60CfGVU https://t.co/JXJfl0h2S8</t>
  </si>
  <si>
    <t>⌛[ J-3 ] Cette année le #HUB35 revient sur la scène du #HUBFORUM pour mettre en lumière les 35 talents qui contribuent à accélerer la #transfonum des entreprises. Candidatez pour intégrer ce palmarès  #DigitalBusiness. Rejoignez la communauté ➡ https://t.co/avWDyUjwoQ https://t.co/nD4O0DtOjz</t>
  </si>
  <si>
    <t>#HUBFORUM c'est dans moins d'une semaine ! Retrouvez mardi 15 octobre, @FabienVersavau, CEO Rakuten France, qui reviendra sur les nouveaux enjeux #ecommerce qui poussent les marques &amp;amp; enseignes à se réinventer et comment Rakuten les soutient et les accompagne face à ces enjeux. https://t.co/OsQDlA9qHe</t>
  </si>
  <si>
    <t>"Memory Lane" fonctionne avec #GoogleVoiceAssistance et une #IA conversationnelle pour lutter contre l'isolement chez les personnes âgées. 
Inscrivez-vous au #Workshop #HUBFORUM @AccentureDigi pour tout savoir sur cette innovation ➡ https://t.co/a1YmEm25nl https://t.co/NcaVfkqYST</t>
  </si>
  <si>
    <t>[_xD83C__xDFAF_ SaveTheDate] #HubForum c'est le rendez-vous de la transformation numérique des entreprises
15 et 16 Octobre à la Maison de la Mutualité - Paris 
https://t.co/QHGaBnFUcZ
#inspiration #TransfoNum #ThinkTank #Observatoire #innovation https://t.co/Uwodm3QzIB</t>
  </si>
  <si>
    <t>Nous vous donnons RDV les 15 &amp;amp; 16 Octobre au @hubforum ! Ne manquez pas notre #keynote consacrée au #ParcoursClient avec @FredOlivennes et Gaëtan TOUYON de @Cofidis ! #Trust #DigitalMarketing #HubForum #TransfoNum https://t.co/ZMXcnhmDec</t>
  </si>
  <si>
    <t>_xD83D__xDC49_ HUBFORUM  Les 15 &amp;amp; 16 octobre ? Rejoignez 3500 décideurs du #Digital pour 2 jours de conférences, workshops &amp;amp; networking… réservez votre pass pour le #HUBFORUM ! https://t.co/DwiZVcb3gg.</t>
  </si>
  <si>
    <t>[EVENEMENT] La semaine prochaine, les équipes de LiveRamp seront présentes au  #HubForum ! _xD83C__xDF89_
Nicolas Guarino et Gaëtan Martin animeront une plénière sur le sujet : "Comment #Peugeot a réalisé une augmentation de ses ventes grâce à #IdentityResolution ?
https://t.co/ajuMtbrrbl https://t.co/yPup7tYifI</t>
  </si>
  <si>
    <t>_xD83D__xDDDE_ [ Mention Presse ]
"Le #HUBFORUM est un des évènements majeurs autour du marketing digital de l’année."
Merci @BlogModerateur _xD83D__xDE00_ https://t.co/Q1zOEUP2k4</t>
  </si>
  <si>
    <t>Comment le Pitch accélère la dynamique de transformation ? @zeSebBernard vous donne 3 raisons d'adopter le pitch en entreprise. Retrouvez-le sur la scène du #HUBFORUM pour l'intervention de @zepresenters  ! ➡ https://t.co/OmPJuM07aD https://t.co/v4C4Ferzgy</t>
  </si>
  <si>
    <t>En amont de notre prise de parole lors du prochain #HubForum _xD83D__xDC49_ un avant goût de notre vision du #Messaging de demain ! (et déjà d'aujourd'hui _xD83D__xDE05_) par @josselin_moreau et @GBoulakia _xD83D__xDC4C_@HUBInstitute A lire sans modération _xD83D__xDE0E_
https://t.co/tyHGyWNIM1</t>
  </si>
  <si>
    <t>#SmartCity, #Data, nouveaux formats... autant de sujets qui seront mis en lumière par @vincent_ducrey lors de l'ouverture du 2ème jour du #HUBFORUM.
Rendez-vous les 15 &amp;amp; 16 octobre pour comprendre les thématiques qui rythmeront 2020 !
Billetterie ➡ https://t.co/kAbxKQidbV https://t.co/ASUB0ofMUo</t>
  </si>
  <si>
    <t>"Le petit Marseillais" reviendra lors du #HUBFORUM sur les clés de succès de la mise en place du projet de Content Factory de @87Seconds (@DatawordsGroup) qui ont permis de repenser la stratégie de production de contenu au niveau local &amp;amp; international.
➡ https://t.co/KwaBYK7YHi https://t.co/b0M8Mj7NN6</t>
  </si>
  <si>
    <t>Déployer +50 sites avec une nouvelle technologie, des contenus adaptés aux marchés locaux, optimisés SEO &amp;amp; UX, dans un planning serré ? @allianzfrance l’a fait ! Présentation des facteurs clés de succès cc @DatawordsGroup
Inscription #Workshop #HUBFORUM ➡https://t.co/KdzoACYkam https://t.co/ToUccsTf6E</t>
  </si>
  <si>
    <t>#HUBFORUM Paris, Oct 15-16. The Datawords Group will be presenting two sessions with @JNJNews and @Allianz to discuss how to boost #CustomerEngagement and successfully implement a consistent and scalable #DigitalStrategy internationally.
https://t.co/DFXPPTykwu https://t.co/y4uEVfKEUY</t>
  </si>
  <si>
    <t>Qui de mon réseau (et parmi les gens cools et sympas) sera au #HUBFORUM la semaine prochaine ?</t>
  </si>
  <si>
    <t>#HUBFORUM @totheGim (Product Strategist) revient sur 5 campagnes pub. Objectifs : vente en magasin, couverture incrémentale, génération de leads, engagement utilisateur.. Après ce #workshop les stratégies @Snapchat n'auront plus aucun secret pour vous!
➡ https://t.co/ujFdCXc32G https://t.co/vxUAwSU4Vb</t>
  </si>
  <si>
    <t>Lors de ce #workshop : présentation du potentiel de la plateforme de #personnalisation #IA de @kameleoonrocks à travers des cas clients (Toyota, Cdiscount,...) et une démo live de l'outil de ciblage prédictif.
Inscription ➡ https://t.co/7W485AmxiP
#HUBFORUM https://t.co/d7JQ8zyHVc</t>
  </si>
  <si>
    <t>Ce #workshop abordera le choix émis par @kasperskyfrance en faveur de la solution de @oracle_france Oracle Maxymiser, solution de #personnalisation et d' #ABTesting. 
Inscription aux workshops du #HUBFORUM ➡ https://t.co/2y3xzu61wt https://t.co/I0SinLoeWH</t>
  </si>
  <si>
    <t>Il existe une multitude de parcours clients &amp;amp; de nombreux points de contact. Afin de mettre en place un pilotage optimal de la performance d'acquisition &amp;amp; de conversion, @AXAFrance &amp;amp; @55FiftyFive55 ont réconcilié les données online &amp;amp; offline.
➡https://t.co/vmpkVTlTYn
#HUBFORUM https://t.co/CSWB6wFm7v</t>
  </si>
  <si>
    <t>Comment exister, émerger &amp;amp; doper son business en local et global grâce a des solutions digitales adaptées ? Réponse au #workshop animé par @antoinecormier1 (@solocal) &amp;amp; @CecileDuriez (@WeFix_France) lors du #HUBFORUM le 15 octobre ! 
Réservez une place ➡ https://t.co/FMqr3BfQ3N https://t.co/OirS73Fvyn</t>
  </si>
  <si>
    <t>#CaseStudy : découvrez comment, en intégrant l'Identity Resolution de @LiveRampFR dans son écosystème digital, @bouyguestelecom a réussi à optimiser son coût d'acquisition sur ses campagnes.
Inscription au #workshop #HUBFORUM ➡ https://t.co/FtxWN8U3aa https://t.co/6AuSePqi8O</t>
  </si>
  <si>
    <t>.@PeugeotFR souhaitait mettre en œuvre une stratégie efficace de ciblage publicitaire pour augmenter ses ventes. Découvrez sur scène les résultats de la mise en place de ce dispositif avec @LiveRampFR.
Rendez-vous au #HUBFORUM ➡ https://t.co/K8hnob2vXu https://t.co/zfKNSm8UOo</t>
  </si>
  <si>
    <t>Comment le digital drive le business local &amp;amp; permet au réseau de se développer ? Le storytelling des campagnes digitales menées en local, permet à l’enseigne sa diversification. @Solocal &amp;amp; @McDoFr_Newsroom mettront l’accent sur l’hyper local.
➡ https://t.co/pnwF7TOwdH #HUBFORUM https://t.co/b0r9gaoyQA</t>
  </si>
  <si>
    <t>Si la vérité réside dans la voix du consommateur, découvrez comment @Guerlain a réussi à innover en marketing grâce à la diffusion d'une social data structurée, en soutien à la prise de décisions stratégiques. cc @LinkfluenceFR
Rendez-vous au #HUBFORUM ➡ https://t.co/ZxFmHn7OdI https://t.co/mr0yv3FqlG</t>
  </si>
  <si>
    <t>Le digital bouleverse notre manière de penser le marketing vidéo : clics, CPA, CPM... Et si on arrêtait de parler de video marketing pour se concentrer sur l’essence même du marketing : vendre ?
Rendez-vous au #HUBFORUM avec @Youtube &amp;amp; @LancomeFR ➡ https://t.co/ROcbhFnMtq https://t.co/D5fottyNdO</t>
  </si>
  <si>
    <t>Nous avons l'honneur de compter @K_Schrenzel, CEO des @3Suisses, parmi les speakeuses du #HUBFORUM cette année !
J-12 avant l'événement, dépêchez-vous de résever votre pass ➡ https://t.co/fYZ5Gs3ENL https://t.co/KtMsDJ5x2h</t>
  </si>
  <si>
    <t>Découvrez comment l’#IA Factory permet aujourd’hui à @ENGIEgroup de faire émerger de nouvelles méthodologies et modes de fonctionnement agile pour créer de la valeur au sein même de la société. Avec @ArtefactDigital
Rendez-vous au #HUBFORUM ➡ https://t.co/bHcCv6r0VO https://t.co/91m4HOvsql</t>
  </si>
  <si>
    <t>#Workshop @MastercardFR #HUBFORUM
✔ Tour d’horizon des best practices issues de collaborations avec les plus grands retailers mondiaux
✔ Partage de cas concrets d’application dans les domaines du #pricing, de l'expérience en magasin &amp;amp; du #ecommerce.
➡ https://t.co/sD14rf75MO https://t.co/DFZmA15aM1</t>
  </si>
  <si>
    <t>Présent au @hubforum à Paris _xD83C__xDDEB__xD83C__xDDF7_? Contactez-moi pour un café et rejoignez-nous au Workshop @asana  sur "Work Management: les 3 piliers d'une entreprise équilibrée".
https://t.co/IWFPyoQXWT
#workmanagement #asana #hubforum #paris #networking #digitaltransformation #france https://t.co/WLRAv7mqTk</t>
  </si>
  <si>
    <t>Fiers de compter @wendicsturgis, CEO Europe de @yext parmi les speakeuses du #HUBFORUM cette année.
N'oubliez pas de réserver votre place ➡ https://t.co/xVAeXXNC29 https://t.co/LqY47RgtM8</t>
  </si>
  <si>
    <t>Les plateformes sociales secouent la notion d'influenceur•e. Comment naviguer désormais dans une #influence devenue + collective, + authentique et + engagée ? Réponse avec @damienviel  Directeur Général @TwitterFrance au #HUBFORUM dans quelques jours !
➡https://t.co/xd2fBeh1Q9 https://t.co/WIwjsqKNCc</t>
  </si>
  <si>
    <t>L'équipe de @Converteo présentera des pistes de réflexion autour des différents scénarios de déploiement, des enjeux d'organisation et des stratégies à adopter sur les #marketplaces.
Inscription #workshop #HUBFORUM ➡ https://t.co/x2Sl9sOMEI https://t.co/vPNCmIUTZC</t>
  </si>
  <si>
    <t>Et si vous possédiez déjà les clés de votre #transformation ? Réponse avec Kaoutar Benazzi, Head of Havas Programmatic Hub @HavasGroup, au #HUBFORUM le 16 octobre.
Il n'est pas trop tard pour réserver votre place ➡ https://t.co/YSzHXExczW https://t.co/PZh3KuGPAM</t>
  </si>
  <si>
    <t>Comment optimiser ses créations quand 85% des vidéos sur mobile ont été pensées pour un écran panoramique ? Comment communiquer efficacement son message lorsque 8/10 utilisateurs n'activent pas le son pour lire une vidéo ?
#Workshop @TeadsFR #HUBFORUM ➡https://t.co/GibFtyM5xU https://t.co/L2xNfkd7F6</t>
  </si>
  <si>
    <t>Nous avons le plaisir d'accueillir @olivier_camino, Co-Founder de @acticall @Sitel_WorldWide Group au #HUBFORUM cette année pour une keynote sur la place de l'Humain dans la transformation. 
Il est encore temps de réserver votre place ➡ https://t.co/Xztr310swm https://t.co/62PT4ESOQf</t>
  </si>
  <si>
    <t>Le @hubforum c'est une occasion unique d'échanger avec 3500 décideurs pendant 48h mais aussi de profiter des meilleurs experts du marché pour accélérer votre business (keynote, table ronde, workshops). N'attendez plus: https://t.co/ZY9RXJ2vTW 
#Hubforum #Paris #Experts #Business https://t.co/JY1pRwEO7E</t>
  </si>
  <si>
    <t>Découvrez, lors de ce #workshop #HUBFORUM animé avec @Tradelab_RTB, comment @MonsterFrance engage ses audiences jeunes dont la consommation média se concentre sur le digital. 
Inscription ➡ https://t.co/acjFSjD97o https://t.co/zFPyEsGF9i</t>
  </si>
  <si>
    <t>How to engage the #Millennials audiences with your brand thanks to #DataDriven marketing? @MonsterFrance &amp;amp; #Tradelab hold a workshop at the #HubForum to discuss TV/Digital and #social/#programmatic complementarity and raise brand awareness among young audiences! https://t.co/XIm59Ao21F</t>
  </si>
  <si>
    <t>Prendre la parole, c’est prendre le pouvoir ! Un pouvoir éphémère &amp;amp; fragile. Ce qui était considéré comme des #softskills deviennent 4 super pouvoirs : pitch, storytelling, storydesign, leadership.
Inscription #workshop @zepresenters #HUBFORUM ➡ https://t.co/TOqYAM4UM2 https://t.co/dUkbfZPx2r</t>
  </si>
  <si>
    <t>Découvrez comment augmenter l’#efficacité de vos équipes lors du #workshop du logiciel de suivis de projets @asana au #HUBFORUM Paris le 16 Octobre.
LVMH, Leroy Merlin et L'Oréal l'ont déjà adopté ! 
Inscription  ➡ https://t.co/a1YmEm25nl https://t.co/N6OwZcwP3e</t>
  </si>
  <si>
    <t>L'utilisation de l’#IA dans le #recrutement, notamment via les #algorithmes de matching, suscite des inquiétudes. #Automatisation, déshumanisation.. Les #RH de demain opposeront-elles #robots / humains ?
Inscription #workshop @Indeedfrancais #HUBFORUM ➡https://t.co/i5mEq8ipSX https://t.co/yo9tx9lsnP</t>
  </si>
  <si>
    <t>Les annonceurs doivent adresser des objectifs de visibilité &amp;amp; notoriété tout en étant challengés sur des KPIS de performance. Lors du #workshop #HUBFORUM  @taboola_france explique quels formats &amp;amp; outils utiliser pour remplir les objectifs.  Inscription ➡https://t.co/a1YmEm25nl https://t.co/5fRKJxf0Rx</t>
  </si>
  <si>
    <t>Inscrivez-vous au #workshop #HUBFORUM de @yext : vous saurez comment reprendre le contrôle des informations publiques diffusées en votre nom pour devenir "Answers Ready" 
Inscription ➡https://t.co/mcsgn0uuHm https://t.co/ZuE6h66dQv</t>
  </si>
  <si>
    <t>#HUBFORUM: Want to boost your #CustomerEngagement? Come to our session @hubforum in Paris on October 15th and learn how “Le Petit Marseillais” skyrocketed its customer engagement thanks to the #ContentFactory from @87Seconds. Sign up here: https://t.co/Sk2Ld8Pjb0 https://t.co/Jm7boh9ycn</t>
  </si>
  <si>
    <t>@Peugeot croise sa base de données utilisateurs avec celle de @LiveRamp.  L'idée? Identifier les utilisateurs recourant au configurateur automobile qui parcourent le site. Inscrivez-vous au #HUBFORUM Paris pour y assister  ➡ https://t.co/kAbxKQidbV https://t.co/ifQU2xOy7X</t>
  </si>
  <si>
    <t>Inscrivez-vous à la session Lunch &amp;amp; Learn lors du #workshop #HUBFORUM pour découvrir "Image MatchMaker", la solution @ABTasty_FR qui analyse des milliers de photos pour déterminer le visuel qui offrira le meilleur taux.
Inscription ➡ https://t.co/a1YmEm25nl https://t.co/Ah3qAfL49A</t>
  </si>
  <si>
    <t>Ultralocalisation : @Solocal « démocratise le digital » et redonne le pouvoir aux enseignes https://t.co/0FXFAqbdYC #hubforum</t>
  </si>
  <si>
    <t>Le pitch prend une part grandissante parmi les compétences de ceux qui cherchent à bouger les lignes ! Retrouvez au #HUBFORUM @VanessaChocteau qui reviendra sur la méthode #HUBSTORY afin de préparer les start-ups et mobiliser ses équipes ! Inscription ➡ https://t.co/kAbxKQidbV https://t.co/ZpV6jF3Q2M</t>
  </si>
  <si>
    <t>Comprendre les drivers d'une nouvelle #croissancedurable au niveau mondial ? C'est possible avec l'Initiative for Real Growth (#IRG). Retrouvez l'intervention de @WPP sur le sujet au #HUBFORUM Paris ➡ https://t.co/kAbxKQidbV https://t.co/sPrrnuhIpT</t>
  </si>
  <si>
    <t>A l'heure où les annonceurs recherchent toujours + de formats innovants &amp;amp; engageants, découvrez lors de ce #workshop #HUBFORUM comment un programme de fidélité unique, le Club R, permet d'intégrer l'écosystème @RakutenFrance pour toucher 2M de membres.
➡https://t.co/hscFwGQ14v https://t.co/yGB9PXDfEZ</t>
  </si>
  <si>
    <t>Fabien Versavau, CEO France de @RakutenFrance , reviendra sur les enjeux #ecommerce qui poussent les marques &amp;amp; enseignes à se réinventer et comment Rakuten les soutient et les accompagne face à ces enjeux. #HUBFORUM cc @Rakutenretail 
Billetterie ➡ https://t.co/kAbxKQidbV https://t.co/OjzEZlhipb</t>
  </si>
  <si>
    <t>Comment @WeAreAdot accompagne les marques du groupe @DanoneFR dans leur nouvelle stratégie de #modélisation d'audiences ? Venez le découvrir au #HUBFORUM le 16 octobre prochain.
Il n'est pas trop tard pour acheter votre pass ! ➡ https://t.co/kAbxKQidbV https://t.co/EjBT0OfiLC</t>
  </si>
  <si>
    <t>⏳ J-7 : Plus qu'une semaine avant le #HubForum 2019 !
 Assistez à notre Workshop dédié à la connaissance client, et découvrez comment Adot accompagne Danone dans la modélisation de ses audiences _xD83E__xDD14_
Rendez-vous sur _xD83D__xDC49_ https://t.co/za2OccaRpc https://t.co/SFfQeFAKPZ</t>
  </si>
  <si>
    <t>Assistez au #workshop de @RingCentral au #HUBFORUM co-animé par Julien Darrigan de @REDbySFR &amp;amp; Maxime Lefebvre de @RC_Engage_FR pour échanger sur l'adoption d'une stratégie omni-digitale pour les entreprises gérant des millions d'interactions clients.
➡ https://t.co/a1YmEm25nl https://t.co/A6zBPFDtEd</t>
  </si>
  <si>
    <t>#HUBFORUM: @DatawordsGroup x @hubforum: Come and listen to our workshop on October 16th and learn how @Eulerhermes has successfully implemented its #DigitalStrategy worldwide by rolling out more than 50 websites in a few months!
https://t.co/FtvLRty9bh https://t.co/3PlDmVVc7l</t>
  </si>
  <si>
    <t>#HUBFORUM is starting in less than two weeks! Join the @DatawordsGroup team in Paris @hubforum to learn more about #CustomerEngagement #ContentFactory #DigitalMarketing. We look forward to seeing you there! 
https://t.co/PLMxc8Z70k https://t.co/c23kwGtGSt</t>
  </si>
  <si>
    <t>https://www.blogdumoderateur.com/evenements-digital-octobre-2019/</t>
  </si>
  <si>
    <t>https://paris.hubforum.com/fr/eventagenda https://twitter.com/hubforum/status/1176492666080681991</t>
  </si>
  <si>
    <t>https://twitter.com/converteo/status/1180039553299750912</t>
  </si>
  <si>
    <t>https://paris.hubforum.com/fr</t>
  </si>
  <si>
    <t>https://hubs.ly/H0k_cl50</t>
  </si>
  <si>
    <t>https://paris.hubforum.com/fr?utm_source=twitter&amp;utm_medium=social&amp;utm_campaign=organic-employer-brand</t>
  </si>
  <si>
    <t>https://twitter.com/HUBInstitute/status/1179674174568177664</t>
  </si>
  <si>
    <t>https://paris.hubforum.com/fr/content/billetterie?utm_medium=Twitter&amp;utm_source=Events&amp;utm_campaign=HUBFORUM&amp;utm_content=billetterie</t>
  </si>
  <si>
    <t>https://www.linkedin.com/slink?code=dQrSMiE https://www.linkedin.com/slink?code=dAauVMv</t>
  </si>
  <si>
    <t>https://m.facebook.com/story.php?story_fbid=1658048424327096&amp;id=169703896494897&amp;sfnsn=mo&amp;d=n&amp;vh=e</t>
  </si>
  <si>
    <t>https://bit.ly/2mlzCGc?utm_content=102283013&amp;utm_medium=social&amp;utm_source=twitter&amp;hss_channel=tw-500079860</t>
  </si>
  <si>
    <t>https://bit.ly/2mQKxb7?utm_content=102283014&amp;utm_medium=social&amp;utm_source=twitter&amp;hss_channel=tw-500079860</t>
  </si>
  <si>
    <t>https://hubinstitute.com/2019/hubforum/transformation/tribune-Zepresenters-SebastienBernard-pitch-equipe</t>
  </si>
  <si>
    <t>https://hubinstitute.com/2019/hubforum/marketing/transformation/tribune-TSC-GeoffreyBoulakia-JosselinMoreau-messenging-service-client</t>
  </si>
  <si>
    <t>https://bit.ly/2knjOS4?utm_content=101891091&amp;utm_medium=social&amp;utm_source=twitter&amp;hss_channel=tw-150585854</t>
  </si>
  <si>
    <t>https://bit.ly/2Od93f1?utm_content=101867689&amp;utm_medium=social&amp;utm_source=twitter&amp;hss_channel=tw-150585854</t>
  </si>
  <si>
    <t>https://bit.ly/2knjOS4?utm_content=101891092&amp;utm_medium=social&amp;utm_source=twitter&amp;hss_channel=tw-150585854</t>
  </si>
  <si>
    <t>https://bit.ly/2Od93f1?utm_content=101868689&amp;utm_medium=social&amp;utm_source=twitter&amp;hss_channel=tw-150585854</t>
  </si>
  <si>
    <t>https://bit.ly/2Od93f1?utm_content=101868691&amp;utm_medium=social&amp;utm_source=twitter&amp;hss_channel=tw-150585854</t>
  </si>
  <si>
    <t>https://bit.ly/2Od93f1?utm_content=101868204&amp;utm_medium=social&amp;utm_source=twitter&amp;hss_channel=tw-150585854</t>
  </si>
  <si>
    <t>https://bit.ly/2Od93f1?utm_content=101672134&amp;utm_medium=social&amp;utm_source=twitter&amp;hss_channel=tw-150585854</t>
  </si>
  <si>
    <t>https://bit.ly/2knjOS4?utm_content=101891093&amp;utm_medium=social&amp;utm_source=twitter&amp;hss_channel=tw-150585854</t>
  </si>
  <si>
    <t>https://bit.ly/2knjOS4?utm_content=101905968&amp;utm_medium=social&amp;utm_source=twitter&amp;hss_channel=tw-150585854</t>
  </si>
  <si>
    <t>https://bit.ly/2Od93f1?utm_content=101868206&amp;utm_medium=social&amp;utm_source=twitter&amp;hss_channel=tw-150585854</t>
  </si>
  <si>
    <t>https://paris.hubforum.com/fr/eventagenda</t>
  </si>
  <si>
    <t>https://bit.ly/2knjOS4?utm_content=102101048&amp;utm_medium=social&amp;utm_source=twitter&amp;hss_channel=tw-150585854</t>
  </si>
  <si>
    <t>https://bit.ly/2knjOS4?utm_content=102101046&amp;utm_medium=social&amp;utm_source=twitter&amp;hss_channel=tw-150585854</t>
  </si>
  <si>
    <t>https://bit.ly/2knjOS4?utm_content=102101047&amp;utm_medium=social&amp;utm_source=twitter&amp;hss_channel=tw-150585854</t>
  </si>
  <si>
    <t>https://bit.ly/2knjOS4?utm_content=102101050&amp;utm_medium=social&amp;utm_source=twitter&amp;hss_channel=tw-150585854</t>
  </si>
  <si>
    <t>https://bit.ly/2knjOS4?utm_content=102101049&amp;utm_medium=social&amp;utm_source=twitter&amp;hss_channel=tw-150585854</t>
  </si>
  <si>
    <t>https://bit.ly/2knjOS4?utm_content=102330604&amp;utm_medium=social&amp;utm_source=twitter&amp;hss_channel=tw-150585854</t>
  </si>
  <si>
    <t>https://bit.ly/2knjOS4?utm_content=102330605&amp;utm_medium=social&amp;utm_source=twitter&amp;hss_channel=tw-150585854</t>
  </si>
  <si>
    <t>https://bit.ly/2Od93f1?utm_content=102297923&amp;utm_medium=social&amp;utm_source=twitter&amp;hss_channel=tw-150585854</t>
  </si>
  <si>
    <t>https://paris.hubforum.com/fr/session/94581db2-2db8-e911-bcd0-28187866b6f1</t>
  </si>
  <si>
    <t>https://bit.ly/2Od93f1?utm_content=102297925&amp;utm_medium=social&amp;utm_source=twitter&amp;hss_channel=tw-150585854</t>
  </si>
  <si>
    <t>https://bit.ly/2knjOS4?utm_content=102330801&amp;utm_medium=social&amp;utm_source=twitter&amp;hss_channel=tw-150585854</t>
  </si>
  <si>
    <t>https://bit.ly/2Od93f1?utm_content=102433987&amp;utm_medium=social&amp;utm_source=twitter&amp;hss_channel=tw-150585854</t>
  </si>
  <si>
    <t>https://bit.ly/2knjOS4?utm_content=102436710&amp;utm_medium=social&amp;utm_source=twitter&amp;hss_channel=tw-150585854</t>
  </si>
  <si>
    <t>https://www.linkedin.com/slink?code=gFjD2pz</t>
  </si>
  <si>
    <t>https://www.linkedin.com/slink?code=gh8mMM3</t>
  </si>
  <si>
    <t>https://bit.ly/2Od93f1?utm_content=102433988&amp;utm_medium=social&amp;utm_source=twitter&amp;hss_channel=tw-150585854</t>
  </si>
  <si>
    <t>https://bit.ly/2knjOS4?utm_content=102436711&amp;utm_medium=social&amp;utm_source=twitter&amp;hss_channel=tw-150585854</t>
  </si>
  <si>
    <t>https://bit.ly/2Od93f1?utm_content=102433989&amp;utm_medium=social&amp;utm_source=twitter&amp;hss_channel=tw-150585854</t>
  </si>
  <si>
    <t>https://bit.ly/2knjOS4?utm_content=102436712&amp;utm_medium=social&amp;utm_source=twitter&amp;hss_channel=tw-150585854</t>
  </si>
  <si>
    <t>https://paris.hubforum.com/utm_source=pub&amp;utm_medium=pepitedunet</t>
  </si>
  <si>
    <t>https://bit.ly/2Od93f1?utm_content=102437594&amp;utm_medium=social&amp;utm_source=twitter&amp;hss_channel=tw-150585854</t>
  </si>
  <si>
    <t>https://bit.ly/2Od93f1?utm_content=102437596&amp;utm_medium=social&amp;utm_source=twitter&amp;hss_channel=tw-150585854</t>
  </si>
  <si>
    <t>https://paris.hubforum.com/fr/content/workshops-hubforum-paris</t>
  </si>
  <si>
    <t>https://bit.ly/2Od93f1?utm_content=102437597&amp;utm_medium=social&amp;utm_source=twitter&amp;hss_channel=tw-150585854</t>
  </si>
  <si>
    <t>https://paris.hubforum.com/fr/session/4f356303-c3af-e911-bcd0-28187832824b</t>
  </si>
  <si>
    <t>http://candacelovescreativeppl.blogspot.com/2009/07/100-yr-celebration-for-naacp-our.html</t>
  </si>
  <si>
    <t>https://paris.hubforum.com/fr/content/billetterie?utm_medium=Twitter&amp;utm_source=Events&amp;utm_campaign=HUBFORUM&amp;utm_content=Intervention%20Manu</t>
  </si>
  <si>
    <t>https://hub-institute.typeform.com/to/izo1xD?utm_medium=Twitter&amp;amp;utm_source=Events&amp;amp;utm_campaign=HUBFORUM&amp;amp;utm_content=HUB35</t>
  </si>
  <si>
    <t>https://www.youtube.com/watch?v=N-iu2YIZshM&amp;feature=youtu.be</t>
  </si>
  <si>
    <t>https://bit.ly/2Od93f1?utm_content=101867692&amp;utm_medium=social&amp;utm_source=twitter&amp;hss_channel=tw-150585854</t>
  </si>
  <si>
    <t>https://bit.ly/2knjOS4?utm_content=101905967&amp;utm_medium=social&amp;utm_source=twitter&amp;hss_channel=tw-150585854</t>
  </si>
  <si>
    <t>https://paris.hubforum.com/fr/session/fd884fbc-2cb8-e911-bcd0-28187866b6f1</t>
  </si>
  <si>
    <t>https://bit.ly/2Od93f1?utm_content=102297922&amp;utm_medium=social&amp;utm_source=twitter&amp;hss_channel=tw-150585854</t>
  </si>
  <si>
    <t>https://paris.hubforum.com/en/</t>
  </si>
  <si>
    <t>https://bit.ly/2knjOS4?utm_content=101905965&amp;utm_medium=social&amp;utm_source=twitter&amp;hss_channel=tw-150585854</t>
  </si>
  <si>
    <t>https://paris.hubforum.com/en/session/8c84bfd1-c3af-e911-bcd0-28187832824b</t>
  </si>
  <si>
    <t>https://paris.hubforum.com/fr/session/47761d1c-33b8-e911-bcd0-28187866b6f1</t>
  </si>
  <si>
    <t>https://paris.hubforum.com/fr/session/8c84bfd1-c3af-e911-bcd0-28187832824b</t>
  </si>
  <si>
    <t>blogdumoderateur.com</t>
  </si>
  <si>
    <t>hubforum.com twitter.com</t>
  </si>
  <si>
    <t>twitter.com</t>
  </si>
  <si>
    <t>hubforum.com</t>
  </si>
  <si>
    <t>hubs.ly</t>
  </si>
  <si>
    <t>linkedin.com linkedin.com</t>
  </si>
  <si>
    <t>facebook.com</t>
  </si>
  <si>
    <t>bit.ly</t>
  </si>
  <si>
    <t>hubinstitute.com</t>
  </si>
  <si>
    <t>linkedin.com</t>
  </si>
  <si>
    <t>blogspot.com</t>
  </si>
  <si>
    <t>typeform.com</t>
  </si>
  <si>
    <t>youtube.com</t>
  </si>
  <si>
    <t>hubforum smartrebootnow</t>
  </si>
  <si>
    <t>hubforum webmarketing internet</t>
  </si>
  <si>
    <t>lengowday frenchkitconf parisweb hubforum lelearningshow devfestnantes uneashworld</t>
  </si>
  <si>
    <t>hubforum webmarketing internet dircom</t>
  </si>
  <si>
    <t>mbadmb hubforum efap</t>
  </si>
  <si>
    <t>paris</t>
  </si>
  <si>
    <t>interview</t>
  </si>
  <si>
    <t>workshop hubforum</t>
  </si>
  <si>
    <t>hubforum dtc ecommerce</t>
  </si>
  <si>
    <t>paris hubforum mbadmb digital</t>
  </si>
  <si>
    <t>hubforum workshops</t>
  </si>
  <si>
    <t>hubforum socialmediaintelligence datamarketing</t>
  </si>
  <si>
    <t>automatisation personnalisation seo sea</t>
  </si>
  <si>
    <t>datadriven</t>
  </si>
  <si>
    <t>hubforum smartrebootnow ia data</t>
  </si>
  <si>
    <t>hubforum ia</t>
  </si>
  <si>
    <t>hubforum digital marketing communication data</t>
  </si>
  <si>
    <t>hubforum smartrebootnow transformation digital</t>
  </si>
  <si>
    <t>transformationdigitale</t>
  </si>
  <si>
    <t>hub35 hubforum</t>
  </si>
  <si>
    <t>googlevoiceassistance ia</t>
  </si>
  <si>
    <t>hubforum inspiration transfonum thinktank observatoire innovation</t>
  </si>
  <si>
    <t>keynote parcoursclient</t>
  </si>
  <si>
    <t>keynote parcoursclient trust digitalmarketing hubforum transfonum</t>
  </si>
  <si>
    <t>digital hubforum</t>
  </si>
  <si>
    <t>interview hubforum</t>
  </si>
  <si>
    <t>datadriven interview hubforum</t>
  </si>
  <si>
    <t>hubforum messaging</t>
  </si>
  <si>
    <t>smartcity data</t>
  </si>
  <si>
    <t>hubforum workshop</t>
  </si>
  <si>
    <t>workshop personnalisation ia</t>
  </si>
  <si>
    <t>workshop personnalisation ia hubforum</t>
  </si>
  <si>
    <t>workshop</t>
  </si>
  <si>
    <t>workshop personnalisation abtesting hubforum</t>
  </si>
  <si>
    <t>hubforum data</t>
  </si>
  <si>
    <t>casestudy workshop hubforum</t>
  </si>
  <si>
    <t>hubforum peugeot identityresolution</t>
  </si>
  <si>
    <t>ia</t>
  </si>
  <si>
    <t>ia hubforum</t>
  </si>
  <si>
    <t>workshop hubforum pricing ecommerce</t>
  </si>
  <si>
    <t>workmanagement asana hubforum paris networking digitaltransformation france</t>
  </si>
  <si>
    <t>workshops hubforum</t>
  </si>
  <si>
    <t>automatisation personnalisation seo sea workshop hubforum</t>
  </si>
  <si>
    <t>influence hubforum</t>
  </si>
  <si>
    <t>hubforum digitalmarketing media mediastrategy mixmedia datadriven</t>
  </si>
  <si>
    <t>workshop hubforum marketingdigital ecommerce marketplace</t>
  </si>
  <si>
    <t>marketplaces workshop hubforum</t>
  </si>
  <si>
    <t>transformation hubforum</t>
  </si>
  <si>
    <t>hubforum paris experts business</t>
  </si>
  <si>
    <t>millennials datadriven tradelab hubforum social programmatic</t>
  </si>
  <si>
    <t>softskills workshop hubforum</t>
  </si>
  <si>
    <t>efficacité workshop hubforum</t>
  </si>
  <si>
    <t>ia recrutement algorithmes</t>
  </si>
  <si>
    <t>ia recrutement algorithmes automatisation rh robots workshop hubforum</t>
  </si>
  <si>
    <t>datadriven orange hubforum trust digitalmarketing</t>
  </si>
  <si>
    <t>transformationdigitale hubforum</t>
  </si>
  <si>
    <t>hub35 hubforum transfonum digitalbusiness</t>
  </si>
  <si>
    <t>hubforum customerengagement</t>
  </si>
  <si>
    <t>hubforum hubstory</t>
  </si>
  <si>
    <t>croissancedurable irg hubforum</t>
  </si>
  <si>
    <t>googlevoiceassistance ia workshop hubforum</t>
  </si>
  <si>
    <t>hubforum ecommerce</t>
  </si>
  <si>
    <t>smartcity data hubforum</t>
  </si>
  <si>
    <t>ecommerce hubforum</t>
  </si>
  <si>
    <t>modélisation</t>
  </si>
  <si>
    <t>modélisation hubforum</t>
  </si>
  <si>
    <t>hubforum customerengagement digitalstrategy</t>
  </si>
  <si>
    <t>hubforum customerengagement contentfactory</t>
  </si>
  <si>
    <t>hubforum digitalstrategy</t>
  </si>
  <si>
    <t>hubforum customerengagement contentfactory digitalmarketing</t>
  </si>
  <si>
    <t>https://pbs.twimg.com/media/EFtsb8aW4AAEKnb.jpg</t>
  </si>
  <si>
    <t>https://pbs.twimg.com/media/EGQsaUmWoAIH985.jpg</t>
  </si>
  <si>
    <t>https://pbs.twimg.com/media/EGXkTzMWkAAe1tC.jpg</t>
  </si>
  <si>
    <t>https://pbs.twimg.com/media/EF8LaHOXoAAIFwM.jpg</t>
  </si>
  <si>
    <t>https://pbs.twimg.com/media/EGbRUlaX0AEVktO.jpg</t>
  </si>
  <si>
    <t>https://pbs.twimg.com/media/EGcznCTXkAASRBW.jpg</t>
  </si>
  <si>
    <t>https://pbs.twimg.com/media/EFshncXXoAIN4_3.jpg</t>
  </si>
  <si>
    <t>https://pbs.twimg.com/media/EFsUVz6XkAIUw9p.jpg</t>
  </si>
  <si>
    <t>https://pbs.twimg.com/media/EFuBvrnX0AAC7XU.jpg</t>
  </si>
  <si>
    <t>https://pbs.twimg.com/media/EF2ob_RUwAIlBj_.jpg</t>
  </si>
  <si>
    <t>https://pbs.twimg.com/media/EF361LXWoAEFjkd.jpg</t>
  </si>
  <si>
    <t>https://pbs.twimg.com/media/EFyNiXbWkAEQm3l.jpg</t>
  </si>
  <si>
    <t>https://pbs.twimg.com/media/EFPBXCeWsAINGsd.jpg</t>
  </si>
  <si>
    <t>https://pbs.twimg.com/media/EFtRrdiWwAE2oyu.jpg</t>
  </si>
  <si>
    <t>https://pbs.twimg.com/media/EFzLVbIWoAALfOi.jpg</t>
  </si>
  <si>
    <t>https://pbs.twimg.com/media/EFznt27XoAMyPWY.jpg</t>
  </si>
  <si>
    <t>https://pbs.twimg.com/media/EGcxlOGXoAAAJfx.jpg</t>
  </si>
  <si>
    <t>https://pbs.twimg.com/media/EF1pQ3-X0AA5Mm5.jpg</t>
  </si>
  <si>
    <t>https://pbs.twimg.com/media/EF3IQr3W4AARpTb.jpg</t>
  </si>
  <si>
    <t>https://pbs.twimg.com/media/EF3JZGOXYAA0cqF.jpg</t>
  </si>
  <si>
    <t>https://pbs.twimg.com/media/EF3oSoNWsAAdB1D.jpg</t>
  </si>
  <si>
    <t>https://pbs.twimg.com/media/EF4xw_PWkAATj3x.jpg</t>
  </si>
  <si>
    <t>https://pbs.twimg.com/media/EF7-Yq5WoAUd6nu.jpg</t>
  </si>
  <si>
    <t>https://pbs.twimg.com/ext_tw_video_thumb/1179449520972808192/pu/img/7iWo8mdU0PuWg75g.jpg</t>
  </si>
  <si>
    <t>https://pbs.twimg.com/media/EF8Z2cfXoAAqqLU.jpg</t>
  </si>
  <si>
    <t>https://pbs.twimg.com/media/EF8nlU_XUAEZn5h.jpg</t>
  </si>
  <si>
    <t>https://pbs.twimg.com/media/EF9rXQZXUAA3tu2.jpg</t>
  </si>
  <si>
    <t>https://pbs.twimg.com/media/EF970CwXUAABaYd.jpg</t>
  </si>
  <si>
    <t>https://pbs.twimg.com/media/EGA8h48XYAAP4qA.jpg</t>
  </si>
  <si>
    <t>https://pbs.twimg.com/media/EGBH-Y5XUAIO0Jv.jpg</t>
  </si>
  <si>
    <t>https://pbs.twimg.com/media/EGBRJj1WoAAZQxx.jpg</t>
  </si>
  <si>
    <t>https://pbs.twimg.com/media/EF34XzqXYAEqdIp.jpg</t>
  </si>
  <si>
    <t>https://pbs.twimg.com/media/EGBXt76W4AAzFns.jpg</t>
  </si>
  <si>
    <t>https://pbs.twimg.com/media/EGBjcExXoAA51bQ.jpg</t>
  </si>
  <si>
    <t>https://pbs.twimg.com/media/EGBqTodXUAAhnvr.jpg</t>
  </si>
  <si>
    <t>https://pbs.twimg.com/media/EGCO7RPWoAIfpPf.jpg</t>
  </si>
  <si>
    <t>https://pbs.twimg.com/media/EGChS4xXUAAJnPS.jpg</t>
  </si>
  <si>
    <t>https://pbs.twimg.com/media/EGBqjTCXoAAfE9N.jpg</t>
  </si>
  <si>
    <t>https://pbs.twimg.com/media/EGggEsTXUAEBVr5.jpg</t>
  </si>
  <si>
    <t>https://pbs.twimg.com/media/EGQZEhNX0AATNmi.jpg</t>
  </si>
  <si>
    <t>https://pbs.twimg.com/media/EGRrd1cXkAQGmCv.jpg</t>
  </si>
  <si>
    <t>https://pbs.twimg.com/media/EGSBYGTXkAE1PcO.jpg</t>
  </si>
  <si>
    <t>https://pbs.twimg.com/media/EGSiZeuWsAA43yN.jpg</t>
  </si>
  <si>
    <t>https://pbs.twimg.com/media/EGVngyeWkAAhel-.jpg</t>
  </si>
  <si>
    <t>https://pbs.twimg.com/media/EGS64CDWoAANXcn.jpg</t>
  </si>
  <si>
    <t>https://pbs.twimg.com/media/EGW6GL_XkAE4D55.jpg</t>
  </si>
  <si>
    <t>https://pbs.twimg.com/media/EGXgX84WwAI-7z5.jpg</t>
  </si>
  <si>
    <t>https://pbs.twimg.com/ext_tw_video_thumb/1181953726396928002/pu/img/gtiunVCsgujq548d.jpg</t>
  </si>
  <si>
    <t>https://pbs.twimg.com/media/EGa3DmiX0AACWLl.jpg</t>
  </si>
  <si>
    <t>https://pbs.twimg.com/media/EGa34gLWwAATRfv.jpg</t>
  </si>
  <si>
    <t>https://pbs.twimg.com/media/EGX4bawWwAA3l19.jpg</t>
  </si>
  <si>
    <t>https://pbs.twimg.com/media/EGbZ6QCXoAAa9GQ.jpg</t>
  </si>
  <si>
    <t>https://pbs.twimg.com/media/EGcvZyKW4AAFkr9.jpg</t>
  </si>
  <si>
    <t>https://pbs.twimg.com/media/EGc1dBJWsAE62d_.jpg</t>
  </si>
  <si>
    <t>https://pbs.twimg.com/media/EGcsKAnWsAAIrhe.jpg</t>
  </si>
  <si>
    <t>https://pbs.twimg.com/media/EGgl-wKWkAA2aoh.jpg</t>
  </si>
  <si>
    <t>https://pbs.twimg.com/media/EGhZJ2_XUAEdwHA.jpg</t>
  </si>
  <si>
    <t>https://pbs.twimg.com/media/EFtmvDOWsAEaqsE.jpg</t>
  </si>
  <si>
    <t>https://pbs.twimg.com/media/EFybRLoX0AA0Ot3.jpg</t>
  </si>
  <si>
    <t>https://pbs.twimg.com/media/EGXEwCYXYAAvKcP.jpg</t>
  </si>
  <si>
    <t>https://pbs.twimg.com/media/EGV7z9mWkAELEII.jpg</t>
  </si>
  <si>
    <t>https://pbs.twimg.com/media/EGha9e4XkAI9hE6.jpg</t>
  </si>
  <si>
    <t>https://pbs.twimg.com/media/EF8HFIWXkAESQxc.jpg</t>
  </si>
  <si>
    <t>https://pbs.twimg.com/media/EGXLX8kWwAEyxL9.jpg</t>
  </si>
  <si>
    <t>https://pbs.twimg.com/media/EFxnxTKWsAQJlTd.jpg</t>
  </si>
  <si>
    <t>https://pbs.twimg.com/media/EGcaWxaW4AAwsOe.jpg</t>
  </si>
  <si>
    <t>https://pbs.twimg.com/media/EGhmeeHWsAUReLG.jpg</t>
  </si>
  <si>
    <t>https://pbs.twimg.com/tweet_video_thumb/EFO91S_XUAIvzdC.jpg</t>
  </si>
  <si>
    <t>https://pbs.twimg.com/media/EF9J4EnXUAAkWT_.jpg</t>
  </si>
  <si>
    <t>http://pbs.twimg.com/profile_images/993433341004320770/nLkTcMDz_normal.jpg</t>
  </si>
  <si>
    <t>http://pbs.twimg.com/profile_images/1123237807185649664/9Rp9uSAp_normal.png</t>
  </si>
  <si>
    <t>http://pbs.twimg.com/profile_images/856443047579701248/TTI7Ndro_normal.jpg</t>
  </si>
  <si>
    <t>http://pbs.twimg.com/profile_images/1083039075911811080/eBt6G-M6_normal.jpg</t>
  </si>
  <si>
    <t>http://pbs.twimg.com/profile_images/1174958863239405568/FBs53uKC_normal.jpg</t>
  </si>
  <si>
    <t>http://pbs.twimg.com/profile_images/1156258561216921602/53Sm5-YK_normal.jpg</t>
  </si>
  <si>
    <t>http://pbs.twimg.com/profile_images/1031580565110235136/_l10VUQ6_normal.jpg</t>
  </si>
  <si>
    <t>http://pbs.twimg.com/profile_images/927861938641690624/ubmnIPSq_normal.jpg</t>
  </si>
  <si>
    <t>http://pbs.twimg.com/profile_images/1155067272144334848/UxxNlHLf_normal.jpg</t>
  </si>
  <si>
    <t>http://pbs.twimg.com/profile_images/2767046980/d0728b06264c18043b1d4571b0ed3d39_normal.jpeg</t>
  </si>
  <si>
    <t>http://pbs.twimg.com/profile_images/670305132735778816/7vNlsR_X_normal.jpg</t>
  </si>
  <si>
    <t>http://pbs.twimg.com/profile_images/1138114915619749888/1e0u-1mE_normal.png</t>
  </si>
  <si>
    <t>http://pbs.twimg.com/profile_images/1053139625244585984/o81wYBuO_normal.jpg</t>
  </si>
  <si>
    <t>http://pbs.twimg.com/profile_images/1181117358376718336/LT4yrxJZ_normal.jpg</t>
  </si>
  <si>
    <t>http://pbs.twimg.com/profile_images/778934286133198849/9hXRfK8o_normal.jpg</t>
  </si>
  <si>
    <t>http://pbs.twimg.com/profile_images/1024530033879203840/hTwYflmc_normal.jpg</t>
  </si>
  <si>
    <t>http://pbs.twimg.com/profile_images/1171114316394827783/xxedEE6g_normal.jpg</t>
  </si>
  <si>
    <t>http://pbs.twimg.com/profile_images/1156908344894021632/ONjgujhf_normal.jpg</t>
  </si>
  <si>
    <t>http://pbs.twimg.com/profile_images/1001854812156243969/YBUbWwRk_normal.jpg</t>
  </si>
  <si>
    <t>http://pbs.twimg.com/profile_images/837307775428472835/rPbdgrDc_normal.jpg</t>
  </si>
  <si>
    <t>http://pbs.twimg.com/profile_images/1018950533711847424/5-tLdCgx_normal.jpg</t>
  </si>
  <si>
    <t>http://pbs.twimg.com/profile_images/1182304102161813508/wJBgDrbq_normal.jpg</t>
  </si>
  <si>
    <t>http://pbs.twimg.com/profile_images/986570785631424512/GZdD4FKh_normal.jpg</t>
  </si>
  <si>
    <t>http://pbs.twimg.com/profile_images/1180819169157292032/YBM70NYl_normal.jpg</t>
  </si>
  <si>
    <t>http://pbs.twimg.com/profile_images/1108278792118771712/UKddwwYF_normal.jpg</t>
  </si>
  <si>
    <t>http://pbs.twimg.com/profile_images/1102642023293743106/37yVbG6d_normal.jpg</t>
  </si>
  <si>
    <t>http://pbs.twimg.com/profile_images/1032025660481527808/eywt9Fom_normal.jpg</t>
  </si>
  <si>
    <t>http://pbs.twimg.com/profile_images/953981725264285696/88QX350U_normal.jpg</t>
  </si>
  <si>
    <t>http://pbs.twimg.com/profile_images/1176825388426829824/lZF9uWzA_normal.png</t>
  </si>
  <si>
    <t>http://pbs.twimg.com/profile_images/910447810276986880/OhowBiUa_normal.jpg</t>
  </si>
  <si>
    <t>http://pbs.twimg.com/profile_images/1093241132761395200/VORyoxGy_normal.jpg</t>
  </si>
  <si>
    <t>http://pbs.twimg.com/profile_images/856574445007364096/E0F-KENv_normal.jpg</t>
  </si>
  <si>
    <t>http://pbs.twimg.com/profile_images/569964863053496320/9elXprUv_normal.png</t>
  </si>
  <si>
    <t>http://pbs.twimg.com/profile_images/955714485494444032/oDPVBdxS_normal.jpg</t>
  </si>
  <si>
    <t>http://pbs.twimg.com/profile_images/966974933376040960/YBEjjJo0_normal.jpg</t>
  </si>
  <si>
    <t>http://abs.twimg.com/sticky/default_profile_images/default_profile_normal.png</t>
  </si>
  <si>
    <t>http://pbs.twimg.com/profile_images/565243148335464448/KBlF5CVT_normal.jpeg</t>
  </si>
  <si>
    <t>http://pbs.twimg.com/profile_images/1004129148204408833/cMeAT8Jd_normal.jpg</t>
  </si>
  <si>
    <t>http://pbs.twimg.com/profile_images/1049556254283243520/ULWS6wXc_normal.jpg</t>
  </si>
  <si>
    <t>http://pbs.twimg.com/profile_images/1149349801638682629/kH-EAV5N_normal.jpg</t>
  </si>
  <si>
    <t>http://pbs.twimg.com/profile_images/865522990951260160/5mYq6nGh_normal.jpg</t>
  </si>
  <si>
    <t>http://pbs.twimg.com/profile_images/1147195390934102017/FDG0d0nX_normal.jpg</t>
  </si>
  <si>
    <t>http://pbs.twimg.com/profile_images/619559756835987456/_xU6MJI9_normal.jpg</t>
  </si>
  <si>
    <t>http://pbs.twimg.com/profile_images/733327237198536704/Cad2tG40_normal.jpg</t>
  </si>
  <si>
    <t>http://pbs.twimg.com/profile_images/949555421051805696/BW989i9O_normal.jpg</t>
  </si>
  <si>
    <t>http://pbs.twimg.com/profile_images/735105668517122048/LszEs7He_normal.jpg</t>
  </si>
  <si>
    <t>http://pbs.twimg.com/profile_images/1131259749968818181/kQg8oq0q_normal.jpg</t>
  </si>
  <si>
    <t>http://pbs.twimg.com/profile_images/1055049631279865861/L2Ot7yoz_normal.jpg</t>
  </si>
  <si>
    <t>http://pbs.twimg.com/profile_images/717677864536117248/SxZ7dTxl_normal.jpg</t>
  </si>
  <si>
    <t>http://pbs.twimg.com/profile_images/1041712130532229121/1Dyc5uCl_normal.jpg</t>
  </si>
  <si>
    <t>http://pbs.twimg.com/profile_images/710065236057985024/aOOWDCD6_normal.jpg</t>
  </si>
  <si>
    <t>http://pbs.twimg.com/profile_images/740096836929781760/D88n4V5y_normal.jpg</t>
  </si>
  <si>
    <t>http://pbs.twimg.com/profile_images/1025383852821368832/dcrRhl3h_normal.jpg</t>
  </si>
  <si>
    <t>http://pbs.twimg.com/profile_images/696473468586561536/3OCOnmCT_normal.jpg</t>
  </si>
  <si>
    <t>http://pbs.twimg.com/profile_images/1168914389883338758/SZrAdzjl_normal.jpg</t>
  </si>
  <si>
    <t>http://pbs.twimg.com/profile_images/1160840479518466048/AOZLagxd_normal.jpg</t>
  </si>
  <si>
    <t>http://pbs.twimg.com/profile_images/1049632785152008193/EbhDcmPn_normal.jpg</t>
  </si>
  <si>
    <t>http://pbs.twimg.com/profile_images/701517600174559237/di8aaV0e_normal.jpg</t>
  </si>
  <si>
    <t>http://pbs.twimg.com/profile_images/794177375311372288/O1gwpUGd_normal.jpg</t>
  </si>
  <si>
    <t>http://pbs.twimg.com/profile_images/823904898844659713/3s2swX2I_normal.jpg</t>
  </si>
  <si>
    <t>http://pbs.twimg.com/profile_images/779278454168707072/OAHRtGbW_normal.jpg</t>
  </si>
  <si>
    <t>http://pbs.twimg.com/profile_images/984734140137377793/lGAkg6zb_normal.jpg</t>
  </si>
  <si>
    <t>http://pbs.twimg.com/profile_images/1055654562831499264/86bRa2ML_normal.jpg</t>
  </si>
  <si>
    <t>http://pbs.twimg.com/profile_images/903726036663316480/G3pG9h_X_normal.jpg</t>
  </si>
  <si>
    <t>http://pbs.twimg.com/profile_images/940578620371816448/2VrlsAtO_normal.jpg</t>
  </si>
  <si>
    <t>http://pbs.twimg.com/profile_images/739554809217462277/aVKlrGk0_normal.jpg</t>
  </si>
  <si>
    <t>http://pbs.twimg.com/profile_images/1059760049860567041/BWPqMe6N_normal.jpg</t>
  </si>
  <si>
    <t>http://pbs.twimg.com/profile_images/876804634463150080/mDdQ52NN_normal.jpg</t>
  </si>
  <si>
    <t>http://pbs.twimg.com/profile_images/958732723123867649/NKx_cVlZ_normal.jpg</t>
  </si>
  <si>
    <t>http://pbs.twimg.com/profile_images/1180158994565996545/mPOsmd-3_normal.jpg</t>
  </si>
  <si>
    <t>http://pbs.twimg.com/profile_images/925371803274563584/V47vJs3t_normal.jpg</t>
  </si>
  <si>
    <t>http://pbs.twimg.com/profile_images/1167165697216122881/JVIIJqeM_normal.jpg</t>
  </si>
  <si>
    <t>http://pbs.twimg.com/profile_images/1098523350027124737/UdZD-Tjc_normal.png</t>
  </si>
  <si>
    <t>http://pbs.twimg.com/profile_images/802192722803167233/jIiUd7P-_normal.jpg</t>
  </si>
  <si>
    <t>http://pbs.twimg.com/profile_images/1172460087211962369/_MIshOTT_normal.jpg</t>
  </si>
  <si>
    <t>http://pbs.twimg.com/profile_images/1020273210351325184/J4V_4ltD_normal.jpg</t>
  </si>
  <si>
    <t>http://pbs.twimg.com/profile_images/923546354181394438/n_ARtewV_normal.jpg</t>
  </si>
  <si>
    <t>http://pbs.twimg.com/profile_images/905770617131200512/oiCboWGO_normal.jpg</t>
  </si>
  <si>
    <t>http://pbs.twimg.com/profile_images/1014165945567326210/t0Wva8iB_normal.jpg</t>
  </si>
  <si>
    <t>http://pbs.twimg.com/profile_images/1148618906099228672/ilSjO8so_normal.jpg</t>
  </si>
  <si>
    <t>http://pbs.twimg.com/profile_images/1177549508907032577/omxlRqoa_normal.jpg</t>
  </si>
  <si>
    <t>http://pbs.twimg.com/profile_images/875649929573654528/7XQgb9C4_normal.jpg</t>
  </si>
  <si>
    <t>http://pbs.twimg.com/profile_images/1047042125337174017/hXqJvs6F_normal.jpg</t>
  </si>
  <si>
    <t>http://pbs.twimg.com/profile_images/844934008651812864/9psy-4EC_normal.jpg</t>
  </si>
  <si>
    <t>http://pbs.twimg.com/profile_images/1180177700834725889/dwmlhXpe_normal.jpg</t>
  </si>
  <si>
    <t>http://pbs.twimg.com/profile_images/727432578848964608/z3QOX8gc_normal.jpg</t>
  </si>
  <si>
    <t>http://pbs.twimg.com/profile_images/714825467145097216/XEah8SNY_normal.jpg</t>
  </si>
  <si>
    <t>http://pbs.twimg.com/profile_images/1156546170753355779/qhNsAl-N_normal.png</t>
  </si>
  <si>
    <t>http://pbs.twimg.com/profile_images/1106555719376084993/MbBwFW3n_normal.png</t>
  </si>
  <si>
    <t>http://pbs.twimg.com/profile_images/1145684023563444224/ncHnHx-c_normal.png</t>
  </si>
  <si>
    <t>http://pbs.twimg.com/profile_images/1060837070372003840/xDqBCGZc_normal.jpg</t>
  </si>
  <si>
    <t>http://pbs.twimg.com/profile_images/540229488810799104/4-e6WPrH_normal.jpeg</t>
  </si>
  <si>
    <t>http://pbs.twimg.com/profile_images/1153181737045897216/RmfsZwNK_normal.jpg</t>
  </si>
  <si>
    <t>http://pbs.twimg.com/profile_images/1531362630/LeFig_normal.jpg</t>
  </si>
  <si>
    <t>http://pbs.twimg.com/profile_images/1115258436470616064/BNkW8g4X_normal.png</t>
  </si>
  <si>
    <t>http://pbs.twimg.com/profile_images/1050291481779625984/O53SpEEs_normal.jpg</t>
  </si>
  <si>
    <t>http://pbs.twimg.com/profile_images/781113701533421568/bmF-1kyz_normal.jpg</t>
  </si>
  <si>
    <t>http://pbs.twimg.com/profile_images/1116263192357941248/fOzQtb4x_normal.png</t>
  </si>
  <si>
    <t>http://pbs.twimg.com/profile_images/1092721239867699200/-7_GAdvE_normal.jpg</t>
  </si>
  <si>
    <t>11:54:38</t>
  </si>
  <si>
    <t>13:05:16</t>
  </si>
  <si>
    <t>13:33:24</t>
  </si>
  <si>
    <t>13:48:02</t>
  </si>
  <si>
    <t>14:31:24</t>
  </si>
  <si>
    <t>14:52:38</t>
  </si>
  <si>
    <t>09:53:19</t>
  </si>
  <si>
    <t>13:30:09</t>
  </si>
  <si>
    <t>04:57:46</t>
  </si>
  <si>
    <t>12:17:55</t>
  </si>
  <si>
    <t>15:49:06</t>
  </si>
  <si>
    <t>18:35:07</t>
  </si>
  <si>
    <t>13:45:51</t>
  </si>
  <si>
    <t>08:46:23</t>
  </si>
  <si>
    <t>08:43:12</t>
  </si>
  <si>
    <t>08:54:06</t>
  </si>
  <si>
    <t>09:01:11</t>
  </si>
  <si>
    <t>09:37:46</t>
  </si>
  <si>
    <t>10:01:00</t>
  </si>
  <si>
    <t>10:28:05</t>
  </si>
  <si>
    <t>13:48:01</t>
  </si>
  <si>
    <t>09:16:26</t>
  </si>
  <si>
    <t>09:16:53</t>
  </si>
  <si>
    <t>09:17:05</t>
  </si>
  <si>
    <t>10:03:00</t>
  </si>
  <si>
    <t>15:18:53</t>
  </si>
  <si>
    <t>19:00:16</t>
  </si>
  <si>
    <t>06:01:26</t>
  </si>
  <si>
    <t>07:19:05</t>
  </si>
  <si>
    <t>07:08:20</t>
  </si>
  <si>
    <t>06:42:23</t>
  </si>
  <si>
    <t>08:04:00</t>
  </si>
  <si>
    <t>10:57:20</t>
  </si>
  <si>
    <t>16:40:30</t>
  </si>
  <si>
    <t>20:36:18</t>
  </si>
  <si>
    <t>19:24:45</t>
  </si>
  <si>
    <t>11:46:43</t>
  </si>
  <si>
    <t>13:58:42</t>
  </si>
  <si>
    <t>14:09:51</t>
  </si>
  <si>
    <t>16:05:28</t>
  </si>
  <si>
    <t>17:33:46</t>
  </si>
  <si>
    <t>17:33:51</t>
  </si>
  <si>
    <t>17:34:03</t>
  </si>
  <si>
    <t>17:34:06</t>
  </si>
  <si>
    <t>17:34:17</t>
  </si>
  <si>
    <t>17:34:28</t>
  </si>
  <si>
    <t>17:34:38</t>
  </si>
  <si>
    <t>17:35:10</t>
  </si>
  <si>
    <t>08:39:20</t>
  </si>
  <si>
    <t>13:33:46</t>
  </si>
  <si>
    <t>17:57:06</t>
  </si>
  <si>
    <t>18:04:47</t>
  </si>
  <si>
    <t>18:05:09</t>
  </si>
  <si>
    <t>18:11:24</t>
  </si>
  <si>
    <t>21:36:50</t>
  </si>
  <si>
    <t>21:47:09</t>
  </si>
  <si>
    <t>22:54:31</t>
  </si>
  <si>
    <t>05:31:23</t>
  </si>
  <si>
    <t>05:50:14</t>
  </si>
  <si>
    <t>06:10:48</t>
  </si>
  <si>
    <t>07:09:24</t>
  </si>
  <si>
    <t>09:08:29</t>
  </si>
  <si>
    <t>09:36:22</t>
  </si>
  <si>
    <t>09:59:45</t>
  </si>
  <si>
    <t>12:43:11</t>
  </si>
  <si>
    <t>13:24:30</t>
  </si>
  <si>
    <t>13:26:15</t>
  </si>
  <si>
    <t>10:02:46</t>
  </si>
  <si>
    <t>15:39:52</t>
  </si>
  <si>
    <t>16:40:47</t>
  </si>
  <si>
    <t>17:11:54</t>
  </si>
  <si>
    <t>17:23:27</t>
  </si>
  <si>
    <t>17:25:04</t>
  </si>
  <si>
    <t>17:27:43</t>
  </si>
  <si>
    <t>18:36:54</t>
  </si>
  <si>
    <t>09:21:09</t>
  </si>
  <si>
    <t>20:12:33</t>
  </si>
  <si>
    <t>22:26:07</t>
  </si>
  <si>
    <t>04:11:48</t>
  </si>
  <si>
    <t>05:00:54</t>
  </si>
  <si>
    <t>07:20:46</t>
  </si>
  <si>
    <t>07:23:39</t>
  </si>
  <si>
    <t>06:45:08</t>
  </si>
  <si>
    <t>06:37:59</t>
  </si>
  <si>
    <t>13:54:28</t>
  </si>
  <si>
    <t>06:38:59</t>
  </si>
  <si>
    <t>16:30:25</t>
  </si>
  <si>
    <t>14:16:20</t>
  </si>
  <si>
    <t>07:55:22</t>
  </si>
  <si>
    <t>10:14:16</t>
  </si>
  <si>
    <t>13:41:03</t>
  </si>
  <si>
    <t>14:21:20</t>
  </si>
  <si>
    <t>13:35:23</t>
  </si>
  <si>
    <t>13:58:41</t>
  </si>
  <si>
    <t>07:30:00</t>
  </si>
  <si>
    <t>13:58:27</t>
  </si>
  <si>
    <t>06:32:00</t>
  </si>
  <si>
    <t>14:30:00</t>
  </si>
  <si>
    <t>08:21:55</t>
  </si>
  <si>
    <t>06:36:01</t>
  </si>
  <si>
    <t>12:36:42</t>
  </si>
  <si>
    <t>12:36:00</t>
  </si>
  <si>
    <t>08:23:20</t>
  </si>
  <si>
    <t>10:00:00</t>
  </si>
  <si>
    <t>20:54:33</t>
  </si>
  <si>
    <t>14:00:05</t>
  </si>
  <si>
    <t>11:54:09</t>
  </si>
  <si>
    <t>12:02:17</t>
  </si>
  <si>
    <t>11:00:00</t>
  </si>
  <si>
    <t>14:52:55</t>
  </si>
  <si>
    <t>15:44:50</t>
  </si>
  <si>
    <t>13:45:59</t>
  </si>
  <si>
    <t>16:34:00</t>
  </si>
  <si>
    <t>16:21:33</t>
  </si>
  <si>
    <t>07:55:07</t>
  </si>
  <si>
    <t>02:00:01</t>
  </si>
  <si>
    <t>12:29:25</t>
  </si>
  <si>
    <t>08:55:03</t>
  </si>
  <si>
    <t>09:32:09</t>
  </si>
  <si>
    <t>09:00:00</t>
  </si>
  <si>
    <t>12:44:47</t>
  </si>
  <si>
    <t>11:15:00</t>
  </si>
  <si>
    <t>16:36:00</t>
  </si>
  <si>
    <t>15:52:12</t>
  </si>
  <si>
    <t>15:58:38</t>
  </si>
  <si>
    <t>17:34:24</t>
  </si>
  <si>
    <t>08:27:20</t>
  </si>
  <si>
    <t>08:01:05</t>
  </si>
  <si>
    <t>09:59:05</t>
  </si>
  <si>
    <t>09:30:00</t>
  </si>
  <si>
    <t>10:30:00</t>
  </si>
  <si>
    <t>15:26:09</t>
  </si>
  <si>
    <t>15:26:55</t>
  </si>
  <si>
    <t>16:38:00</t>
  </si>
  <si>
    <t>06:40:00</t>
  </si>
  <si>
    <t>09:58:59</t>
  </si>
  <si>
    <t>08:10:05</t>
  </si>
  <si>
    <t>12:25:17</t>
  </si>
  <si>
    <t>08:38:48</t>
  </si>
  <si>
    <t>12:44:09</t>
  </si>
  <si>
    <t>12:40:00</t>
  </si>
  <si>
    <t>14:20:35</t>
  </si>
  <si>
    <t>14:00:15</t>
  </si>
  <si>
    <t>10:01:04</t>
  </si>
  <si>
    <t>15:16:06</t>
  </si>
  <si>
    <t>16:34:09</t>
  </si>
  <si>
    <t>09:43:40</t>
  </si>
  <si>
    <t>06:39:00</t>
  </si>
  <si>
    <t>12:38:59</t>
  </si>
  <si>
    <t>14:14:44</t>
  </si>
  <si>
    <t>13:10:20</t>
  </si>
  <si>
    <t>18:10:12</t>
  </si>
  <si>
    <t>12:57:02</t>
  </si>
  <si>
    <t>16:39:00</t>
  </si>
  <si>
    <t>07:00:16</t>
  </si>
  <si>
    <t>09:37:37</t>
  </si>
  <si>
    <t>09:55:26</t>
  </si>
  <si>
    <t>13:01:03</t>
  </si>
  <si>
    <t>13:49:20</t>
  </si>
  <si>
    <t>12:57:03</t>
  </si>
  <si>
    <t>08:26:55</t>
  </si>
  <si>
    <t>15:48:16</t>
  </si>
  <si>
    <t>15:25:32</t>
  </si>
  <si>
    <t>08:05:30</t>
  </si>
  <si>
    <t>10:09:31</t>
  </si>
  <si>
    <t>08:40:30</t>
  </si>
  <si>
    <t>15:48:50</t>
  </si>
  <si>
    <t>07:26:14</t>
  </si>
  <si>
    <t>07:29:50</t>
  </si>
  <si>
    <t>07:35:49</t>
  </si>
  <si>
    <t>17:33:22</t>
  </si>
  <si>
    <t>19:35:49</t>
  </si>
  <si>
    <t>08:05:02</t>
  </si>
  <si>
    <t>09:58:31</t>
  </si>
  <si>
    <t>16:12:02</t>
  </si>
  <si>
    <t>16:38:28</t>
  </si>
  <si>
    <t>15:57:51</t>
  </si>
  <si>
    <t>17:38:11</t>
  </si>
  <si>
    <t>16:40:08</t>
  </si>
  <si>
    <t>10:13:25</t>
  </si>
  <si>
    <t>10:09:21</t>
  </si>
  <si>
    <t>12:36:59</t>
  </si>
  <si>
    <t>13:52:56</t>
  </si>
  <si>
    <t>12:31:59</t>
  </si>
  <si>
    <t>12:13:28</t>
  </si>
  <si>
    <t>13:48:24</t>
  </si>
  <si>
    <t>13:47:35</t>
  </si>
  <si>
    <t>14:09:55</t>
  </si>
  <si>
    <t>08:28:54</t>
  </si>
  <si>
    <t>14:00:49</t>
  </si>
  <si>
    <t>14:17:35</t>
  </si>
  <si>
    <t>08:07:59</t>
  </si>
  <si>
    <t>12:50:24</t>
  </si>
  <si>
    <t>14:16:33</t>
  </si>
  <si>
    <t>07:15:00</t>
  </si>
  <si>
    <t>16:40:55</t>
  </si>
  <si>
    <t>14:40:04</t>
  </si>
  <si>
    <t>14:51:09</t>
  </si>
  <si>
    <t>13:44:44</t>
  </si>
  <si>
    <t>12:56:55</t>
  </si>
  <si>
    <t>12:59:50</t>
  </si>
  <si>
    <t>https://twitter.com/elisecns/status/1178639287165898752</t>
  </si>
  <si>
    <t>https://twitter.com/s4mobile/status/1178657062580113409</t>
  </si>
  <si>
    <t>https://twitter.com/gregorvanerian/status/1178664143542460417</t>
  </si>
  <si>
    <t>https://twitter.com/snapologie/status/1178667823519981575</t>
  </si>
  <si>
    <t>https://twitter.com/proustnicolas/status/1178678739422633984</t>
  </si>
  <si>
    <t>https://twitter.com/ipmop2/status/1178684079123902464</t>
  </si>
  <si>
    <t>https://twitter.com/virgowhallala/status/1178608755874947072</t>
  </si>
  <si>
    <t>https://twitter.com/blogmoderateur/status/1178663325078605835</t>
  </si>
  <si>
    <t>https://twitter.com/fcitraubien/status/1178896766491615233</t>
  </si>
  <si>
    <t>https://twitter.com/geoffreyfossier/status/1179007531374583809</t>
  </si>
  <si>
    <t>https://twitter.com/leduiz/status/1179060677341782018</t>
  </si>
  <si>
    <t>https://twitter.com/agnesmascla/status/1179102457437343745</t>
  </si>
  <si>
    <t>https://twitter.com/raphael_fetique/status/1179392050879442945</t>
  </si>
  <si>
    <t>https://twitter.com/andrewmorrisuk/status/1179679074660360193</t>
  </si>
  <si>
    <t>https://twitter.com/vincentmontet/status/1179678272730345473</t>
  </si>
  <si>
    <t>https://twitter.com/vincentmontet/status/1179681018145644544</t>
  </si>
  <si>
    <t>https://twitter.com/lesguer_lionel/status/1179682799495925760</t>
  </si>
  <si>
    <t>https://twitter.com/blookup_fr/status/1179692005502459904</t>
  </si>
  <si>
    <t>https://twitter.com/arnaultchatel/status/1179697851963711488</t>
  </si>
  <si>
    <t>https://twitter.com/prland/status/1179704667799982081</t>
  </si>
  <si>
    <t>https://twitter.com/alineauribault/status/1179754984080101385</t>
  </si>
  <si>
    <t>https://twitter.com/louisaudureau/status/1180049023450980352</t>
  </si>
  <si>
    <t>https://twitter.com/louisaudureau/status/1180049139205382144</t>
  </si>
  <si>
    <t>https://twitter.com/louisaudureau/status/1180049188450717696</t>
  </si>
  <si>
    <t>https://twitter.com/amdesm/status/1180060744798425088</t>
  </si>
  <si>
    <t>https://twitter.com/kevla/status/1180140239626604545</t>
  </si>
  <si>
    <t>https://twitter.com/clara0glm/status/1179471174742532096</t>
  </si>
  <si>
    <t>https://twitter.com/mbadmb/status/1180362339360608256</t>
  </si>
  <si>
    <t>https://twitter.com/eugeniendrzk/status/1179657106896674816</t>
  </si>
  <si>
    <t>https://twitter.com/eugeniendrzk/status/1180016786114334720</t>
  </si>
  <si>
    <t>https://twitter.com/eugeniendrzk/status/1181097421255974913</t>
  </si>
  <si>
    <t>https://twitter.com/synthesio_fr/status/1181117958686420992</t>
  </si>
  <si>
    <t>https://twitter.com/naguibtoihiri/status/1181161581595578368</t>
  </si>
  <si>
    <t>https://twitter.com/sonia_belkadi/status/1181247942155542528</t>
  </si>
  <si>
    <t>https://twitter.com/ericegpro/status/1179132953554755585</t>
  </si>
  <si>
    <t>https://twitter.com/ericegpro/status/1181289278359396352</t>
  </si>
  <si>
    <t>https://twitter.com/jrpnet/status/1181536394918936576</t>
  </si>
  <si>
    <t>https://twitter.com/vferreol/status/1181569612904833024</t>
  </si>
  <si>
    <t>https://twitter.com/aravati/status/1181572415635312640</t>
  </si>
  <si>
    <t>https://twitter.com/artefactdigital/status/1181601511597629440</t>
  </si>
  <si>
    <t>https://twitter.com/ed_oyster/status/1181623736287600641</t>
  </si>
  <si>
    <t>https://twitter.com/alidreym/status/1181623756692819974</t>
  </si>
  <si>
    <t>https://twitter.com/twuuck/status/1181623804197527553</t>
  </si>
  <si>
    <t>https://twitter.com/sebastien_uflo/status/1181623819066322945</t>
  </si>
  <si>
    <t>https://twitter.com/cha_labrecque/status/1181623864834560001</t>
  </si>
  <si>
    <t>https://twitter.com/jeremy_gulper/status/1181623908929347586</t>
  </si>
  <si>
    <t>https://twitter.com/delong_julien/status/1181623954538188800</t>
  </si>
  <si>
    <t>https://twitter.com/geeksatc/status/1181624086860107777</t>
  </si>
  <si>
    <t>https://twitter.com/smatich/status/1179677299567992832</t>
  </si>
  <si>
    <t>https://twitter.com/francoisgomez_/status/1179751395727155200</t>
  </si>
  <si>
    <t>https://twitter.com/francoisgomez_/status/1181629607214227464</t>
  </si>
  <si>
    <t>https://twitter.com/sartanaluz/status/1181631541392400384</t>
  </si>
  <si>
    <t>https://twitter.com/opheliieclain/status/1181631630533959681</t>
  </si>
  <si>
    <t>https://twitter.com/jurinum/status/1181633205528608773</t>
  </si>
  <si>
    <t>https://twitter.com/2pnam/status/1181684903219470337</t>
  </si>
  <si>
    <t>https://twitter.com/alli_daya_/status/1181687499804086272</t>
  </si>
  <si>
    <t>https://twitter.com/sundyss/status/1179892513932484609</t>
  </si>
  <si>
    <t>https://twitter.com/sundyss/status/1181804329440862209</t>
  </si>
  <si>
    <t>https://twitter.com/pinumaclara/status/1181809072573734912</t>
  </si>
  <si>
    <t>https://twitter.com/lorcharpentier/status/1181814246860083204</t>
  </si>
  <si>
    <t>https://twitter.com/vlaurentyeu/status/1181828994209079296</t>
  </si>
  <si>
    <t>https://twitter.com/daudi75/status/1181858964235067392</t>
  </si>
  <si>
    <t>https://twitter.com/ericbeuzen/status/1181865978898128898</t>
  </si>
  <si>
    <t>https://twitter.com/early_hour/status/1181871866312572929</t>
  </si>
  <si>
    <t>https://twitter.com/leurtmargot/status/1181912996186079232</t>
  </si>
  <si>
    <t>https://twitter.com/clempujol/status/1181923392175431680</t>
  </si>
  <si>
    <t>https://twitter.com/violette1980/status/1181923834410291200</t>
  </si>
  <si>
    <t>https://twitter.com/jolyiiona/status/1179698299445616640</t>
  </si>
  <si>
    <t>https://twitter.com/jolyiiona/status/1181957458648018944</t>
  </si>
  <si>
    <t>https://twitter.com/curtomarques/status/1181972786715283461</t>
  </si>
  <si>
    <t>https://twitter.com/accenturefrance/status/1181980621146644482</t>
  </si>
  <si>
    <t>https://twitter.com/mariemenlailuc/status/1181983525014265856</t>
  </si>
  <si>
    <t>https://twitter.com/decampisa/status/1181983933208117250</t>
  </si>
  <si>
    <t>https://twitter.com/pcordina/status/1181984600530280448</t>
  </si>
  <si>
    <t>https://twitter.com/fberte74/status/1182002011811848194</t>
  </si>
  <si>
    <t>https://twitter.com/weborama/status/1181862150941360129</t>
  </si>
  <si>
    <t>https://twitter.com/fredolivennes/status/1182026083249659904</t>
  </si>
  <si>
    <t>https://twitter.com/yubette75/status/1182059693545578502</t>
  </si>
  <si>
    <t>https://twitter.com/gecaron27/status/1182146686799503362</t>
  </si>
  <si>
    <t>https://twitter.com/eelodieelodie/status/1182159046171856896</t>
  </si>
  <si>
    <t>https://twitter.com/winneremi/status/1182194244875894784</t>
  </si>
  <si>
    <t>https://twitter.com/lauribot/status/1182194970796670976</t>
  </si>
  <si>
    <t>https://twitter.com/solocal/status/1179648562696728577</t>
  </si>
  <si>
    <t>https://twitter.com/hubinstitute/status/1179646763642294272</t>
  </si>
  <si>
    <t>https://twitter.com/hubinstitute/status/1180118994700947459</t>
  </si>
  <si>
    <t>https://twitter.com/hubinstitute/status/1181096565253033985</t>
  </si>
  <si>
    <t>https://twitter.com/hubinstitute/status/1181970177895915522</t>
  </si>
  <si>
    <t>https://twitter.com/tscdigitalfr/status/1181936438218252288</t>
  </si>
  <si>
    <t>https://twitter.com/hubinstitute/status/1182202950132875265</t>
  </si>
  <si>
    <t>https://twitter.com/hubcities/status/1182237904757760001</t>
  </si>
  <si>
    <t>https://twitter.com/cdr_paris/status/1179028454928506882</t>
  </si>
  <si>
    <t>https://twitter.com/cdr_paris/status/1179763368313413632</t>
  </si>
  <si>
    <t>https://twitter.com/cdr_paris/status/1182288517302497281</t>
  </si>
  <si>
    <t>https://twitter.com/cginisty/status/1182294382445244419</t>
  </si>
  <si>
    <t>https://twitter.com/hubforum/status/1178572690174697472</t>
  </si>
  <si>
    <t>https://twitter.com/emmanuel_durand/status/1178670443819098114</t>
  </si>
  <si>
    <t>https://twitter.com/hubforum/status/1178558093594152961</t>
  </si>
  <si>
    <t>https://twitter.com/hubforum/status/1178678385184247808</t>
  </si>
  <si>
    <t>https://twitter.com/kameleoonrocks/status/1179310528252010496</t>
  </si>
  <si>
    <t>https://twitter.com/hubforum/status/1179283877535387648</t>
  </si>
  <si>
    <t>https://twitter.com/oracle_france/status/1179374647709782017</t>
  </si>
  <si>
    <t>https://twitter.com/hubforum/status/1179374470861131778</t>
  </si>
  <si>
    <t>https://twitter.com/55fiftyfive55/status/1180035662227165184</t>
  </si>
  <si>
    <t>https://twitter.com/hubforum/status/1178972825450885121</t>
  </si>
  <si>
    <t>https://twitter.com/antoinecormier1/status/1180949488913014784</t>
  </si>
  <si>
    <t>https://twitter.com/hubforum/status/1176496530586578944</t>
  </si>
  <si>
    <t>https://twitter.com/oan_fr/status/1178639163253514241</t>
  </si>
  <si>
    <t>https://twitter.com/3w_relevanc/status/1178641210610728962</t>
  </si>
  <si>
    <t>https://twitter.com/hubforum/status/1178625536110862336</t>
  </si>
  <si>
    <t>https://twitter.com/samiramellal/status/1179046539563601926</t>
  </si>
  <si>
    <t>https://twitter.com/pubsapientfr/status/1179059606674460673</t>
  </si>
  <si>
    <t>https://twitter.com/pubsapientfr/status/1181566412512477185</t>
  </si>
  <si>
    <t>https://twitter.com/hubforum/status/1179040772928262144</t>
  </si>
  <si>
    <t>https://twitter.com/hubforum/status/1179071978952679424</t>
  </si>
  <si>
    <t>https://twitter.com/liverampfr/status/1181967948556259330</t>
  </si>
  <si>
    <t>https://twitter.com/hubinstitute/status/1182202887117705217</t>
  </si>
  <si>
    <t>https://twitter.com/hubforum/status/1179214419710152704</t>
  </si>
  <si>
    <t>https://twitter.com/solocal/status/1179735203738202119</t>
  </si>
  <si>
    <t>https://twitter.com/hubforum/status/1179318867761479680</t>
  </si>
  <si>
    <t>https://twitter.com/converteo/status/1179328203950825477</t>
  </si>
  <si>
    <t>https://twitter.com/hubforum/status/1179320111959871488</t>
  </si>
  <si>
    <t>https://twitter.com/linkfluencefr/status/1179376681292849152</t>
  </si>
  <si>
    <t>https://twitter.com/hubforum/status/1179354085767680001</t>
  </si>
  <si>
    <t>https://twitter.com/hubforum/status/1179434871426617344</t>
  </si>
  <si>
    <t>https://twitter.com/k_schrenzel/status/1179786235230982144</t>
  </si>
  <si>
    <t>https://twitter.com/3suisses/status/1179787852823089153</t>
  </si>
  <si>
    <t>https://twitter.com/hubforum/status/1179659853494571008</t>
  </si>
  <si>
    <t>https://twitter.com/psebille/status/1179449565575045120</t>
  </si>
  <si>
    <t>https://twitter.com/efap_/status/1179674281200046080</t>
  </si>
  <si>
    <t>https://twitter.com/hubforum/status/1179667675670339585</t>
  </si>
  <si>
    <t>https://twitter.com/artefactdigital/status/1181146923048329216</t>
  </si>
  <si>
    <t>https://twitter.com/hubforum/status/1179690052168880129</t>
  </si>
  <si>
    <t>https://twitter.com/hubforum/status/1179705150937686017</t>
  </si>
  <si>
    <t>https://twitter.com/crosentin/status/1179779680905433088</t>
  </si>
  <si>
    <t>https://twitter.com/hubforum/status/1179779872744443904</t>
  </si>
  <si>
    <t>https://twitter.com/hubforum/status/1179797763170680832</t>
  </si>
  <si>
    <t>https://twitter.com/hubforum/status/1180009656665722880</t>
  </si>
  <si>
    <t>https://twitter.com/artefactdigital/status/1181146894896173057</t>
  </si>
  <si>
    <t>https://twitter.com/hubforum/status/1180022240995201024</t>
  </si>
  <si>
    <t>https://twitter.com/hubforum/status/1180032328351014912</t>
  </si>
  <si>
    <t>https://twitter.com/converteo/status/1179371777052553216</t>
  </si>
  <si>
    <t>https://twitter.com/hubforum/status/1180052437606043648</t>
  </si>
  <si>
    <t>https://twitter.com/hubforum/status/1180059989584551937</t>
  </si>
  <si>
    <t>https://twitter.com/teadsfr/status/1180101299741835266</t>
  </si>
  <si>
    <t>https://twitter.com/hubforum/status/1180100252570984448</t>
  </si>
  <si>
    <t>https://twitter.com/sitel_worldwide/status/1180125566114107392</t>
  </si>
  <si>
    <t>https://twitter.com/hubforum/status/1180120449742753798</t>
  </si>
  <si>
    <t>https://twitter.com/lespepitestech/status/1180060258657538048</t>
  </si>
  <si>
    <t>https://twitter.com/hubforum/status/1180139537651179520</t>
  </si>
  <si>
    <t>https://twitter.com/tradelab_rtb/status/1181246344494796800</t>
  </si>
  <si>
    <t>https://twitter.com/tradelab_rtb/status/1182230207308140544</t>
  </si>
  <si>
    <t>https://twitter.com/hubforum/status/1181096568830808064</t>
  </si>
  <si>
    <t>https://twitter.com/hubforum/status/1181187163687403525</t>
  </si>
  <si>
    <t>https://twitter.com/hubforum/status/1181211258940461062</t>
  </si>
  <si>
    <t>https://twitter.com/indeedfrancais/status/1179020724125732864</t>
  </si>
  <si>
    <t>https://twitter.com/indeedfrancais/status/1181270514674933760</t>
  </si>
  <si>
    <t>https://twitter.com/indeedfrancais/status/1181916478511161346</t>
  </si>
  <si>
    <t>https://twitter.com/hubforum/status/1181247562692608002</t>
  </si>
  <si>
    <t>https://twitter.com/hubforum/status/1181464307835527168</t>
  </si>
  <si>
    <t>https://twitter.com/tradelab_rtb/status/1181503908839071744</t>
  </si>
  <si>
    <t>https://twitter.com/hubforum/status/1181508391593824256</t>
  </si>
  <si>
    <t>https://twitter.com/hubforum/status/1181555102831783936</t>
  </si>
  <si>
    <t>https://twitter.com/emmanuelvivier/status/1179755315119738881</t>
  </si>
  <si>
    <t>https://twitter.com/hubinstitute/status/1178654991919276032</t>
  </si>
  <si>
    <t>https://twitter.com/hubinstitute/status/1179674174568177664</t>
  </si>
  <si>
    <t>https://twitter.com/hubinstitute/status/1181597184095117314</t>
  </si>
  <si>
    <t>https://twitter.com/hubinstitute/status/1181953851420745728</t>
  </si>
  <si>
    <t>https://twitter.com/hubinstitute/status/1182205500143931393</t>
  </si>
  <si>
    <t>https://twitter.com/hubinstitute/status/1182236713248346112</t>
  </si>
  <si>
    <t>https://twitter.com/hubforum/status/1179677595547385861</t>
  </si>
  <si>
    <t>https://twitter.com/hubforum/status/1181597327057936385</t>
  </si>
  <si>
    <t>https://twitter.com/hubforum/status/1181833233366999040</t>
  </si>
  <si>
    <t>https://twitter.com/hubforum/status/1181834138120343552</t>
  </si>
  <si>
    <t>https://twitter.com/solocal/status/1181110869041831936</t>
  </si>
  <si>
    <t>https://twitter.com/solocal/status/1181623632096837634</t>
  </si>
  <si>
    <t>https://twitter.com/vincent_ducrey/status/1180567287578972160</t>
  </si>
  <si>
    <t>https://twitter.com/hubforum/status/1181842997085970435</t>
  </si>
  <si>
    <t>https://twitter.com/hubforum/status/1181871555938308096</t>
  </si>
  <si>
    <t>https://twitter.com/hubforum/status/1181965554661429257</t>
  </si>
  <si>
    <t>https://twitter.com/hubforum/status/1181972204583608320</t>
  </si>
  <si>
    <t>https://twitter.com/rakutenretail/status/1181961985077972993</t>
  </si>
  <si>
    <t>https://twitter.com/fabienversavau/status/1181987233278111745</t>
  </si>
  <si>
    <t>https://twitter.com/hubforum/status/1181972626853580800</t>
  </si>
  <si>
    <t>https://twitter.com/vincent_ducrey/status/1182237692526022656</t>
  </si>
  <si>
    <t>https://twitter.com/hubforum/status/1182236667232563201</t>
  </si>
  <si>
    <t>https://twitter.com/rakutenretail/status/1178649942392528897</t>
  </si>
  <si>
    <t>https://twitter.com/hubforum/status/1182292937658552321</t>
  </si>
  <si>
    <t>https://twitter.com/hubforum/status/1178648687318376450</t>
  </si>
  <si>
    <t>https://twitter.com/weareadot/status/1179006413793906688</t>
  </si>
  <si>
    <t>https://twitter.com/weareadot/status/1181567019289845761</t>
  </si>
  <si>
    <t>https://twitter.com/hubforum/status/1178987923431202817</t>
  </si>
  <si>
    <t>https://twitter.com/hubforum/status/1181566812510674951</t>
  </si>
  <si>
    <t>https://twitter.com/matlacombe1/status/1182297208932245506</t>
  </si>
  <si>
    <t>https://twitter.com/weareadot/status/1181486615027490817</t>
  </si>
  <si>
    <t>https://twitter.com/hubforum/status/1182294919320342530</t>
  </si>
  <si>
    <t>https://twitter.com/rc_engage_fr/status/1182299140019179526</t>
  </si>
  <si>
    <t>https://twitter.com/hubforum/status/1179669413315915776</t>
  </si>
  <si>
    <t>https://twitter.com/datawordsgroup/status/1179740483934986242</t>
  </si>
  <si>
    <t>https://twitter.com/datawordsgroup/status/1181574103045681157</t>
  </si>
  <si>
    <t>https://twitter.com/hubforum/status/1178931300402642944</t>
  </si>
  <si>
    <t>https://twitter.com/hubforum/status/1181972823809691648</t>
  </si>
  <si>
    <t>https://twitter.com/datawordsgroup/status/1181942410340945920</t>
  </si>
  <si>
    <t>https://twitter.com/datawordsgroup/status/1182307588341469184</t>
  </si>
  <si>
    <t>https://twitter.com/hubforum/status/1176492666080681991</t>
  </si>
  <si>
    <t>https://twitter.com/hubforum/status/1178654960428425216</t>
  </si>
  <si>
    <t>https://twitter.com/datawordsgroup/status/1179742858284339203</t>
  </si>
  <si>
    <t>1178639287165898752</t>
  </si>
  <si>
    <t>1178657062580113409</t>
  </si>
  <si>
    <t>1178664143542460417</t>
  </si>
  <si>
    <t>1178667823519981575</t>
  </si>
  <si>
    <t>1178678739422633984</t>
  </si>
  <si>
    <t>1178684079123902464</t>
  </si>
  <si>
    <t>1178608755874947072</t>
  </si>
  <si>
    <t>1178663325078605835</t>
  </si>
  <si>
    <t>1178896766491615233</t>
  </si>
  <si>
    <t>1179007531374583809</t>
  </si>
  <si>
    <t>1179060677341782018</t>
  </si>
  <si>
    <t>1179102457437343745</t>
  </si>
  <si>
    <t>1179392050879442945</t>
  </si>
  <si>
    <t>1179679074660360193</t>
  </si>
  <si>
    <t>1179678272730345473</t>
  </si>
  <si>
    <t>1179681018145644544</t>
  </si>
  <si>
    <t>1179682799495925760</t>
  </si>
  <si>
    <t>1179692005502459904</t>
  </si>
  <si>
    <t>1179697851963711488</t>
  </si>
  <si>
    <t>1179704667799982081</t>
  </si>
  <si>
    <t>1179754984080101385</t>
  </si>
  <si>
    <t>1180049023450980352</t>
  </si>
  <si>
    <t>1180049139205382144</t>
  </si>
  <si>
    <t>1180049188450717696</t>
  </si>
  <si>
    <t>1180060744798425088</t>
  </si>
  <si>
    <t>1180140239626604545</t>
  </si>
  <si>
    <t>1179471174742532096</t>
  </si>
  <si>
    <t>1180362339360608256</t>
  </si>
  <si>
    <t>1179657106896674816</t>
  </si>
  <si>
    <t>1180016786114334720</t>
  </si>
  <si>
    <t>1181097421255974913</t>
  </si>
  <si>
    <t>1181117958686420992</t>
  </si>
  <si>
    <t>1181161581595578368</t>
  </si>
  <si>
    <t>1181247942155542528</t>
  </si>
  <si>
    <t>1179132953554755585</t>
  </si>
  <si>
    <t>1181289278359396352</t>
  </si>
  <si>
    <t>1181536394918936576</t>
  </si>
  <si>
    <t>1181569612904833024</t>
  </si>
  <si>
    <t>1181572415635312640</t>
  </si>
  <si>
    <t>1181601511597629440</t>
  </si>
  <si>
    <t>1181623736287600641</t>
  </si>
  <si>
    <t>1181623756692819974</t>
  </si>
  <si>
    <t>1181623804197527553</t>
  </si>
  <si>
    <t>1181623819066322945</t>
  </si>
  <si>
    <t>1181623864834560001</t>
  </si>
  <si>
    <t>1181623908929347586</t>
  </si>
  <si>
    <t>1181623954538188800</t>
  </si>
  <si>
    <t>1181624086860107777</t>
  </si>
  <si>
    <t>1179677299567992832</t>
  </si>
  <si>
    <t>1179751395727155200</t>
  </si>
  <si>
    <t>1181629607214227464</t>
  </si>
  <si>
    <t>1181631541392400384</t>
  </si>
  <si>
    <t>1181631630533959681</t>
  </si>
  <si>
    <t>1181633205528608773</t>
  </si>
  <si>
    <t>1181684903219470337</t>
  </si>
  <si>
    <t>1181687499804086272</t>
  </si>
  <si>
    <t>1179892513932484609</t>
  </si>
  <si>
    <t>1181804329440862209</t>
  </si>
  <si>
    <t>1181809072573734912</t>
  </si>
  <si>
    <t>1181814246860083204</t>
  </si>
  <si>
    <t>1181828994209079296</t>
  </si>
  <si>
    <t>1181858964235067392</t>
  </si>
  <si>
    <t>1181865978898128898</t>
  </si>
  <si>
    <t>1181871866312572929</t>
  </si>
  <si>
    <t>1181912996186079232</t>
  </si>
  <si>
    <t>1181923392175431680</t>
  </si>
  <si>
    <t>1181923834410291200</t>
  </si>
  <si>
    <t>1179698299445616640</t>
  </si>
  <si>
    <t>1181957458648018944</t>
  </si>
  <si>
    <t>1181972786715283461</t>
  </si>
  <si>
    <t>1181980621146644482</t>
  </si>
  <si>
    <t>1181983525014265856</t>
  </si>
  <si>
    <t>1181983933208117250</t>
  </si>
  <si>
    <t>1181984600530280448</t>
  </si>
  <si>
    <t>1182002011811848194</t>
  </si>
  <si>
    <t>1181862150941360129</t>
  </si>
  <si>
    <t>1182026083249659904</t>
  </si>
  <si>
    <t>1182059693545578502</t>
  </si>
  <si>
    <t>1182146686799503362</t>
  </si>
  <si>
    <t>1182159046171856896</t>
  </si>
  <si>
    <t>1182194244875894784</t>
  </si>
  <si>
    <t>1182194970796670976</t>
  </si>
  <si>
    <t>1179648562696728577</t>
  </si>
  <si>
    <t>1179646763642294272</t>
  </si>
  <si>
    <t>1180118994700947459</t>
  </si>
  <si>
    <t>1181096565253033985</t>
  </si>
  <si>
    <t>1181970177895915522</t>
  </si>
  <si>
    <t>1181936438218252288</t>
  </si>
  <si>
    <t>1182202950132875265</t>
  </si>
  <si>
    <t>1182237904757760001</t>
  </si>
  <si>
    <t>1179028454928506882</t>
  </si>
  <si>
    <t>1179763368313413632</t>
  </si>
  <si>
    <t>1182288517302497281</t>
  </si>
  <si>
    <t>1182294382445244419</t>
  </si>
  <si>
    <t>1178572690174697472</t>
  </si>
  <si>
    <t>1178670443819098114</t>
  </si>
  <si>
    <t>1178558093594152961</t>
  </si>
  <si>
    <t>1178678385184247808</t>
  </si>
  <si>
    <t>1179310528252010496</t>
  </si>
  <si>
    <t>1179283877535387648</t>
  </si>
  <si>
    <t>1179374647709782017</t>
  </si>
  <si>
    <t>1179374470861131778</t>
  </si>
  <si>
    <t>1180035662227165184</t>
  </si>
  <si>
    <t>1178972825450885121</t>
  </si>
  <si>
    <t>1180949488913014784</t>
  </si>
  <si>
    <t>1176496530586578944</t>
  </si>
  <si>
    <t>1178639163253514241</t>
  </si>
  <si>
    <t>1178641210610728962</t>
  </si>
  <si>
    <t>1178625536110862336</t>
  </si>
  <si>
    <t>1179046539563601926</t>
  </si>
  <si>
    <t>1179059606674460673</t>
  </si>
  <si>
    <t>1181566412512477185</t>
  </si>
  <si>
    <t>1179040772928262144</t>
  </si>
  <si>
    <t>1179071978952679424</t>
  </si>
  <si>
    <t>1181967948556259330</t>
  </si>
  <si>
    <t>1182202887117705217</t>
  </si>
  <si>
    <t>1179214419710152704</t>
  </si>
  <si>
    <t>1179735203738202119</t>
  </si>
  <si>
    <t>1179318867761479680</t>
  </si>
  <si>
    <t>1179328203950825477</t>
  </si>
  <si>
    <t>1179320111959871488</t>
  </si>
  <si>
    <t>1179376681292849152</t>
  </si>
  <si>
    <t>1179354085767680001</t>
  </si>
  <si>
    <t>1179434871426617344</t>
  </si>
  <si>
    <t>1179786235230982144</t>
  </si>
  <si>
    <t>1179787852823089153</t>
  </si>
  <si>
    <t>1179659853494571008</t>
  </si>
  <si>
    <t>1179449565575045120</t>
  </si>
  <si>
    <t>1179674281200046080</t>
  </si>
  <si>
    <t>1179667675670339585</t>
  </si>
  <si>
    <t>1181146923048329216</t>
  </si>
  <si>
    <t>1179690052168880129</t>
  </si>
  <si>
    <t>1179705150937686017</t>
  </si>
  <si>
    <t>1179779680905433088</t>
  </si>
  <si>
    <t>1179779872744443904</t>
  </si>
  <si>
    <t>1179797763170680832</t>
  </si>
  <si>
    <t>1180009656665722880</t>
  </si>
  <si>
    <t>1181146894896173057</t>
  </si>
  <si>
    <t>1180022240995201024</t>
  </si>
  <si>
    <t>1180032328351014912</t>
  </si>
  <si>
    <t>1179371777052553216</t>
  </si>
  <si>
    <t>1180039553299750912</t>
  </si>
  <si>
    <t>1180052437606043648</t>
  </si>
  <si>
    <t>1180059989584551937</t>
  </si>
  <si>
    <t>1180101299741835266</t>
  </si>
  <si>
    <t>1180100252570984448</t>
  </si>
  <si>
    <t>1180125566114107392</t>
  </si>
  <si>
    <t>1180120449742753798</t>
  </si>
  <si>
    <t>1180060258657538048</t>
  </si>
  <si>
    <t>1180139537651179520</t>
  </si>
  <si>
    <t>1181246344494796800</t>
  </si>
  <si>
    <t>1182230207308140544</t>
  </si>
  <si>
    <t>1181096568830808064</t>
  </si>
  <si>
    <t>1181187163687403525</t>
  </si>
  <si>
    <t>1181211258940461062</t>
  </si>
  <si>
    <t>1179020724125732864</t>
  </si>
  <si>
    <t>1181270514674933760</t>
  </si>
  <si>
    <t>1181916478511161346</t>
  </si>
  <si>
    <t>1181247562692608002</t>
  </si>
  <si>
    <t>1181464307835527168</t>
  </si>
  <si>
    <t>1181503908839071744</t>
  </si>
  <si>
    <t>1181508391593824256</t>
  </si>
  <si>
    <t>1181555102831783936</t>
  </si>
  <si>
    <t>1179755315119738881</t>
  </si>
  <si>
    <t>1178654991919276032</t>
  </si>
  <si>
    <t>1179674174568177664</t>
  </si>
  <si>
    <t>1181597184095117314</t>
  </si>
  <si>
    <t>1181953851420745728</t>
  </si>
  <si>
    <t>1182205500143931393</t>
  </si>
  <si>
    <t>1182236713248346112</t>
  </si>
  <si>
    <t>1179677595547385861</t>
  </si>
  <si>
    <t>1181597327057936385</t>
  </si>
  <si>
    <t>1181833233366999040</t>
  </si>
  <si>
    <t>1181834138120343552</t>
  </si>
  <si>
    <t>1181110869041831936</t>
  </si>
  <si>
    <t>1181623632096837634</t>
  </si>
  <si>
    <t>1180567287578972160</t>
  </si>
  <si>
    <t>1181842997085970435</t>
  </si>
  <si>
    <t>1181871555938308096</t>
  </si>
  <si>
    <t>1181965554661429257</t>
  </si>
  <si>
    <t>1181972204583608320</t>
  </si>
  <si>
    <t>1181961985077972993</t>
  </si>
  <si>
    <t>1181987233278111745</t>
  </si>
  <si>
    <t>1181972626853580800</t>
  </si>
  <si>
    <t>1182237692526022656</t>
  </si>
  <si>
    <t>1182236667232563201</t>
  </si>
  <si>
    <t>1178649942392528897</t>
  </si>
  <si>
    <t>1182292937658552321</t>
  </si>
  <si>
    <t>1178648687318376450</t>
  </si>
  <si>
    <t>1179006413793906688</t>
  </si>
  <si>
    <t>1181567019289845761</t>
  </si>
  <si>
    <t>1178987923431202817</t>
  </si>
  <si>
    <t>1181566812510674951</t>
  </si>
  <si>
    <t>1182297208932245506</t>
  </si>
  <si>
    <t>1181486615027490817</t>
  </si>
  <si>
    <t>1182294919320342530</t>
  </si>
  <si>
    <t>1182299140019179526</t>
  </si>
  <si>
    <t>1179669413315915776</t>
  </si>
  <si>
    <t>1179740483934986242</t>
  </si>
  <si>
    <t>1181574103045681157</t>
  </si>
  <si>
    <t>1178931300402642944</t>
  </si>
  <si>
    <t>1181972823809691648</t>
  </si>
  <si>
    <t>1181942410340945920</t>
  </si>
  <si>
    <t>1182307588341469184</t>
  </si>
  <si>
    <t>1176492666080681991</t>
  </si>
  <si>
    <t>1178654960428425216</t>
  </si>
  <si>
    <t>1179742858284339203</t>
  </si>
  <si>
    <t>1178683602000896006</t>
  </si>
  <si>
    <t/>
  </si>
  <si>
    <t>1174957268976062464</t>
  </si>
  <si>
    <t>100186027</t>
  </si>
  <si>
    <t>fr</t>
  </si>
  <si>
    <t>en</t>
  </si>
  <si>
    <t>und</t>
  </si>
  <si>
    <t>Twitter for Android</t>
  </si>
  <si>
    <t>Twitter Web App</t>
  </si>
  <si>
    <t>IFTTT</t>
  </si>
  <si>
    <t>Twitter for iPhone</t>
  </si>
  <si>
    <t>Twitter Web Client</t>
  </si>
  <si>
    <t>Buffer</t>
  </si>
  <si>
    <t>Autism_twitter</t>
  </si>
  <si>
    <t>SEMrush Social Media Tool</t>
  </si>
  <si>
    <t>Twⅰtter for ⅰPhone</t>
  </si>
  <si>
    <t>TweetDeck</t>
  </si>
  <si>
    <t>GeeksATC</t>
  </si>
  <si>
    <t>opheliieapps</t>
  </si>
  <si>
    <t>NLPTwest</t>
  </si>
  <si>
    <t>AlliDaya57</t>
  </si>
  <si>
    <t>pinumaapps</t>
  </si>
  <si>
    <t>SociabbleApp</t>
  </si>
  <si>
    <t>LeurtMargotAP86</t>
  </si>
  <si>
    <t>Jeu Bot et Gagne</t>
  </si>
  <si>
    <t>gostodomarques</t>
  </si>
  <si>
    <t>LinkedIn</t>
  </si>
  <si>
    <t>Twitter for Android 5</t>
  </si>
  <si>
    <t>HubSpot</t>
  </si>
  <si>
    <t>Twitter Ads Composer</t>
  </si>
  <si>
    <t>Hootsuite Inc.</t>
  </si>
  <si>
    <t>2.2241006,48.8155214 
2.4699053,48.8155214 
2.4699053,48.9021461 
2.2241006,48.9021461</t>
  </si>
  <si>
    <t>France</t>
  </si>
  <si>
    <t>FR</t>
  </si>
  <si>
    <t>Paris, France</t>
  </si>
  <si>
    <t>09f6a7707f18e0b1</t>
  </si>
  <si>
    <t>Paris</t>
  </si>
  <si>
    <t>city</t>
  </si>
  <si>
    <t>https://api.twitter.com/1.1/geo/id/09f6a7707f18e0b1.json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</si>
  <si>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</si>
  <si>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</si>
  <si>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</si>
  <si>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</si>
  <si>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</si>
  <si>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</si>
  <si>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</si>
  <si>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</si>
  <si>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</si>
  <si>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</si>
  <si>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</si>
  <si>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</si>
  <si>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</si>
  <si>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</si>
  <si>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</si>
  <si>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</si>
  <si>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</si>
  <si>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</si>
  <si>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</si>
  <si>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</si>
  <si>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</si>
  <si>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Elise Cances</t>
  </si>
  <si>
    <t>HUBFORUM</t>
  </si>
  <si>
    <t>3W.relevanC</t>
  </si>
  <si>
    <t>Orange Advertising</t>
  </si>
  <si>
    <t>S4M</t>
  </si>
  <si>
    <t>#Digital #Content #News Tweeter by Gregor VANERIAN</t>
  </si>
  <si>
    <t>Snapologie</t>
  </si>
  <si>
    <t>Thierry Gaillard</t>
  </si>
  <si>
    <t>Emmanuel Durand</t>
  </si>
  <si>
    <t>Snapchat</t>
  </si>
  <si>
    <t>Carambar</t>
  </si>
  <si>
    <t>Nicolas Proust</t>
  </si>
  <si>
    <t>Oracle France</t>
  </si>
  <si>
    <t>Groupe M6</t>
  </si>
  <si>
    <t>Ipmop</t>
  </si>
  <si>
    <t>UNLEASH</t>
  </si>
  <si>
    <t>Devfest Nantes</t>
  </si>
  <si>
    <t>Le learning show</t>
  </si>
  <si>
    <t>Paris Web</t>
  </si>
  <si>
    <t>FrenchKit _xD83C__xDDEB__xD83C__xDDF7_</t>
  </si>
  <si>
    <t>Lengow France</t>
  </si>
  <si>
    <t>BDM</t>
  </si>
  <si>
    <t>Virginie Debuisson</t>
  </si>
  <si>
    <t>Franck Citraubien</t>
  </si>
  <si>
    <t>Geoffrey Fossier</t>
  </si>
  <si>
    <t>Danone France</t>
  </si>
  <si>
    <t>Adot</t>
  </si>
  <si>
    <t>Julien Duizabo</t>
  </si>
  <si>
    <t>Publicis Sapient France</t>
  </si>
  <si>
    <t>Galeries Lafayette</t>
  </si>
  <si>
    <t>LaRedoute</t>
  </si>
  <si>
    <t>Samir Amellal</t>
  </si>
  <si>
    <t>Agnès Mascla</t>
  </si>
  <si>
    <t>Raphael FETIQUE</t>
  </si>
  <si>
    <t>Converteo</t>
  </si>
  <si>
    <t>Andrew Morris</t>
  </si>
  <si>
    <t>Sandrine Matichard</t>
  </si>
  <si>
    <t>Vincent MONTET</t>
  </si>
  <si>
    <t>Paul Sebille</t>
  </si>
  <si>
    <t>DMB EFAP</t>
  </si>
  <si>
    <t>EFAP</t>
  </si>
  <si>
    <t>HUB INSTITUTE</t>
  </si>
  <si>
    <t>Klara</t>
  </si>
  <si>
    <t>Lionel Lesguer VBK</t>
  </si>
  <si>
    <t>BlookUp</t>
  </si>
  <si>
    <t>Solocal</t>
  </si>
  <si>
    <t>Amaury Lelong</t>
  </si>
  <si>
    <t>Arnault Chatel</t>
  </si>
  <si>
    <t>Eric Maillard</t>
  </si>
  <si>
    <t>Aline Auribault</t>
  </si>
  <si>
    <t>Louis Audureau</t>
  </si>
  <si>
    <t>Leroy Merlin</t>
  </si>
  <si>
    <t>Antoine de SM</t>
  </si>
  <si>
    <t>Kevin Larvor</t>
  </si>
  <si>
    <t>Eugenie</t>
  </si>
  <si>
    <t>YouTube</t>
  </si>
  <si>
    <t>Tableau Software</t>
  </si>
  <si>
    <t>Edouard Beaucourt</t>
  </si>
  <si>
    <t>Synthesio</t>
  </si>
  <si>
    <t>Naguib Toihiri</t>
  </si>
  <si>
    <t>Artefact France</t>
  </si>
  <si>
    <t>Sonia Belkadi</t>
  </si>
  <si>
    <t>Eric EG</t>
  </si>
  <si>
    <t>Indeed</t>
  </si>
  <si>
    <t>Jose Ramon Perez</t>
  </si>
  <si>
    <t>Tradelab</t>
  </si>
  <si>
    <t>Valentine FERREOL</t>
  </si>
  <si>
    <t>David Legendre</t>
  </si>
  <si>
    <t>Vincent Luciani</t>
  </si>
  <si>
    <t>Ed Oyster</t>
  </si>
  <si>
    <t>Alidrey</t>
  </si>
  <si>
    <t>Coin-coin</t>
  </si>
  <si>
    <t>Sébastien Uflo</t>
  </si>
  <si>
    <t>Charlotte Labrecque</t>
  </si>
  <si>
    <t>Gulper Jeremy</t>
  </si>
  <si>
    <t>Delong Julien</t>
  </si>
  <si>
    <t>Geeks And The City</t>
  </si>
  <si>
    <t>François Gomez</t>
  </si>
  <si>
    <t>Emmanuel Vivier</t>
  </si>
  <si>
    <t>Sarah Coutin</t>
  </si>
  <si>
    <t>Ophelie Clain</t>
  </si>
  <si>
    <t>Jurinum</t>
  </si>
  <si>
    <t>mad life</t>
  </si>
  <si>
    <t>Alli Daya</t>
  </si>
  <si>
    <t>Sandi Barc</t>
  </si>
  <si>
    <t>Pinuma</t>
  </si>
  <si>
    <t>Laure Charpentier</t>
  </si>
  <si>
    <t>Vincent Laurent</t>
  </si>
  <si>
    <t>Jamila Serir</t>
  </si>
  <si>
    <t>beuzen</t>
  </si>
  <si>
    <t>Natacha Heurtault</t>
  </si>
  <si>
    <t>Leurt</t>
  </si>
  <si>
    <t>Clément Pujol</t>
  </si>
  <si>
    <t>vio j</t>
  </si>
  <si>
    <t>iiona joly</t>
  </si>
  <si>
    <t>Retweeto o Marques</t>
  </si>
  <si>
    <t>Rakuten France Retail</t>
  </si>
  <si>
    <t>Fabien Versavau</t>
  </si>
  <si>
    <t>Accenture France</t>
  </si>
  <si>
    <t>Accenture Digital</t>
  </si>
  <si>
    <t>Marie Menlaï LUC</t>
  </si>
  <si>
    <t>isabelle Decamp</t>
  </si>
  <si>
    <t>Paul CORDINA</t>
  </si>
  <si>
    <t>Fabrice Berté</t>
  </si>
  <si>
    <t>Weborama</t>
  </si>
  <si>
    <t>Cofidis</t>
  </si>
  <si>
    <t>Frédéric Olivennes</t>
  </si>
  <si>
    <t>JGurcel _xD83C__xDF40_</t>
  </si>
  <si>
    <t>Géraldine Caron</t>
  </si>
  <si>
    <t>Vincenti</t>
  </si>
  <si>
    <t>LiveRamp France</t>
  </si>
  <si>
    <t>Chien avec un Chapeau</t>
  </si>
  <si>
    <t>Lolo</t>
  </si>
  <si>
    <t>Sébastien BERNARD</t>
  </si>
  <si>
    <t>TSC</t>
  </si>
  <si>
    <t>Geoffrey Boulakia</t>
  </si>
  <si>
    <t>Josselin Moreau</t>
  </si>
  <si>
    <t>HUB Cities .smarter .greener .inclusive</t>
  </si>
  <si>
    <t>Vincent Ducrey</t>
  </si>
  <si>
    <t>CitigateDeweRogerson</t>
  </si>
  <si>
    <t>Datawords</t>
  </si>
  <si>
    <t>Allianz France</t>
  </si>
  <si>
    <t>Allianz</t>
  </si>
  <si>
    <t>Johnson &amp; Johnson</t>
  </si>
  <si>
    <t>Christophe Ginisty</t>
  </si>
  <si>
    <t>Grégoire Gimaret</t>
  </si>
  <si>
    <t>Kameleoon</t>
  </si>
  <si>
    <t>Kaspersky France</t>
  </si>
  <si>
    <t>fifty-five | 55</t>
  </si>
  <si>
    <t>AXA France _xD83C__xDF80_</t>
  </si>
  <si>
    <t>Antoine Cormier</t>
  </si>
  <si>
    <t>WeFix _xD83D__xDCF1_</t>
  </si>
  <si>
    <t>CecileDuriez</t>
  </si>
  <si>
    <t>Bouygues Telecom</t>
  </si>
  <si>
    <t>Peugeot France</t>
  </si>
  <si>
    <t>McDonald's France Newsroom</t>
  </si>
  <si>
    <t>LinkfluenceFR</t>
  </si>
  <si>
    <t>Guerlain</t>
  </si>
  <si>
    <t>Lancôme France</t>
  </si>
  <si>
    <t>Karine Schrenzel</t>
  </si>
  <si>
    <t>3Suisses</t>
  </si>
  <si>
    <t>ENGIE</t>
  </si>
  <si>
    <t>Mastercard France</t>
  </si>
  <si>
    <t>CorentinR</t>
  </si>
  <si>
    <t>Asana</t>
  </si>
  <si>
    <t>Wendi Sturgis</t>
  </si>
  <si>
    <t>Twitter France</t>
  </si>
  <si>
    <t>damien viel</t>
  </si>
  <si>
    <t>Havas Group</t>
  </si>
  <si>
    <t>Teads FR</t>
  </si>
  <si>
    <t>Sitel</t>
  </si>
  <si>
    <t>Camino Olivier</t>
  </si>
  <si>
    <t>Les Pépites Tech</t>
  </si>
  <si>
    <t>Monster France</t>
  </si>
  <si>
    <t>Taboola France</t>
  </si>
  <si>
    <t>Yext</t>
  </si>
  <si>
    <t>LiveRamp</t>
  </si>
  <si>
    <t>Peugeot</t>
  </si>
  <si>
    <t>AB Tasty France</t>
  </si>
  <si>
    <t>Vanessa Chocteau</t>
  </si>
  <si>
    <t>WPP</t>
  </si>
  <si>
    <t>Rakuten France</t>
  </si>
  <si>
    <t>Mathieu Lacombe</t>
  </si>
  <si>
    <t>RED by SFR</t>
  </si>
  <si>
    <t>RingCentral Engage Digital FR</t>
  </si>
  <si>
    <t>RingCentral</t>
  </si>
  <si>
    <t>Euler Hermes</t>
  </si>
  <si>
    <t>Directrice Marketing Adjointe Orange Advertising @OAN_fr ~ #marketing #mobile #digital #data #media #advertising #adtech #tvadressee ~ toujours _xD83D__xDC9A_ @GenepiFrance</t>
  </si>
  <si>
    <t>HUBFORUM (Paris, Singapore, Shanghai, Moscow &amp; São Paulo) is one of the top #digital marketing #event, created by @HUBINSTITUTE</t>
  </si>
  <si>
    <t>Leader dans l'exploitation de données transactionnelles : Solutions #Médias #Data / #MarketingDirect / #Adexchange (3WAdex) / #Insights #Mesure</t>
  </si>
  <si>
    <t>Strong data. Smart media. 
⚡️ Le twitter officiel de la régie Orange Advertising</t>
  </si>
  <si>
    <t>S4M - The Drive-to-Store Platform. Connect brands with consumers, by bridging the gap between digital advertising and the real-world.</t>
  </si>
  <si>
    <t>#Digital #Consulting #Management
#ContentMarketing #Content #SocialMedia #Strategy #Scrum
#Video #News 
#Freelance
#SciencesPo #Paris</t>
  </si>
  <si>
    <t>Formation et accompagnement des marques sur #Snapchat (animation, ads, opés spéciales...)</t>
  </si>
  <si>
    <t>President Carambar &amp; Co (bonbons et chocolats _xD83E__xDD2A_)</t>
  </si>
  <si>
    <t>PDG @Snap Inc. France, auteur @EditionsScpo : https://t.co/oQUnhc1UK7</t>
  </si>
  <si>
    <t>An app for #RealFriends.
Need help? Tweet @snapchatsupport</t>
  </si>
  <si>
    <t>Un compte où on se tape des barres.</t>
  </si>
  <si>
    <t>_xD83D__xDCE2_ #DigitalMarketing &amp; #SocialMedia Country Manager @Oracle_France _xD83D__xDCAC_ #Digital #ContentMarketing  #EmployeeAdvocacy _xD83D__xDE80_ #StartUps #Innovation _xD83D__xDC53_ MyViews _xD83C__xDFC2__xD83C__xDF0D_</t>
  </si>
  <si>
    <t>Toute l'actu, les innovations et les initiatives d'Oracle en France _xD83D__xDE80_ #Cloud #Application #Autonomous #IaaS #PaaS #SaaS #Tech #TransfoNum</t>
  </si>
  <si>
    <t>Compte officiel du Groupe M6 / En savoir + sur notre groupe et son actu : https://t.co/MYEyyt5AJD</t>
  </si>
  <si>
    <t>Veille sur l' #actualité et les #tendances en  #art #graphisme #design #écologie
#ipmop #blog #inspirations #tendances #actualités</t>
  </si>
  <si>
    <t>From start-up beginnings, UNLEASH has helped shape, shake-up and disrupt the #HR industry globally with the world's #1 events on the #FutureofWork and #HRTech.</t>
  </si>
  <si>
    <t>Le DevFest est un festival de développeurs accueillant plus de 1800 participants à la Cité des Congrès de Nantes en 2019 les 21 &amp; 22 Octobre</t>
  </si>
  <si>
    <t>#learning #neuroscience #formation #brain #mind #memorisation #EdTech</t>
  </si>
  <si>
    <t>Conférence sur le design, la qualité et l'accessibilité du web. Conference on design, quality and accessibility of the web. https://t.co/jEpHFzATBq</t>
  </si>
  <si>
    <t>The Cocoa developer conference in Paris, France. October 7-8, 2019. Brought to you by @CocoaHeadsParis and @XebiaFR.
Slack: https://t.co/uRqdZSB25K</t>
  </si>
  <si>
    <t>Plateforme d’e-commerce automation | Suivez toute l'actualité #ecommerce &amp; #marketplaces : https://t.co/3LrYfxxP5a | Events : #LengowDay #LengowConnect</t>
  </si>
  <si>
    <t>Le média des professionnels du digital. Toutes les offres d'emploi : https://t.co/JzHl2Ao5C2</t>
  </si>
  <si>
    <t>Je ne suis pas celle que vous croyez et je suis aussi #Dircom @COMONGO_T Tweete #media #journalisme #tech #startup #RP #AI mais aussi blah blah et tirelipinpon</t>
  </si>
  <si>
    <t>Biz dev #digital #cro #ux #growthHacking</t>
  </si>
  <si>
    <t>VP Marketing @WeAreAdot _xD83D__xDE80_ | Tweets about #advertising, #technology, #sport, #menstyle &amp; #watches</t>
  </si>
  <si>
    <t>Danone en France : produits laitiers frais et d'origine végétale, eaux minérales naturelles, nutrition infantile, nutrition médicale. #OnePlanetOneHealth</t>
  </si>
  <si>
    <t>A marketing company that analyses exclusive data sources to provide brands with powerful insights on their audiences for a more accurate media activation.</t>
  </si>
  <si>
    <t>_xD83E__xDD10_</t>
  </si>
  <si>
    <t>Where a more modern HOW happens. #PublicisSapient</t>
  </si>
  <si>
    <t>Compte officiel du groupe Galeries Lafayette dédié à ses actualités institutionnelles et à celles de ses marques. 
RDV pour toute question sur @GLServiceClient.</t>
  </si>
  <si>
    <t>CDO @LaRedoute (Groupe Galeries Lafayette) /Ex.CEO @HavasHelia / Ex General Manager @Fullsix Fr (Groupe @Havas) @Vivendi / Ex. CDO @Publicis</t>
  </si>
  <si>
    <t>#MBADMB  Digital Marketing and Business for Arts and Cultural interests</t>
  </si>
  <si>
    <t>Digital &amp; Data transformation expert || @Converteo Co-founder</t>
  </si>
  <si>
    <t>Converteo est un accélérateur de performance à la pointe de la data et de la technologie.</t>
  </si>
  <si>
    <t>Passionate about how IT solutions can bring positive value to our business and personal lives. Proud #autisticparent</t>
  </si>
  <si>
    <t>Contents &amp; Insights Director @HUBInstitute. Editorial AND business. I love #Tech #Smartcity #Arts #Archi and anything human. Ex-@strategies etc. Opinions perso</t>
  </si>
  <si>
    <t>#CDO @EFAP_ @EFJ_Officiel @Icart_officiel Fondateur @mbadmb with @hubinstitute _xD83D__xDCFA_ https://t.co/CN7PlcMO2t @Acseldigital #IA #marketingDigital #TransfoNum</t>
  </si>
  <si>
    <t>Assistant Communication chez The Walt Disney Company @DisneyFR • _xD83C__xDF93_Étudiant en Marketing Digital @MBADMB à l'@EFAP_ #MBADMB #Communication #SocialMedia #Digital</t>
  </si>
  <si>
    <t>#MBADMB : MBA spécialisé Digital Marketing &amp; Business • #InsideDigitalRevolution @EFAP_ @HUBInstitute</t>
  </si>
  <si>
    <t>#EFAP, l'école des nouveaux métiers de la #Communication, depuis 1961. #EFAPParis #EFAPBordeaux #EFAPLyon #EFAPLille #EFAPNY #EFAPShanghai</t>
  </si>
  <si>
    <t>Digital think tank assisting leading Brands / Agencies to accelerate their #Digital Leadership. We organise the @HUBFORUM (Paris, Moscow, Sao Paulo, Singapore).</t>
  </si>
  <si>
    <t>MBA Digital Marketing and Business @MBADMB en partenariat avec le @HUBinstitute, (@EFAP_ Bordeaux)
https://t.co/HamGeFSEC6</t>
  </si>
  <si>
    <t>➡️ Comprendre #innovations #tech #Startups #FrenchTech #Numerique ➡️ Découvrir #Histoire #Patrimoine #Angers ➡️ Défendre #WomenInTech #DLA @FDOuest #I4Emploi</t>
  </si>
  <si>
    <t>■ Imprimez le #livre de votre #Facebook, #Instagram ou #Twitter et immortalisez vos contenus !
Retrouvez aussi notre blog : https://t.co/v8tPKBnjBz</t>
  </si>
  <si>
    <t>Solocal, le partenaire #digital des entreprises #locales.
Pour toute question sur nos offres et services, contactez @SolocalClients</t>
  </si>
  <si>
    <t>Responsable Pédagogique @MBADMB with @hubinstitute | Speaker | #SocialMedia &amp; #TransfoNum | #IA #AI #IC _xD83E__xDD16_ évangéliste | #mbadmb⚡️| @impactaifrance</t>
  </si>
  <si>
    <t>Consultant en communication - @SpinOffConseil - Intervenant INSEEC #Media #Editorial #SocialMedia #PR #série #tv #lifestyle #travel #Theatre #SeriousStuff #Fun</t>
  </si>
  <si>
    <t>Etudiante en M2 @MBADMB Bordeaux @EFAP_ #MBADMB #digital _xD83D__xDCF1_ #communication #marketing #TransfoNum _xD83D__xDE80_#EFAPBordeaux</t>
  </si>
  <si>
    <t>Data Strategist // Senior Data Consultant @converteo #consulting #digital #data #marketing #blockchain</t>
  </si>
  <si>
    <t>Compte animé du lundi au vendredi.
En cas de besoin, postez sur le forum https://t.co/iqTWrX5bWk</t>
  </si>
  <si>
    <t>Consultant @Converteo | Marketing &amp; Stratégie @Paris_Dauphine | Data/E-Commerce/Retail/Digital/Transformation numérique</t>
  </si>
  <si>
    <t>Senior Data Analytics Consultant @Converteo | Google &amp; Adobe Analytics Expert #Analytics #Measure | Movie &amp; Series Eater | Crypto lover #Vechain _xD83C__xDDEB__xD83C__xDDF7_</t>
  </si>
  <si>
    <t>_xD83D__xDC69__xD83C__xDFFC_‍_xD83C__xDF93_ Master 2 @EFAP_ @MBADMB w/ @hubinstitute | _xD83D__xDC69__xD83C__xDFFC_‍_xD83D__xDCBB_ Consultante junior chez @RPCA</t>
  </si>
  <si>
    <t>Like and subscribe.</t>
  </si>
  <si>
    <t>Tableau helps people see and understand data. For support: @TableauSupport</t>
  </si>
  <si>
    <t>I lead a stellar team that is focused on a mission to help people see and understand their data.
One of my Passions: geeking out on data vizzes…</t>
  </si>
  <si>
    <t>Solutions de Social Intelligence pour les entreprises dans 200 pays et en 80 langues. In English : @Synthesio  
https://t.co/gPrJpPOroO</t>
  </si>
  <si>
    <t>Global SEO Lead - Head of SEO &amp; Growth MENA at @Artefact_MENA. Awarded Search personality 2017 at #MENASearchAwards !</t>
  </si>
  <si>
    <t>Marketing Engineers</t>
  </si>
  <si>
    <t>#MBADMB de l'#EFAP_ j'adopte les #compétences passionnantes du #digital #SocialMedia #Emarketing, #Innovation #IA  #Contentmarketing. #Hubinstitute</t>
  </si>
  <si>
    <t>Passionné par les ressources humaines ! #emploi #rh #digital #marketing #communication #indeed : Alone we go fast, together we go far</t>
  </si>
  <si>
    <t>Indeed est le leader mondial des sites d'emploi avec plus de 250 millions de visiteurs uniques par mois. Le monde trouve plus d'emplois sur Indeed qu'ailleurs</t>
  </si>
  <si>
    <t>#retargeting, #realtimebidding, #dynamicads, #facebookads, #RTB, #DSP, #performance, #CPC, #CPA, #CPL,#afiliación,#DQ&amp;A, #Adsimilis, #MarketingDigital</t>
  </si>
  <si>
    <t>Tradelab provides data-driven marketing solutions that combine technological expertise _xD83D__xDD0C_ with consultancy _xD83D__xDCA1_ in order to empower  brands and their agencies _xD83D__xDD11_</t>
  </si>
  <si>
    <t>#Vision to #Action I #Digital #Business #Transformer @PubSapientFR I #Innovation #HR #Diversity I @ArtsetMetiers_ I @G9plus I speaker</t>
  </si>
  <si>
    <t>Chasseur de talents pour le #digital, Aravati est un cabinet de conseil en #recrutement digital #RH #JOB 2.0 
#TeamSupersHeros</t>
  </si>
  <si>
    <t>Chief Data Officer - Direction Grand Public ENGIE France 
Mes tweets n'engagent que moi</t>
  </si>
  <si>
    <t>Co-fondateur &amp; Directeur General Artefact</t>
  </si>
  <si>
    <t>PS4, golang et foot</t>
  </si>
  <si>
    <t>Tpmp, Fan, Got</t>
  </si>
  <si>
    <t>Vilain p'tit canard</t>
  </si>
  <si>
    <t>Geeks And The City est une communauté de #Geek qui aime tester toute sorte de gadgets. Nous publions également des articles d'actu #HighTech.</t>
  </si>
  <si>
    <t>[#Incubation #BusinessDesign #Intrapreneuriat] #Startups need Open Innovation to be #Scaleups #FinTech #InsurTech #VC #FuturOfWork #MBADMB⚡@HUBinstitute || _xD83D__xDC30__xD83D__xDD0B_</t>
  </si>
  <si>
    <t>Digital Transformation, Advertising, Social Media Marketing, International Expert, Speaker &amp; Author. Photo fan CoFder @HUBINSTITUTE &amp; @HUBFORUM.</t>
  </si>
  <si>
    <t>Responsable de la Com &amp; PR @PubSapientFR</t>
  </si>
  <si>
    <t>Boulangère, je découvre depuis peu les joies de la présence #Digital et souhaite en apprendre plus</t>
  </si>
  <si>
    <t>En pleine nature</t>
  </si>
  <si>
    <t>pas le temps pour les regrets</t>
  </si>
  <si>
    <t>Etudiante #DataScientist à #Marseille au CMI. Geek'n Bio passionnée par le #Deeplearning et le #Digital, amoureuse de l'Inde</t>
  </si>
  <si>
    <t>SoLocal Group Numéro 1 européen de la communication locale digitale @pagesjaunes @SolocalGroup #webagency #publicité #média</t>
  </si>
  <si>
    <t>#Rédactrice pour un magazine d' #ArtDeVivre. #Curation, #StoryTelling et #ContentStrategy font partie de mon quotidien !</t>
  </si>
  <si>
    <t>Business Developer Manager @SoLocalGroup #SEO #SEA #MarketingDigital #Digital #Management #Publicité</t>
  </si>
  <si>
    <t>#PHYGITAL audit et solutions pour enseignes à réseau -présence management store locator search campagnes mesure in store data - Dir. stratégie réseaux @Solocal</t>
  </si>
  <si>
    <t>Responsable de marché Grands Comptes chez @SoLocalNetwork @SoLocalGroup #webtostore #emarketing #transfodigitale #socialmedia. #innovationdigitale</t>
  </si>
  <si>
    <t>@Solocal / Responsable communication - Mes tweets n'engagent que moi</t>
  </si>
  <si>
    <t>RP digitales et communication d'influence  #Startups #Innovation #Ingénieurs #Entrepreneurs #Medias #Marketing #IOT #Robots... DG https://t.co/KNLWpw07mo</t>
  </si>
  <si>
    <t>#Commerciale pour une #AgenceWeb à #Grenoble. Passionnée par le #CommunityManagement et le #StoryTelling</t>
  </si>
  <si>
    <t>Anime développementRH de @solocalgroup, je m'intéresse aux sujets : #digitalrh #talent #transfodigital #marqueemployeur _xD83D__xDC69_‍_xD83D__xDCBB__xD83D__xDCF2__xD83E__xDD33_et aussi #sport #handball _xD83E__xDD3E_‍♂️</t>
  </si>
  <si>
    <t>Social Media Manager at @HUBInstitute  _xD83D__xDC69__xD83C__xDFFB_‍_xD83D__xDCBB_Master II / Alternance 
_xD83D__xDCDA_Kedge: Digital Marketing and Data
 #digital #marketing #socialmedia + #traveller #design</t>
  </si>
  <si>
    <t>retweeto tuites com a palavra marques em homenagem a um grande amigo</t>
  </si>
  <si>
    <t>Compte institutionnel et B2B de @RakutenFrance. 
Retrouvez toutes les actualités de notre #marketplace et du #ecommerce.</t>
  </si>
  <si>
    <t>President &amp; CEO at Rakuten France</t>
  </si>
  <si>
    <t>Nous relevons les grands défis de transformation des entreprises grâce à l'innovation et l'expertise sectorielle. DEMAIN. DÈS MAINTENANT. @AccentureJobsFR _xD83C__xDDEB__xD83C__xDDF7_</t>
  </si>
  <si>
    <t>Helping our clients bridge today's world with tomorrow's. Customer-centric. Data-natives. Always mobile.</t>
  </si>
  <si>
    <t>Communication, Marketing Digitale &amp; Business Development #MarketingDigitalStrategy #Innovation #SocialMedia &amp; #SilverEconomie #TechForBetter</t>
  </si>
  <si>
    <t>Directrice commerciale grands comptes @solocal , ex @366communities @Prismamedia @Nrjgroup</t>
  </si>
  <si>
    <t>Global Communication &amp; Digital Manager PERRIER | Lecturer @HEC @Paris_Dauphine | Author of books _xD83D__xDCD5_: Community Management / Les Marques &amp; les Réseaux Sociaux</t>
  </si>
  <si>
    <t>CFO actor of change in industries, services, IT, life sciences, data sectors. Actively contributing to company's overall growth, value human capital, IP, R&amp;D</t>
  </si>
  <si>
    <t>Weborama est le leader de la data sémantique au service de la connaissance scientifique du consommateur.</t>
  </si>
  <si>
    <t>Fil Twitter officiel de Cofidis France pour changer votre regard sur le crédit et sur les préjugés. Pour toute question, suivez-nous, nous échangerons en DM.</t>
  </si>
  <si>
    <t>Directeur Général France @Weborama &amp; Président @IABFrance</t>
  </si>
  <si>
    <t>#programmanagement _xD83D__xDCCE_#digital ✈️ #strategy _xD83D__xDE80_ #creative_xD83C__xDF43_ #HR _xD83D__xDEE4_️   #IoT _xD83D__xDD17_ #LearningOrganization ⤴️ #EgaliteFH ⚖️ # #animals _xD83D__xDC3E_ 
Tweets are my own</t>
  </si>
  <si>
    <t>Agence Director @ LiveRamp</t>
  </si>
  <si>
    <t>LiveRamp, leader du #Data #Onboarding, connecter vos bases de données #CRM à plus de 500 plateformes de #marketing #digital</t>
  </si>
  <si>
    <t>Tous les jours un chien avec un chapeau !  Je Follow Back #Followback
Instagram : chienavecunchapeau</t>
  </si>
  <si>
    <t>Loving Sport, video games, nature and my friends !</t>
  </si>
  <si>
    <t>Stage director, consultant &amp; personal trainer in communications. #publicspeaking #stagefright #presentation #communication</t>
  </si>
  <si>
    <t>We are a Digital CX Agency. We are part of Sitel Group. We are customer obsessed - Our last white paper about Social Media _xD83D__xDC49_ https://t.co/pxzF3GHqbA (fr)</t>
  </si>
  <si>
    <t>Managing Director EMEA @TSCdigitalfr
Digital enthusiast and Brand addict _xD83E__xDDD0_ 
Conversation is the key ! _xD83D__xDC65_Unconditional fan of _xD83C__xDFC0_</t>
  </si>
  <si>
    <t>Head of strategic planning &amp; Creative technologist @tsc__digital / Ex. @le_lab_sqli / Chief Turfu Officer @TheAngleFr</t>
  </si>
  <si>
    <t>HUB Cities .smart .green .inclusive help metropoles to accelerate their #Digital Leadership and turn #Smartcity. Part of @hubinstitute Digital think tank</t>
  </si>
  <si>
    <t>Covering #transformation #smartcity #industry Entrepreneur, author &amp; analyst _xD83C__xDF0F_ CEO @HUBinstitute, a Digital Think Tank. ex-Digital Advisor @French_Gov _xD83C__xDDEB__xD83C__xDDF7_</t>
  </si>
  <si>
    <t>Citigate Dewe Rogerson est une agence spécialisée dans le conseil en #communication corporate, financière et sensible. 
#RP #ComFi #IR</t>
  </si>
  <si>
    <t>Multicultural Technologies to enhance International Digital Marketing. Datawords ($75M revenue) includes: @vanksen, @87seconds and Digiprod.</t>
  </si>
  <si>
    <t>We're a pan-european video content agency, kicking ass in _xD83C__xDDE7__xD83C__xDDEA__xD83C__xDDEB__xD83C__xDDF7__xD83C__xDDF3__xD83C__xDDF1__xD83C__xDDE8__xD83C__xDDED__xD83C__xDDEA__xD83C__xDDF8_ ! Always thinking concept first. _xD83C__xDFA5_✏️ #VideoMarketing</t>
  </si>
  <si>
    <t>Retrouvez toutes nos actualités au quotidien. Une question ? Contactez-nous en DM. #Prevention #Innovation #RSE #Inclusion #StartUp</t>
  </si>
  <si>
    <t>Official global account of the #Allianz Group. News of our work, initiatives, partnerships, social engagement and more. Imprint: https://t.co/ZhBENMbarR</t>
  </si>
  <si>
    <t>Updates and information for the media from our Corporate Communication team</t>
  </si>
  <si>
    <t>Head of Digital Engagement &amp; Dissemination @OECD -  https://t.co/VtjuXgJEEl - Opinions are my own (DM are open)</t>
  </si>
  <si>
    <t>Digital, foot et Hip-Hop!</t>
  </si>
  <si>
    <t>Plateforme SaaS de personnalisation I.A. unique en Europe, Kameleoon mesure en temps réel l’intention d’achat des visiteurs et individualise leurs expériences.</t>
  </si>
  <si>
    <t>Kaspersky est un éditeur international de solutions de lutte contre toutes les formes de cybermenaces du particulier aux très grandes entreprises.</t>
  </si>
  <si>
    <t>Meet fifty-five, the #datacompany for #brandtech success! #BigData #Analytics #DataScience #UX</t>
  </si>
  <si>
    <t>Retrouvez ici notre actualité et celle de l’#assurance. Une question ? Nous vous répondons en DM du lundi au vendredi de 9h à 18h (hors jours fériés).</t>
  </si>
  <si>
    <t>Directeur Marketing Grands Comptes &amp; Réseaux @solocal</t>
  </si>
  <si>
    <t>Smartphones testés &amp; reconditionnés sur https://t.co/MW8yDiP0Yd _xD83D__xDEE0_ de smartphones / tablettes via nos corners - Trouvez le votre https://t.co/rIuafoRbiJ</t>
  </si>
  <si>
    <t>Marketing Director, terrace amateur  &amp; keen traveler
#Tech #DigitalTransformation #CustomerFocused</t>
  </si>
  <si>
    <t>Bouygues Telecom partage votre passion de la technologie. Vivez une expérience numérique plus intense grâce à la #4GBouygues et à nos Bbox. #WeLoveTechnology</t>
  </si>
  <si>
    <t>Bienvenue sur le compte Twitter officiel de Peugeot France. Vous pouvez joindre notre service clients au 0970 809 120 ou en cliquant ici: https://t.co/C50lXCoaOH</t>
  </si>
  <si>
    <t>1 464 restaurants et 74 000 collaborateurs. Suivez l’actualité de McDonald's _xD83C__xDDEB__xD83C__xDDF7_  #Contribution #Alimentation #Emploi #Agriculture #Environnement #Qualité #Inno</t>
  </si>
  <si>
    <t>Nous transformons la façon dont les entreprises collectent, analysent et exploitent les insights-consommateurs. #SocialListeningSuite #SocialDataResearch</t>
  </si>
  <si>
    <t>Welcome on Guerlain's Twitter account. Catch up with the latest news of Guerlain and follow the exceptional tips from our beauty creators.</t>
  </si>
  <si>
    <t>Nous sommes les femmes Lancôme. Nous sommes passionnées. 
Nous sommes des activistes du bonheur et nous ne faisons que commencer. #HappinessActivists</t>
  </si>
  <si>
    <t>PDG des 3 Suisses. ShopInvest, Holding #startup #ecommerce</t>
  </si>
  <si>
    <t>Compte officiel 3Suisses, une marque audacieuse, passionnée avec une pointe d'humour et ce qu'il faut d'impertinence ! N'hésitez pas à suivre toutes nos infos.</t>
  </si>
  <si>
    <t>Groupe mondial, leader de l’énergie et des services, engagé pour un progrès harmonieux / Worldwide leader in energy &amp; services for a harmonious progress</t>
  </si>
  <si>
    <t>Bienvenue sur le compte officiel de #Mastercard France et #PricelessParis. Pour vous, Paris devient Priceless®.</t>
  </si>
  <si>
    <t>Bringing clarity, accountability and results to businesses across EMEA @Asana.  Thoughts are my own -- L'avenir n'est interdit à personne / L.Gambetta</t>
  </si>
  <si>
    <t>Asana is the work management platform that teams use to stay focused on the work that matters most. For support, visit https://t.co/kIjHJRCofi.</t>
  </si>
  <si>
    <t>Online Executive. Passionate about Women in Tech, Innovative Tech and Media Platforms, Taproot Foundation, Step Up Women's Network, College Football and Yext.</t>
  </si>
  <si>
    <t>Bienvenue sur le compte officiel de @Twitter en France. Pour toute question, consultez https://t.co/jg451MJbhN</t>
  </si>
  <si>
    <t>Directeur Général / MD @twitterFrance / #NetNeutrality /  «Je désapprouve ce que vous dites, mais je me battrai à mort pour que vous ayez le droit de le dire»</t>
  </si>
  <si>
    <t>The official Twitter account of Havas Group.
Havas is a global communications group. #Havas</t>
  </si>
  <si>
    <t>The Global Media Platform' - Solutions publicitaires full-funnel en vidéo, display et à la performance</t>
  </si>
  <si>
    <t>Empower humans. Enhance brands. Sitel Group is one of the largest #cx companies in the world. 400+ clients | 75K associates | 2.5 million daily contacts</t>
  </si>
  <si>
    <t>Co-Founder of @acticall @Sitel_WorldWide Group in charge of Clients &amp; Operations. 25 countries/75K employees/global CRM provider of #CustomerExperience #CX</t>
  </si>
  <si>
    <t>Les meilleures #startups et produits #tech, tous les jours. Startups, faites-vous référencer dans l'annuaire social #FrenchTech ici : https://t.co/54v38RZf5l</t>
  </si>
  <si>
    <t>Site de #recrutement en ligne &amp; actualités #RH. Monster traque les meilleurs talents pour votre entreprise ! _xD83C__xDFAF_ #emploi #sourcing</t>
  </si>
  <si>
    <t>Nous vous aidons à présenter efficacement vos idées. Conseil &amp; formation en Storytelling, slides design, public speaking</t>
  </si>
  <si>
    <t>Taboola est la plateforme leader de découverte de contenu au monde avec 450 milliards de recommandations et plus d'un milliard de visiteurs uniques par mois</t>
  </si>
  <si>
    <t>Yext puts businesses in control of their facts online with brand-verified answers in search.</t>
  </si>
  <si>
    <t>LiveRamp is the leading provider of omnichannel identity resolution.</t>
  </si>
  <si>
    <t>Améliorez l'efficacité de vos campagnes marketing avec AB Tasty, la solution #SaaS d'#optimisation de vos #conversions via l'#abtesting &amp; la #personnalisation.</t>
  </si>
  <si>
    <t>Head of Program #FrenchIoT @Docapost #Innovate with #Startup #Corporate #IoT #Digital #Innovation #SmartCity #BusinessModel #Designthinking I'm fan</t>
  </si>
  <si>
    <t>WPP is a creative transformation company.</t>
  </si>
  <si>
    <t>Pionnier du #ecommerce en _xD83C__xDDEB__xD83C__xDDF7_ garanti en neuf et occasion (groupe #Rakuten _xD83C__xDDEF__xD83C__xDDF5_ ) |https://t.co/SnWQlOKnmm || B2B : @RakutenRetail || Jobs : @RakutenFr_Jobs</t>
  </si>
  <si>
    <t>Head of media &amp; digital @DanoneFR (ex @Starcom_France, @MindshareParis, @Isobar) ... but also a truly enthusiastic traveler! These tweets are my own.</t>
  </si>
  <si>
    <t>Du lundi au samedi, les #CM vous répondent en public de ➈h à ⑳h et le service client en privé de 08h à 22h. Nos forfaits n'engagent personne.</t>
  </si>
  <si>
    <t>Plateforme de Relation Client Omni-Digitale
#OmniDigital #RelationClient #ServiceClient</t>
  </si>
  <si>
    <t>Be productive from anywhere with RingCentral: business communications in the cloud! For support, please visit @ringcentralcare.</t>
  </si>
  <si>
    <t>Latest news &amp; economic data from the world leader in trade credit insurance, a company of @Allianz</t>
  </si>
  <si>
    <t>Paris / Bordeaux</t>
  </si>
  <si>
    <t>NYC - Miami - Montreal - Paris - Marseille - London - Milan - Brussels - Singapore - Madrid</t>
  </si>
  <si>
    <t>Los Angeles, CA</t>
  </si>
  <si>
    <t>Pays de la blague.</t>
  </si>
  <si>
    <t>Neuilly-sur-Seine, France</t>
  </si>
  <si>
    <t>Nantes, France</t>
  </si>
  <si>
    <t>Rennes, France - Couvent des Jacobins</t>
  </si>
  <si>
    <t>Nantes</t>
  </si>
  <si>
    <t>Paris, Ile-de-France</t>
  </si>
  <si>
    <t>Paris, London, Madrid, Milan</t>
  </si>
  <si>
    <t>Bedford</t>
  </si>
  <si>
    <t>Paris-Lille-Lyon-Bdx-Shanghai</t>
  </si>
  <si>
    <t>Paris/Bdx/Lille/Lyon/NY...</t>
  </si>
  <si>
    <t>Bordeaux, France</t>
  </si>
  <si>
    <t>Angers, Pays de la Loire</t>
  </si>
  <si>
    <t>Vincennes, France</t>
  </si>
  <si>
    <t>Bordeaux</t>
  </si>
  <si>
    <t>San Bruno, CA</t>
  </si>
  <si>
    <t>Seattle, WA</t>
  </si>
  <si>
    <t>Dubai, United Arab Emirates</t>
  </si>
  <si>
    <t>Nord-Pas-de-Calais, France</t>
  </si>
  <si>
    <t>BE, CA, FR, CH</t>
  </si>
  <si>
    <t>Spain</t>
  </si>
  <si>
    <t>FR · IT · DE · ES · BR</t>
  </si>
  <si>
    <t>Paris, France I Milano, Italia</t>
  </si>
  <si>
    <t>Saint-Ma</t>
  </si>
  <si>
    <t>Rennes, France</t>
  </si>
  <si>
    <t>Strasbourg</t>
  </si>
  <si>
    <t>Paris - Bordeaux - Shanghai</t>
  </si>
  <si>
    <t>Marseille, France</t>
  </si>
  <si>
    <t>Boulogne-Billancourt, France</t>
  </si>
  <si>
    <t>Grenoble, France</t>
  </si>
  <si>
    <t xml:space="preserve">Paris </t>
  </si>
  <si>
    <t>Villeneuve-d'Ascq</t>
  </si>
  <si>
    <t>Levallois-Perret, France</t>
  </si>
  <si>
    <t>Seine-et-Marne, Ile-de-France</t>
  </si>
  <si>
    <t>Vincennes - Cambridge UK</t>
  </si>
  <si>
    <t>Worldwide</t>
  </si>
  <si>
    <t>Brussels, Paris, Lyon, Amsterdam, Geneva, Madrid</t>
  </si>
  <si>
    <t>Belgium</t>
  </si>
  <si>
    <t>PAR, LDN, HK, SHG, NYC, GNV...</t>
  </si>
  <si>
    <t>Meudon, France</t>
  </si>
  <si>
    <t>Hauts-de-Seine, Ile-de-France</t>
  </si>
  <si>
    <t>San Francisco, CA</t>
  </si>
  <si>
    <t>New York</t>
  </si>
  <si>
    <t>Global</t>
  </si>
  <si>
    <t>Miami, FL</t>
  </si>
  <si>
    <t>England, United Kingdom</t>
  </si>
  <si>
    <t>New York City</t>
  </si>
  <si>
    <t>San Francisco</t>
  </si>
  <si>
    <t>London</t>
  </si>
  <si>
    <t>☁️</t>
  </si>
  <si>
    <t>https://t.co/4TddSAlPY7</t>
  </si>
  <si>
    <t>http://t.co/8rLR5w5fCk</t>
  </si>
  <si>
    <t>http://t.co/NazKiT79NK</t>
  </si>
  <si>
    <t>https://t.co/bw9a7FlWdh</t>
  </si>
  <si>
    <t>https://t.co/so1i1nPwki</t>
  </si>
  <si>
    <t>https://t.co/tnNXZzbobD</t>
  </si>
  <si>
    <t>https://t.co/8ZvJMARVMt</t>
  </si>
  <si>
    <t>https://t.co/6rbqhfFFuE</t>
  </si>
  <si>
    <t>https://t.co/oTdEXqP34S</t>
  </si>
  <si>
    <t>https://t.co/IoesfnWwjl</t>
  </si>
  <si>
    <t>https://t.co/XaI6LRhyJf</t>
  </si>
  <si>
    <t>https://t.co/80pIyhvZgh</t>
  </si>
  <si>
    <t>https://t.co/k32CjprsDf</t>
  </si>
  <si>
    <t>https://t.co/Bh4jLKixu6</t>
  </si>
  <si>
    <t>https://t.co/UVcISOvz6o</t>
  </si>
  <si>
    <t>https://t.co/6gmpUZzxcy</t>
  </si>
  <si>
    <t>https://t.co/jEpHFzATBq</t>
  </si>
  <si>
    <t>https://t.co/o6tGBvvU6Y</t>
  </si>
  <si>
    <t>http://t.co/Q4U6CWjTIr</t>
  </si>
  <si>
    <t>http://t.co/7mzwWcfgfK</t>
  </si>
  <si>
    <t>https://t.co/PjgAf0zTdX</t>
  </si>
  <si>
    <t>https://t.co/msCYaj1Y4D</t>
  </si>
  <si>
    <t>https://t.co/Je7xccYNgM</t>
  </si>
  <si>
    <t>https://t.co/L02hTWBhJS</t>
  </si>
  <si>
    <t>https://t.co/4gxu5b58mb</t>
  </si>
  <si>
    <t>https://t.co/r0KNAP3sPH</t>
  </si>
  <si>
    <t>https://t.co/6HcDdSiIJj</t>
  </si>
  <si>
    <t>https://t.co/cCCFPLQ9qQ</t>
  </si>
  <si>
    <t>http://t.co/gzeuzUnQOQ</t>
  </si>
  <si>
    <t>https://t.co/b8GHxiGZYf</t>
  </si>
  <si>
    <t>https://t.co/RMlEx19wLx</t>
  </si>
  <si>
    <t>https://t.co/q18doC5M6i</t>
  </si>
  <si>
    <t>https://t.co/ShSuee0bE5</t>
  </si>
  <si>
    <t>https://t.co/5cAECRC2vP</t>
  </si>
  <si>
    <t>http://t.co/COPVP6dgJP</t>
  </si>
  <si>
    <t>https://t.co/qqGoeyALy8</t>
  </si>
  <si>
    <t>https://t.co/hGwB8R4hBJ</t>
  </si>
  <si>
    <t>https://t.co/NOosqSpa8I</t>
  </si>
  <si>
    <t>https://t.co/9PNBT7iErH</t>
  </si>
  <si>
    <t>https://t.co/GSpSSylF15</t>
  </si>
  <si>
    <t>http://t.co/cXMVJ7IuLv</t>
  </si>
  <si>
    <t>https://t.co/zjkjVU5MVF</t>
  </si>
  <si>
    <t>https://t.co/PMTEVQoe1Y</t>
  </si>
  <si>
    <t>https://t.co/F3fLcf5sH7</t>
  </si>
  <si>
    <t>http://t.co/YwSlyMGUSK</t>
  </si>
  <si>
    <t>https://t.co/3ZT4dXA1Zr</t>
  </si>
  <si>
    <t>https://t.co/5C0lBIlrRm</t>
  </si>
  <si>
    <t>https://t.co/T792focXS2</t>
  </si>
  <si>
    <t>http://t.co/SlCHooqlfC</t>
  </si>
  <si>
    <t>http://t.co/XrUV9p8jlE</t>
  </si>
  <si>
    <t>https://t.co/wkFeIFIwnK</t>
  </si>
  <si>
    <t>http://t.co/aDha5Lotil</t>
  </si>
  <si>
    <t>https://t.co/9rOwiL59A5</t>
  </si>
  <si>
    <t>https://t.co/WnBjb3Acpq</t>
  </si>
  <si>
    <t>http://t.co/LJkAv8ukwK</t>
  </si>
  <si>
    <t>https://t.co/3urmCJUp92</t>
  </si>
  <si>
    <t>https://t.co/b8GHxipozF</t>
  </si>
  <si>
    <t>https://t.co/9CNhvlnlsQ</t>
  </si>
  <si>
    <t>https://t.co/uzWhP4vPvo</t>
  </si>
  <si>
    <t>https://t.co/dNwU7Pa4ZT</t>
  </si>
  <si>
    <t>http://t.co/LFa9taKW6j</t>
  </si>
  <si>
    <t>https://t.co/EYhZ7iSeJx</t>
  </si>
  <si>
    <t>https://t.co/M9Xx9quK6r</t>
  </si>
  <si>
    <t>http://t.co/D5nNG7kYaf</t>
  </si>
  <si>
    <t>https://t.co/SL88vcJXWk</t>
  </si>
  <si>
    <t>https://t.co/LWKsWOzEhX</t>
  </si>
  <si>
    <t>https://t.co/IlDLX8fSiW</t>
  </si>
  <si>
    <t>http://t.co/lYlFInMJFU</t>
  </si>
  <si>
    <t>https://t.co/iT23dHSClg</t>
  </si>
  <si>
    <t>https://t.co/q02mxKzJT1</t>
  </si>
  <si>
    <t>https://t.co/HVIHoMVixc</t>
  </si>
  <si>
    <t>http://t.co/9I0rdsqBTj</t>
  </si>
  <si>
    <t>https://t.co/MCo4FmM3z0</t>
  </si>
  <si>
    <t>https://t.co/cEVtgZ7fGU</t>
  </si>
  <si>
    <t>https://t.co/EnDbSqso2Q</t>
  </si>
  <si>
    <t>https://t.co/mIfweLniAk</t>
  </si>
  <si>
    <t>https://t.co/Kcp0CduXsA</t>
  </si>
  <si>
    <t>https://t.co/EqKDWMEfXx</t>
  </si>
  <si>
    <t>http://t.co/Bn6zdxB35L</t>
  </si>
  <si>
    <t>https://t.co/XbrnAcb9x0</t>
  </si>
  <si>
    <t>https://t.co/JjCFwYMgVd</t>
  </si>
  <si>
    <t>https://t.co/4xkBW6xaPT</t>
  </si>
  <si>
    <t>https://t.co/Fl6Tty0jw3</t>
  </si>
  <si>
    <t>https://t.co/EM7kYHu1et</t>
  </si>
  <si>
    <t>http://t.co/ooKrj7Qj3z</t>
  </si>
  <si>
    <t>https://t.co/eo1Ga8t1Nr</t>
  </si>
  <si>
    <t>http://t.co/HEPCMYEuBM</t>
  </si>
  <si>
    <t>https://t.co/53YRaKmFOn</t>
  </si>
  <si>
    <t>https://t.co/hmWKduAHmc</t>
  </si>
  <si>
    <t>http://t.co/tiYiXyEYb5</t>
  </si>
  <si>
    <t>https://t.co/p6BVeFtRDQ</t>
  </si>
  <si>
    <t>https://t.co/zrIqrkkYjT</t>
  </si>
  <si>
    <t>https://t.co/GhGujxFgu0</t>
  </si>
  <si>
    <t>http://t.co/t67qzZycyb</t>
  </si>
  <si>
    <t>https://t.co/dw7XnJuyuS</t>
  </si>
  <si>
    <t>http://t.co/NioDgkQaNh</t>
  </si>
  <si>
    <t>http://t.co/IgiPJuT10c</t>
  </si>
  <si>
    <t>https://t.co/XDDgLUm0bl</t>
  </si>
  <si>
    <t>https://t.co/pRBEARMXZY</t>
  </si>
  <si>
    <t>https://t.co/hKkEBi9qfv</t>
  </si>
  <si>
    <t>http://t.co/ePGWtXraLv</t>
  </si>
  <si>
    <t>https://t.co/PyCHHr3RvQ</t>
  </si>
  <si>
    <t>https://t.co/MwcY8wCd24</t>
  </si>
  <si>
    <t>https://t.co/5pIVtmBGwR</t>
  </si>
  <si>
    <t>https://t.co/lqP3jbrpX8</t>
  </si>
  <si>
    <t>https://t.co/HOUFVkOUYt</t>
  </si>
  <si>
    <t>http://t.co/AtFGhebniX</t>
  </si>
  <si>
    <t>http://t.co/XxHozh3P00</t>
  </si>
  <si>
    <t>https://t.co/wTtREG8oEq</t>
  </si>
  <si>
    <t>https://t.co/0WTu11QIQL</t>
  </si>
  <si>
    <t>http://t.co/x36ViiYc4E</t>
  </si>
  <si>
    <t>https://t.co/AvFn93YXH0</t>
  </si>
  <si>
    <t>https://t.co/IgSQsUkRno</t>
  </si>
  <si>
    <t>https://t.co/bvXttejBVt</t>
  </si>
  <si>
    <t>https://t.co/D121HYxs4K</t>
  </si>
  <si>
    <t>https://t.co/ZWXAd7bKgU</t>
  </si>
  <si>
    <t>https://t.co/Lrx3mMaCRp</t>
  </si>
  <si>
    <t>http://t.co/TQnE8eY9R9</t>
  </si>
  <si>
    <t>https://pbs.twimg.com/profile_banners/123826713/1465990017</t>
  </si>
  <si>
    <t>https://pbs.twimg.com/profile_banners/150585854/1568894304</t>
  </si>
  <si>
    <t>https://pbs.twimg.com/profile_banners/594415658/1530775686</t>
  </si>
  <si>
    <t>https://pbs.twimg.com/profile_banners/248359345/1553292235</t>
  </si>
  <si>
    <t>https://pbs.twimg.com/profile_banners/1225131684/1565277211</t>
  </si>
  <si>
    <t>https://pbs.twimg.com/profile_banners/289823427/1557581940</t>
  </si>
  <si>
    <t>https://pbs.twimg.com/profile_banners/829681421954465794/1493026808</t>
  </si>
  <si>
    <t>https://pbs.twimg.com/profile_banners/890423997283934208/1519622185</t>
  </si>
  <si>
    <t>https://pbs.twimg.com/profile_banners/17428490/1550743380</t>
  </si>
  <si>
    <t>https://pbs.twimg.com/profile_banners/376502929/1564470013</t>
  </si>
  <si>
    <t>https://pbs.twimg.com/profile_banners/1201848506/1554105485</t>
  </si>
  <si>
    <t>https://pbs.twimg.com/profile_banners/1192615399/1558336813</t>
  </si>
  <si>
    <t>https://pbs.twimg.com/profile_banners/962954390/1568626470</t>
  </si>
  <si>
    <t>https://pbs.twimg.com/profile_banners/735454741455638528/1554734535</t>
  </si>
  <si>
    <t>https://pbs.twimg.com/profile_banners/1174957268976062464/1568968251</t>
  </si>
  <si>
    <t>https://pbs.twimg.com/profile_banners/276388413/1564659065</t>
  </si>
  <si>
    <t>https://pbs.twimg.com/profile_banners/3530607858/1550071117</t>
  </si>
  <si>
    <t>https://pbs.twimg.com/profile_banners/875694963849383936/1553957821</t>
  </si>
  <si>
    <t>https://pbs.twimg.com/profile_banners/82103983/1398294810</t>
  </si>
  <si>
    <t>https://pbs.twimg.com/profile_banners/722721684982263809/1551201252</t>
  </si>
  <si>
    <t>https://pbs.twimg.com/profile_banners/51042904/1570008553</t>
  </si>
  <si>
    <t>https://pbs.twimg.com/profile_banners/493241646/1534863204</t>
  </si>
  <si>
    <t>https://pbs.twimg.com/profile_banners/448394012/1569785263</t>
  </si>
  <si>
    <t>https://pbs.twimg.com/profile_banners/2243970452/1510052611</t>
  </si>
  <si>
    <t>https://pbs.twimg.com/profile_banners/199763021/1547805446</t>
  </si>
  <si>
    <t>https://pbs.twimg.com/profile_banners/1451846815/1550599024</t>
  </si>
  <si>
    <t>https://pbs.twimg.com/profile_banners/2417590860/1560180831</t>
  </si>
  <si>
    <t>https://pbs.twimg.com/profile_banners/40651858/1399886794</t>
  </si>
  <si>
    <t>https://pbs.twimg.com/profile_banners/14228620/1553087130</t>
  </si>
  <si>
    <t>https://pbs.twimg.com/profile_banners/51024865/1504696936</t>
  </si>
  <si>
    <t>https://pbs.twimg.com/profile_banners/153034032/1566392963</t>
  </si>
  <si>
    <t>https://pbs.twimg.com/profile_banners/1044349195669438464/1542221009</t>
  </si>
  <si>
    <t>https://pbs.twimg.com/profile_banners/7229682/1377259526</t>
  </si>
  <si>
    <t>https://pbs.twimg.com/profile_banners/102089240/1559143663</t>
  </si>
  <si>
    <t>https://pbs.twimg.com/profile_banners/182032010/1568394585</t>
  </si>
  <si>
    <t>https://pbs.twimg.com/profile_banners/52672572/1547742250</t>
  </si>
  <si>
    <t>https://pbs.twimg.com/profile_banners/1039522663927033856/1568654225</t>
  </si>
  <si>
    <t>https://pbs.twimg.com/profile_banners/3004120096/1524043555</t>
  </si>
  <si>
    <t>https://pbs.twimg.com/profile_banners/193682699/1527003360</t>
  </si>
  <si>
    <t>https://pbs.twimg.com/profile_banners/500079860/1568894428</t>
  </si>
  <si>
    <t>https://pbs.twimg.com/profile_banners/791670960/1565452893</t>
  </si>
  <si>
    <t>https://pbs.twimg.com/profile_banners/3068007413/1570435533</t>
  </si>
  <si>
    <t>https://pbs.twimg.com/profile_banners/1693808556/1547458189</t>
  </si>
  <si>
    <t>https://pbs.twimg.com/profile_banners/1157457804/1569947956</t>
  </si>
  <si>
    <t>https://pbs.twimg.com/profile_banners/278408122/1547741500</t>
  </si>
  <si>
    <t>https://pbs.twimg.com/profile_banners/1421991/1447934184</t>
  </si>
  <si>
    <t>https://pbs.twimg.com/profile_banners/1156908203197775872/1564663571</t>
  </si>
  <si>
    <t>https://pbs.twimg.com/profile_banners/1061053153/1527696108</t>
  </si>
  <si>
    <t>https://pbs.twimg.com/profile_banners/32358920/1489609691</t>
  </si>
  <si>
    <t>https://pbs.twimg.com/profile_banners/837280058813399042/1488464803</t>
  </si>
  <si>
    <t>https://pbs.twimg.com/profile_banners/1354873634/1513699111</t>
  </si>
  <si>
    <t>https://pbs.twimg.com/profile_banners/1179654987544178688/1570086954</t>
  </si>
  <si>
    <t>https://pbs.twimg.com/profile_banners/10228272/1563295551</t>
  </si>
  <si>
    <t>https://pbs.twimg.com/profile_banners/14792516/1531952279</t>
  </si>
  <si>
    <t>https://pbs.twimg.com/profile_banners/2284701096/1474316898</t>
  </si>
  <si>
    <t>https://pbs.twimg.com/profile_banners/38164856/1563265569</t>
  </si>
  <si>
    <t>https://pbs.twimg.com/profile_banners/269750887/1503458582</t>
  </si>
  <si>
    <t>https://pbs.twimg.com/profile_banners/4320261982/1564577070</t>
  </si>
  <si>
    <t>https://pbs.twimg.com/profile_banners/1051918299292991488/1548137265</t>
  </si>
  <si>
    <t>https://pbs.twimg.com/profile_banners/773541522344206340/1536235199</t>
  </si>
  <si>
    <t>https://pbs.twimg.com/profile_banners/61848596/1510913253</t>
  </si>
  <si>
    <t>https://pbs.twimg.com/profile_banners/222423705/1516282022</t>
  </si>
  <si>
    <t>https://pbs.twimg.com/profile_banners/882668346/1541758164</t>
  </si>
  <si>
    <t>https://pbs.twimg.com/profile_banners/498666917/1569412012</t>
  </si>
  <si>
    <t>https://pbs.twimg.com/profile_banners/14698522/1505902634</t>
  </si>
  <si>
    <t>https://pbs.twimg.com/profile_banners/750065574995234816/1469055380</t>
  </si>
  <si>
    <t>https://pbs.twimg.com/profile_banners/3038459401/1424724993</t>
  </si>
  <si>
    <t>https://pbs.twimg.com/profile_banners/3028724872/1423599151</t>
  </si>
  <si>
    <t>https://pbs.twimg.com/profile_banners/16977387/1558499843</t>
  </si>
  <si>
    <t>https://pbs.twimg.com/profile_banners/8409372/1561709859</t>
  </si>
  <si>
    <t>https://pbs.twimg.com/profile_banners/531580759/1550052905</t>
  </si>
  <si>
    <t>https://pbs.twimg.com/profile_banners/865522507918393348/1495191808</t>
  </si>
  <si>
    <t>https://pbs.twimg.com/profile_banners/3261838600/1558011194</t>
  </si>
  <si>
    <t>https://pbs.twimg.com/profile_banners/134360905/1425620793</t>
  </si>
  <si>
    <t>https://pbs.twimg.com/profile_banners/729658508812103681/1463673939</t>
  </si>
  <si>
    <t>https://pbs.twimg.com/profile_banners/193241651/1447526268</t>
  </si>
  <si>
    <t>https://pbs.twimg.com/profile_banners/735105360151871494/1464339374</t>
  </si>
  <si>
    <t>https://pbs.twimg.com/profile_banners/3070703800/1481798703</t>
  </si>
  <si>
    <t>https://pbs.twimg.com/profile_banners/1057782308/1540377985</t>
  </si>
  <si>
    <t>https://pbs.twimg.com/profile_banners/125426713/1463769940</t>
  </si>
  <si>
    <t>https://pbs.twimg.com/profile_banners/2785710503/1566395991</t>
  </si>
  <si>
    <t>https://pbs.twimg.com/profile_banners/31794857/1477258091</t>
  </si>
  <si>
    <t>https://pbs.twimg.com/profile_banners/732857949404663808/1464348490</t>
  </si>
  <si>
    <t>https://pbs.twimg.com/profile_banners/886751131/1480871224</t>
  </si>
  <si>
    <t>https://pbs.twimg.com/profile_banners/1166974996503257089/1568888572</t>
  </si>
  <si>
    <t>https://pbs.twimg.com/profile_banners/1327341482/1554733294</t>
  </si>
  <si>
    <t>https://pbs.twimg.com/profile_banners/368934230/1465579883</t>
  </si>
  <si>
    <t>https://pbs.twimg.com/profile_banners/252024110/1530797075</t>
  </si>
  <si>
    <t>https://pbs.twimg.com/profile_banners/2463681456/1530003237</t>
  </si>
  <si>
    <t>https://pbs.twimg.com/profile_banners/780087935727177728/1474825430</t>
  </si>
  <si>
    <t>https://pbs.twimg.com/profile_banners/100789225/1511455205</t>
  </si>
  <si>
    <t>https://pbs.twimg.com/profile_banners/92046659/1554121347</t>
  </si>
  <si>
    <t>https://pbs.twimg.com/profile_banners/9798612/1508440745</t>
  </si>
  <si>
    <t>https://pbs.twimg.com/profile_banners/2243148023/1550308904</t>
  </si>
  <si>
    <t>https://pbs.twimg.com/profile_banners/2319726741/1542969598</t>
  </si>
  <si>
    <t>https://pbs.twimg.com/profile_banners/705601011252011009/1537862121</t>
  </si>
  <si>
    <t>https://pbs.twimg.com/profile_banners/744888341582196736/1513086983</t>
  </si>
  <si>
    <t>https://pbs.twimg.com/profile_banners/739552986784010245/1465158839</t>
  </si>
  <si>
    <t>https://pbs.twimg.com/profile_banners/2165670092/1408115686</t>
  </si>
  <si>
    <t>https://pbs.twimg.com/profile_banners/539166352/1517415834</t>
  </si>
  <si>
    <t>https://pbs.twimg.com/profile_banners/1105148941270765570/1556527799</t>
  </si>
  <si>
    <t>https://pbs.twimg.com/profile_banners/2214126224/1532002505</t>
  </si>
  <si>
    <t>https://pbs.twimg.com/profile_banners/1165097849236836352/1567315712</t>
  </si>
  <si>
    <t>https://pbs.twimg.com/profile_banners/5932202/1539705540</t>
  </si>
  <si>
    <t>https://pbs.twimg.com/profile_banners/215961929/1400832447</t>
  </si>
  <si>
    <t>https://pbs.twimg.com/profile_banners/2383845991/1557169810</t>
  </si>
  <si>
    <t>https://pbs.twimg.com/profile_banners/786668760/1543845196</t>
  </si>
  <si>
    <t>https://pbs.twimg.com/profile_banners/270453413/1561626175</t>
  </si>
  <si>
    <t>https://pbs.twimg.com/profile_banners/70915740/1563200452</t>
  </si>
  <si>
    <t>https://pbs.twimg.com/profile_banners/20457806/1426096853</t>
  </si>
  <si>
    <t>https://pbs.twimg.com/profile_banners/14845968/1547722441</t>
  </si>
  <si>
    <t>https://pbs.twimg.com/profile_banners/761541332/1411571312</t>
  </si>
  <si>
    <t>https://pbs.twimg.com/profile_banners/121279282/1559569063</t>
  </si>
  <si>
    <t>https://pbs.twimg.com/profile_banners/235172799/1559637114</t>
  </si>
  <si>
    <t>https://pbs.twimg.com/profile_banners/263580149/1545226899</t>
  </si>
  <si>
    <t>https://pbs.twimg.com/profile_banners/113592560/1568194462</t>
  </si>
  <si>
    <t>https://pbs.twimg.com/profile_banners/498832766/1548242212</t>
  </si>
  <si>
    <t>https://pbs.twimg.com/profile_banners/2596217598/1404994218</t>
  </si>
  <si>
    <t>https://pbs.twimg.com/profile_banners/16557431/1569916120</t>
  </si>
  <si>
    <t>https://pbs.twimg.com/profile_banners/1667848166/1570538262</t>
  </si>
  <si>
    <t>https://pbs.twimg.com/profile_banners/1050334617209847813/1539361555</t>
  </si>
  <si>
    <t>https://pbs.twimg.com/profile_banners/1047039256953262080/1538499596</t>
  </si>
  <si>
    <t>https://pbs.twimg.com/profile_banners/538899195/1569398987</t>
  </si>
  <si>
    <t>https://pbs.twimg.com/profile_banners/3467613921/1562054393</t>
  </si>
  <si>
    <t>https://pbs.twimg.com/profile_banners/14756642/1570211456</t>
  </si>
  <si>
    <t>https://pbs.twimg.com/profile_banners/88697269/1560521027</t>
  </si>
  <si>
    <t>https://pbs.twimg.com/profile_banners/800168845/1568970733</t>
  </si>
  <si>
    <t>https://pbs.twimg.com/profile_banners/1407897985/1407153210</t>
  </si>
  <si>
    <t>https://pbs.twimg.com/profile_banners/202886242/1560487922</t>
  </si>
  <si>
    <t>https://pbs.twimg.com/profile_banners/90556897/1532527958</t>
  </si>
  <si>
    <t>https://pbs.twimg.com/profile_banners/34410689/1481065729</t>
  </si>
  <si>
    <t>https://pbs.twimg.com/profile_banners/377362946/1443077132</t>
  </si>
  <si>
    <t>https://pbs.twimg.com/profile_banners/13240082/1539251492</t>
  </si>
  <si>
    <t>https://pbs.twimg.com/profile_banners/48448780/1570632473</t>
  </si>
  <si>
    <t>https://pbs.twimg.com/profile_banners/3000049594/1564999172</t>
  </si>
  <si>
    <t>https://pbs.twimg.com/profile_banners/36324731/1548411908</t>
  </si>
  <si>
    <t>https://pbs.twimg.com/profile_banners/2215469522/1559058000</t>
  </si>
  <si>
    <t>https://pbs.twimg.com/profile_banners/889846178002722818/1500991003</t>
  </si>
  <si>
    <t>https://pbs.twimg.com/profile_banners/41132801/1566327045</t>
  </si>
  <si>
    <t>https://pbs.twimg.com/profile_banners/314799259/1551283353</t>
  </si>
  <si>
    <t>https://pbs.twimg.com/profile_banners/100186027/1570462509</t>
  </si>
  <si>
    <t>https://pbs.twimg.com/profile_banners/860124967110926337/1570712428</t>
  </si>
  <si>
    <t>https://pbs.twimg.com/profile_banners/4018357937/1546448237</t>
  </si>
  <si>
    <t>https://pbs.twimg.com/profile_banners/19186720/1562839277</t>
  </si>
  <si>
    <t>https://pbs.twimg.com/profile_banners/231689692/1565943605</t>
  </si>
  <si>
    <t>https://pbs.twimg.com/profile_banners/21313941/1366745417</t>
  </si>
  <si>
    <t>https://pbs.twimg.com/profile_banners/1615194500/1566810709</t>
  </si>
  <si>
    <t>https://pbs.twimg.com/profile_banners/6840382/1555597121</t>
  </si>
  <si>
    <t>https://pbs.twimg.com/profile_banners/49710151/1552662558</t>
  </si>
  <si>
    <t>https://pbs.twimg.com/profile_banners/59438003/1539360989</t>
  </si>
  <si>
    <t>http://abs.twimg.com/images/themes/theme14/bg.gif</t>
  </si>
  <si>
    <t>http://abs.twimg.com/images/themes/theme9/bg.gif</t>
  </si>
  <si>
    <t>http://abs.twimg.com/images/themes/theme17/bg.gif</t>
  </si>
  <si>
    <t>http://abs.twimg.com/images/themes/theme15/bg.png</t>
  </si>
  <si>
    <t>http://abs.twimg.com/images/themes/theme1/bg.png</t>
  </si>
  <si>
    <t>http://abs.twimg.com/images/themes/theme2/bg.gif</t>
  </si>
  <si>
    <t>http://abs.twimg.com/images/themes/theme7/bg.gif</t>
  </si>
  <si>
    <t>http://abs.twimg.com/images/themes/theme18/bg.gif</t>
  </si>
  <si>
    <t>http://abs.twimg.com/images/themes/theme4/bg.gif</t>
  </si>
  <si>
    <t>http://abs.twimg.com/images/themes/theme13/bg.gif</t>
  </si>
  <si>
    <t>http://abs.twimg.com/images/themes/theme10/bg.gif</t>
  </si>
  <si>
    <t>http://abs.twimg.com/images/themes/theme12/bg.gif</t>
  </si>
  <si>
    <t>http://abs.twimg.com/images/themes/theme16/bg.gif</t>
  </si>
  <si>
    <t>http://abs.twimg.com/images/themes/theme19/bg.gif</t>
  </si>
  <si>
    <t>http://pbs.twimg.com/profile_images/1153967780586303488/eCBJgDGU_normal.png</t>
  </si>
  <si>
    <t>http://pbs.twimg.com/profile_images/963505386086072320/G5HAEwsR_normal.jpg</t>
  </si>
  <si>
    <t>http://pbs.twimg.com/profile_images/1156097144664670208/aWnU5YMO_normal.jpg</t>
  </si>
  <si>
    <t>http://pbs.twimg.com/profile_images/1112625085083455488/66k1w3Vl_normal.jpg</t>
  </si>
  <si>
    <t>http://pbs.twimg.com/profile_images/1115166208163221505/xJ6OxoB4_normal.png</t>
  </si>
  <si>
    <t>http://pbs.twimg.com/profile_images/1092446698385952774/rrlbpDkH_normal.jpg</t>
  </si>
  <si>
    <t>http://pbs.twimg.com/profile_images/1093164432748957696/SPVClQTa_normal.jpg</t>
  </si>
  <si>
    <t>http://pbs.twimg.com/profile_images/878250847490240516/KDJ4vPMo_normal.jpg</t>
  </si>
  <si>
    <t>http://pbs.twimg.com/profile_images/1014613819266600961/44lW5LfC_normal.jpg</t>
  </si>
  <si>
    <t>http://pbs.twimg.com/profile_images/1100441218377543680/PQfqA8--_normal.png</t>
  </si>
  <si>
    <t>http://pbs.twimg.com/profile_images/780722209073618944/md8EB_3L_normal.jpg</t>
  </si>
  <si>
    <t>http://pbs.twimg.com/profile_images/886874234512867328/vBgVycya_normal.jpg</t>
  </si>
  <si>
    <t>http://pbs.twimg.com/profile_images/1103334238127120385/ZjFkYqhy_normal.png</t>
  </si>
  <si>
    <t>http://pbs.twimg.com/profile_images/1044350300683874304/vcS10MTV_normal.jpg</t>
  </si>
  <si>
    <t>http://pbs.twimg.com/profile_images/1144333641688014848/tBBlezTV_normal.png</t>
  </si>
  <si>
    <t>http://pbs.twimg.com/profile_images/935831723178430465/bAfXmuqU_normal.jpg</t>
  </si>
  <si>
    <t>http://pbs.twimg.com/profile_images/841667879665881088/vrq0qDXu_normal.jpg</t>
  </si>
  <si>
    <t>http://pbs.twimg.com/profile_images/1148327441527689217/1QpS06D6_normal.png</t>
  </si>
  <si>
    <t>http://pbs.twimg.com/profile_images/1019707946349969408/ZadESXl4_normal.jpg</t>
  </si>
  <si>
    <t>http://pbs.twimg.com/profile_images/930782676713443328/z1-2uzUw_normal.jpg</t>
  </si>
  <si>
    <t>http://pbs.twimg.com/profile_images/1148605103718449153/Ny4qsyV__normal.png</t>
  </si>
  <si>
    <t>http://pbs.twimg.com/profile_images/1152236593295560704/zJ9jH5u-_normal.jpg</t>
  </si>
  <si>
    <t>http://pbs.twimg.com/profile_images/578951926345281536/zCKdFLXL_normal.jpeg</t>
  </si>
  <si>
    <t>http://pbs.twimg.com/profile_images/2391307136/3lo17ytigjz80obqwl2c_normal.jpeg</t>
  </si>
  <si>
    <t>http://pbs.twimg.com/profile_images/1145703649550753792/Fg6K4sZG_normal.png</t>
  </si>
  <si>
    <t>http://pbs.twimg.com/profile_images/852473126457835522/dgTnhV7y_normal.jpg</t>
  </si>
  <si>
    <t>http://pbs.twimg.com/profile_images/2732533282/c493ba685e303eb3e16de2971b024941_normal.png</t>
  </si>
  <si>
    <t>http://pbs.twimg.com/profile_images/875645538393141248/9C2CbrcI_normal.jpg</t>
  </si>
  <si>
    <t>http://pbs.twimg.com/profile_images/1102997912391430145/utkHFR7b_normal.png</t>
  </si>
  <si>
    <t>http://pbs.twimg.com/profile_images/1153235137150291968/xQFR4sBA_normal.png</t>
  </si>
  <si>
    <t>http://pbs.twimg.com/profile_images/913520253015117825/NlIAearv_normal.jpg</t>
  </si>
  <si>
    <t>http://pbs.twimg.com/profile_images/677888482308526080/w-tYubZd_normal.jpg</t>
  </si>
  <si>
    <t>http://pbs.twimg.com/profile_images/1145595113734922240/lRMOlO3J_normal.png</t>
  </si>
  <si>
    <t>http://pbs.twimg.com/profile_images/885038970106728448/feEBsVSI_normal.jpg</t>
  </si>
  <si>
    <t>http://pbs.twimg.com/profile_images/1101560913885315074/9KHsZD7M_normal.png</t>
  </si>
  <si>
    <t>http://pbs.twimg.com/profile_images/514793502128222208/rfBJz5YC_normal.jpeg</t>
  </si>
  <si>
    <t>http://pbs.twimg.com/profile_images/1135826414207426560/bHk4UiKu_normal.png</t>
  </si>
  <si>
    <t>http://pbs.twimg.com/profile_images/889791762205732864/UnbM6hzk_normal.jpg</t>
  </si>
  <si>
    <t>http://pbs.twimg.com/profile_images/1088032582229463040/DJQ71fJm_normal.jpg</t>
  </si>
  <si>
    <t>http://pbs.twimg.com/profile_images/487200239674093568/G0dB7ocJ_normal.jpeg</t>
  </si>
  <si>
    <t>http://pbs.twimg.com/profile_images/877139133889695744/uXHUtVW2_normal.jpg</t>
  </si>
  <si>
    <t>http://pbs.twimg.com/profile_images/1113460881403326470/UNaJVrp2_normal.png</t>
  </si>
  <si>
    <t>http://pbs.twimg.com/profile_images/1056948356214374400/Jy-3uKp-_normal.jpg</t>
  </si>
  <si>
    <t>http://pbs.twimg.com/profile_images/1176770754802868229/uDIBGEJ1_normal.jpg</t>
  </si>
  <si>
    <t>http://pbs.twimg.com/profile_images/983291102013874176/4LJgsKRc_normal.jpg</t>
  </si>
  <si>
    <t>http://pbs.twimg.com/profile_images/1139534086404526080/32p7Gkfq_normal.png</t>
  </si>
  <si>
    <t>http://pbs.twimg.com/profile_images/1085541122821275648/D8_mJu9D_normal.jpg</t>
  </si>
  <si>
    <t>http://pbs.twimg.com/profile_images/1179791044940062727/QzjfX6DW_normal.jpg</t>
  </si>
  <si>
    <t>http://pbs.twimg.com/profile_images/1151951177329725440/OM4MqXPo_normal.jpg</t>
  </si>
  <si>
    <t>http://pbs.twimg.com/profile_images/1477887346/ws_normal.jpg</t>
  </si>
  <si>
    <t>http://pbs.twimg.com/profile_images/1014179917871927296/eKCryGeu_normal.jpg</t>
  </si>
  <si>
    <t>http://pbs.twimg.com/profile_images/848823397379452928/ygfsWDyH_normal.jpg</t>
  </si>
  <si>
    <t>http://pbs.twimg.com/profile_images/671272714955563008/dyQnPat5_normal.png</t>
  </si>
  <si>
    <t>http://pbs.twimg.com/profile_images/1046727449092939776/4YvHwnDA_normal.jpg</t>
  </si>
  <si>
    <t>http://pbs.twimg.com/profile_images/1158316915359719426/K0DsYS_t_normal.jpg</t>
  </si>
  <si>
    <t>http://pbs.twimg.com/profile_images/1088744935543717888/-WD3VXUN_normal.jpg</t>
  </si>
  <si>
    <t>http://pbs.twimg.com/profile_images/1133394810155540483/XJIRpopS_normal.png</t>
  </si>
  <si>
    <t>http://pbs.twimg.com/profile_images/889846999532670976/wLwIoVdh_normal.jpg</t>
  </si>
  <si>
    <t>http://pbs.twimg.com/profile_images/1135869892803072002/619D8vsT_normal.png</t>
  </si>
  <si>
    <t>http://pbs.twimg.com/profile_images/1145866515113058304/FL7yX9cT_normal.png</t>
  </si>
  <si>
    <t>http://pbs.twimg.com/profile_images/875713244580786182/OGYlk4GK_normal.jpg</t>
  </si>
  <si>
    <t>http://pbs.twimg.com/profile_images/1182279725848449024/LoGGbJeO_normal.jpg</t>
  </si>
  <si>
    <t>http://pbs.twimg.com/profile_images/1080508329766674435/Q6fGEWV5_normal.jpg</t>
  </si>
  <si>
    <t>http://pbs.twimg.com/profile_images/1149256943246151680/CSz1UVnx_normal.png</t>
  </si>
  <si>
    <t>http://pbs.twimg.com/profile_images/1115670479900114947/irNHxl_J_normal.png</t>
  </si>
  <si>
    <t>http://pbs.twimg.com/profile_images/1087299762561445888/te5r8L05_normal.jpg</t>
  </si>
  <si>
    <t>http://pbs.twimg.com/profile_images/865344795530547200/Pp_5f2Qd_normal.jpg</t>
  </si>
  <si>
    <t>http://pbs.twimg.com/profile_images/821292665723645952/UJ9aR0_7_normal.jpg</t>
  </si>
  <si>
    <t>Open Twitter Page for This Person</t>
  </si>
  <si>
    <t>https://twitter.com/elisecns</t>
  </si>
  <si>
    <t>https://twitter.com/hubforum</t>
  </si>
  <si>
    <t>https://twitter.com/3w_relevanc</t>
  </si>
  <si>
    <t>https://twitter.com/oan_fr</t>
  </si>
  <si>
    <t>https://twitter.com/s4mobile</t>
  </si>
  <si>
    <t>https://twitter.com/gregorvanerian</t>
  </si>
  <si>
    <t>https://twitter.com/snapologie</t>
  </si>
  <si>
    <t>https://twitter.com/thierryg810</t>
  </si>
  <si>
    <t>https://twitter.com/emmanuel_durand</t>
  </si>
  <si>
    <t>https://twitter.com/snapchat</t>
  </si>
  <si>
    <t>https://twitter.com/carambar_france</t>
  </si>
  <si>
    <t>https://twitter.com/proustnicolas</t>
  </si>
  <si>
    <t>https://twitter.com/oracle_france</t>
  </si>
  <si>
    <t>https://twitter.com/m6groupe</t>
  </si>
  <si>
    <t>https://twitter.com/ipmop2</t>
  </si>
  <si>
    <t>https://twitter.com/unleashgroup</t>
  </si>
  <si>
    <t>https://twitter.com/devfestnantes</t>
  </si>
  <si>
    <t>https://twitter.com/lelearningshow</t>
  </si>
  <si>
    <t>https://twitter.com/parisweb</t>
  </si>
  <si>
    <t>https://twitter.com/frenchkitconf</t>
  </si>
  <si>
    <t>https://twitter.com/lengow_fr</t>
  </si>
  <si>
    <t>https://twitter.com/blogmoderateur</t>
  </si>
  <si>
    <t>https://twitter.com/virgowhallala</t>
  </si>
  <si>
    <t>https://twitter.com/fcitraubien</t>
  </si>
  <si>
    <t>https://twitter.com/geoffreyfossier</t>
  </si>
  <si>
    <t>https://twitter.com/danonefr</t>
  </si>
  <si>
    <t>https://twitter.com/weareadot</t>
  </si>
  <si>
    <t>https://twitter.com/leduiz</t>
  </si>
  <si>
    <t>https://twitter.com/pubsapientfr</t>
  </si>
  <si>
    <t>https://twitter.com/galeries_laf</t>
  </si>
  <si>
    <t>https://twitter.com/laredoute</t>
  </si>
  <si>
    <t>https://twitter.com/samiramellal</t>
  </si>
  <si>
    <t>https://twitter.com/agnesmascla</t>
  </si>
  <si>
    <t>https://twitter.com/raphael_fetique</t>
  </si>
  <si>
    <t>https://twitter.com/converteo</t>
  </si>
  <si>
    <t>https://twitter.com/andrewmorrisuk</t>
  </si>
  <si>
    <t>https://twitter.com/smatich</t>
  </si>
  <si>
    <t>https://twitter.com/vincentmontet</t>
  </si>
  <si>
    <t>https://twitter.com/psebille</t>
  </si>
  <si>
    <t>https://twitter.com/mbadmb</t>
  </si>
  <si>
    <t>https://twitter.com/efap_</t>
  </si>
  <si>
    <t>https://twitter.com/hubinstitute</t>
  </si>
  <si>
    <t>https://twitter.com/clara0glm</t>
  </si>
  <si>
    <t>https://twitter.com/lesguer_lionel</t>
  </si>
  <si>
    <t>https://twitter.com/blookup_fr</t>
  </si>
  <si>
    <t>https://twitter.com/solocal</t>
  </si>
  <si>
    <t>https://twitter.com/amaury_lelong</t>
  </si>
  <si>
    <t>https://twitter.com/arnaultchatel</t>
  </si>
  <si>
    <t>https://twitter.com/prland</t>
  </si>
  <si>
    <t>https://twitter.com/alineauribault</t>
  </si>
  <si>
    <t>https://twitter.com/louisaudureau</t>
  </si>
  <si>
    <t>https://twitter.com/leroymerlinfr</t>
  </si>
  <si>
    <t>https://twitter.com/amdesm</t>
  </si>
  <si>
    <t>https://twitter.com/kevla</t>
  </si>
  <si>
    <t>https://twitter.com/eugeniendrzk</t>
  </si>
  <si>
    <t>https://twitter.com/youtube</t>
  </si>
  <si>
    <t>https://twitter.com/tableau</t>
  </si>
  <si>
    <t>https://twitter.com/edouardbeaucour</t>
  </si>
  <si>
    <t>https://twitter.com/synthesio_fr</t>
  </si>
  <si>
    <t>https://twitter.com/naguibtoihiri</t>
  </si>
  <si>
    <t>https://twitter.com/artefactdigital</t>
  </si>
  <si>
    <t>https://twitter.com/sonia_belkadi</t>
  </si>
  <si>
    <t>https://twitter.com/ericegpro</t>
  </si>
  <si>
    <t>https://twitter.com/indeedfrancais</t>
  </si>
  <si>
    <t>https://twitter.com/jrpnet</t>
  </si>
  <si>
    <t>https://twitter.com/tradelab_rtb</t>
  </si>
  <si>
    <t>https://twitter.com/vferreol</t>
  </si>
  <si>
    <t>https://twitter.com/aravati</t>
  </si>
  <si>
    <t>https://twitter.com/davidlegendre64</t>
  </si>
  <si>
    <t>https://twitter.com/vincent_luciani</t>
  </si>
  <si>
    <t>https://twitter.com/ed_oyster</t>
  </si>
  <si>
    <t>https://twitter.com/alidreym</t>
  </si>
  <si>
    <t>https://twitter.com/twuuck</t>
  </si>
  <si>
    <t>https://twitter.com/sebastien_uflo</t>
  </si>
  <si>
    <t>https://twitter.com/cha_labrecque</t>
  </si>
  <si>
    <t>https://twitter.com/jeremy_gulper</t>
  </si>
  <si>
    <t>https://twitter.com/delong_julien</t>
  </si>
  <si>
    <t>https://twitter.com/geeksatc</t>
  </si>
  <si>
    <t>https://twitter.com/francoisgomez_</t>
  </si>
  <si>
    <t>https://twitter.com/emmanuelvivier</t>
  </si>
  <si>
    <t>https://twitter.com/sartanaluz</t>
  </si>
  <si>
    <t>https://twitter.com/opheliieclain</t>
  </si>
  <si>
    <t>https://twitter.com/jurinum</t>
  </si>
  <si>
    <t>https://twitter.com/2pnam</t>
  </si>
  <si>
    <t>https://twitter.com/alli_daya_</t>
  </si>
  <si>
    <t>https://twitter.com/sundyss</t>
  </si>
  <si>
    <t>https://twitter.com/pinumaclara</t>
  </si>
  <si>
    <t>https://twitter.com/lorcharpentier</t>
  </si>
  <si>
    <t>https://twitter.com/vlaurentyeu</t>
  </si>
  <si>
    <t>https://twitter.com/daudi75</t>
  </si>
  <si>
    <t>https://twitter.com/ericbeuzen</t>
  </si>
  <si>
    <t>https://twitter.com/early_hour</t>
  </si>
  <si>
    <t>https://twitter.com/leurtmargot</t>
  </si>
  <si>
    <t>https://twitter.com/clempujol</t>
  </si>
  <si>
    <t>https://twitter.com/violette1980</t>
  </si>
  <si>
    <t>https://twitter.com/jolyiiona</t>
  </si>
  <si>
    <t>https://twitter.com/curtomarques</t>
  </si>
  <si>
    <t>https://twitter.com/rakutenretail</t>
  </si>
  <si>
    <t>https://twitter.com/fabienversavau</t>
  </si>
  <si>
    <t>https://twitter.com/accenturefrance</t>
  </si>
  <si>
    <t>https://twitter.com/accenturedigi</t>
  </si>
  <si>
    <t>https://twitter.com/mariemenlailuc</t>
  </si>
  <si>
    <t>https://twitter.com/decampisa</t>
  </si>
  <si>
    <t>https://twitter.com/pcordina</t>
  </si>
  <si>
    <t>https://twitter.com/fberte74</t>
  </si>
  <si>
    <t>https://twitter.com/weborama</t>
  </si>
  <si>
    <t>https://twitter.com/cofidis</t>
  </si>
  <si>
    <t>https://twitter.com/fredolivennes</t>
  </si>
  <si>
    <t>https://twitter.com/yubette75</t>
  </si>
  <si>
    <t>https://twitter.com/gecaron27</t>
  </si>
  <si>
    <t>https://twitter.com/eelodieelodie</t>
  </si>
  <si>
    <t>https://twitter.com/liverampfr</t>
  </si>
  <si>
    <t>https://twitter.com/winneremi</t>
  </si>
  <si>
    <t>https://twitter.com/lauribot</t>
  </si>
  <si>
    <t>https://twitter.com/zesebbernard</t>
  </si>
  <si>
    <t>https://twitter.com/tscdigitalfr</t>
  </si>
  <si>
    <t>https://twitter.com/gboulakia</t>
  </si>
  <si>
    <t>https://twitter.com/josselin_moreau</t>
  </si>
  <si>
    <t>https://twitter.com/hubcities</t>
  </si>
  <si>
    <t>https://twitter.com/vincent_ducrey</t>
  </si>
  <si>
    <t>https://twitter.com/cdr_paris</t>
  </si>
  <si>
    <t>https://twitter.com/datawordsgroup</t>
  </si>
  <si>
    <t>https://twitter.com/87seconds</t>
  </si>
  <si>
    <t>https://twitter.com/allianzfrance</t>
  </si>
  <si>
    <t>https://twitter.com/allianz</t>
  </si>
  <si>
    <t>https://twitter.com/jnjnews</t>
  </si>
  <si>
    <t>https://twitter.com/cginisty</t>
  </si>
  <si>
    <t>https://twitter.com/tothegim</t>
  </si>
  <si>
    <t>https://twitter.com/kameleoonrocks</t>
  </si>
  <si>
    <t>https://twitter.com/kasperskyfrance</t>
  </si>
  <si>
    <t>https://twitter.com/55fiftyfive55</t>
  </si>
  <si>
    <t>https://twitter.com/axafrance</t>
  </si>
  <si>
    <t>https://twitter.com/antoinecormier1</t>
  </si>
  <si>
    <t>https://twitter.com/wefix_france</t>
  </si>
  <si>
    <t>https://twitter.com/cecileduriez</t>
  </si>
  <si>
    <t>https://twitter.com/bouyguestelecom</t>
  </si>
  <si>
    <t>https://twitter.com/peugeotfr</t>
  </si>
  <si>
    <t>https://twitter.com/mcdofr_newsroom</t>
  </si>
  <si>
    <t>https://twitter.com/linkfluencefr</t>
  </si>
  <si>
    <t>https://twitter.com/guerlain</t>
  </si>
  <si>
    <t>https://twitter.com/lancomefr</t>
  </si>
  <si>
    <t>https://twitter.com/k_schrenzel</t>
  </si>
  <si>
    <t>https://twitter.com/3suisses</t>
  </si>
  <si>
    <t>https://twitter.com/engiegroup</t>
  </si>
  <si>
    <t>https://twitter.com/mastercardfr</t>
  </si>
  <si>
    <t>https://twitter.com/crosentin</t>
  </si>
  <si>
    <t>https://twitter.com/asana</t>
  </si>
  <si>
    <t>https://twitter.com/wendicsturgis</t>
  </si>
  <si>
    <t>https://twitter.com/twitterfrance</t>
  </si>
  <si>
    <t>https://twitter.com/damienviel</t>
  </si>
  <si>
    <t>https://twitter.com/havasgroup</t>
  </si>
  <si>
    <t>https://twitter.com/teadsfr</t>
  </si>
  <si>
    <t>https://twitter.com/sitel_worldwide</t>
  </si>
  <si>
    <t>https://twitter.com/olivier_camino</t>
  </si>
  <si>
    <t>https://twitter.com/lespepitestech</t>
  </si>
  <si>
    <t>https://twitter.com/monsterfrance</t>
  </si>
  <si>
    <t>https://twitter.com/zepresenters</t>
  </si>
  <si>
    <t>https://twitter.com/taboola_france</t>
  </si>
  <si>
    <t>https://twitter.com/yext</t>
  </si>
  <si>
    <t>https://twitter.com/liveramp</t>
  </si>
  <si>
    <t>https://twitter.com/peugeot</t>
  </si>
  <si>
    <t>https://twitter.com/abtasty_fr</t>
  </si>
  <si>
    <t>https://twitter.com/vanessachocteau</t>
  </si>
  <si>
    <t>https://twitter.com/wpp</t>
  </si>
  <si>
    <t>https://twitter.com/rakutenfrance</t>
  </si>
  <si>
    <t>https://twitter.com/matlacombe1</t>
  </si>
  <si>
    <t>https://twitter.com/redbysfr</t>
  </si>
  <si>
    <t>https://twitter.com/rc_engage_fr</t>
  </si>
  <si>
    <t>https://twitter.com/ringcentral</t>
  </si>
  <si>
    <t>https://twitter.com/eulerhermes</t>
  </si>
  <si>
    <t>elisecns
.@OAN_fr reviendra sur un partenariat
stratégique avec @3W_relevanC permettant
le développement de mesure d’impact
télé et présentera cette avancée
majeure dans un marché publicitaire
de plus en plus Data drivé. ➡ https://t.co/ptp3QwpunA
#HUBFORUM https://t.co/jozXKsVh2L</t>
  </si>
  <si>
    <t>hubforum
Assistez au #workshop de @RingCentral
au #HUBFORUM co-animé par Julien
Darrigan de @REDbySFR &amp;amp; Maxime
Lefebvre de @RC_Engage_FR pour
échanger sur l'adoption d'une stratégie
omni-digitale pour les entreprises
gérant des millions d'interactions
clients. ➡ https://t.co/a1YmEm25nl
https://t.co/A6zBPFDtEd</t>
  </si>
  <si>
    <t>3w_relevanc
.@OAN_fr reviendra sur un partenariat
stratégique avec @3W_relevanC permettant
le développement de mesure d’impact
télé et présentera cette avancée
majeure dans un marché publicitaire
de plus en plus Data drivé. ➡ https://t.co/ptp3QwpunA
#HUBFORUM https://t.co/jozXKsVh2L</t>
  </si>
  <si>
    <t>oan_fr
.@OAN_fr reviendra sur un partenariat
stratégique avec @3W_relevanC permettant
le développement de mesure d’impact
télé et présentera cette avancée
majeure dans un marché publicitaire
de plus en plus Data drivé. ➡ https://t.co/ptp3QwpunA
#HUBFORUM https://t.co/jozXKsVh2L</t>
  </si>
  <si>
    <t>s4mobile
J-15 !!! Are you ready ? #HUBFORUM
#SmartRebootNow https://t.co/zYrxDn1C1l</t>
  </si>
  <si>
    <t>gregorvanerian
7 évènements du digital à ne pas
rater en octobre 2019 (trop envie
d'aller au #HubForum) #Webmarketing
#Internet #Dircomhttps://t.co/V23q7d9cXo
via BlogModerateur — Virginie Debuisson
(VirgoWhallala) September 30, 2019
RT VirgoWhallala: 7 évènements
du digital à ne pas ra…</t>
  </si>
  <si>
    <t>snapologie
Pour ses 50 ans, @Carambar_France
&amp;amp; @Snapchat se sont associés
pour réaliser 50 blagues en réalité
augmentée ! Découvrez les coulisses
de cette opération de grande ampleur,
et ses résultats étonnants avec
@emmanuel_durand &amp;amp; @ThierryG810
au #HUBFORUM ➡ https://t.co/CBnxIirPlI
https://t.co/yoJGpbkJWw</t>
  </si>
  <si>
    <t xml:space="preserve">thierryg810
</t>
  </si>
  <si>
    <t>emmanuel_durand
#HUBFORUM @totheGim (Product Strategist)
revient sur 5 campagnes pub. Objectifs
: vente en magasin, couverture
incrémentale, génération de leads,
engagement utilisateur.. Après
ce #workshop les stratégies @Snapchat
n'auront plus aucun secret pour
vous! ➡ https://t.co/ujFdCXc32G
https://t.co/vxUAwSU4Vb</t>
  </si>
  <si>
    <t xml:space="preserve">snapchat
</t>
  </si>
  <si>
    <t xml:space="preserve">carambar_france
</t>
  </si>
  <si>
    <t>proustnicolas
Comment M6 Boutique accélère et
diversifie sa croissance au travers
d’une stratégie, de leviers &amp;amp;
de dispositifs multicanaux &amp;amp;
multiformats permettant de créer
confiance, attachement &amp;amp; performance
? Réponse au #HUBFORUM avec @M6Groupe
&amp;amp; @oracle_france ➡ https://t.co/DbQMBWix3d
https://t.co/QdUkZjT5PU</t>
  </si>
  <si>
    <t>oracle_france
Ce #workshop abordera le choix
émis par @kasperskyfrance en faveur
de la solution de @oracle_france
Oracle Maxymiser, solution de #personnalisation
et d' #ABTesting. Inscription aux
workshops du #HUBFORUM ➡ https://t.co/2y3xzu61wt
https://t.co/I0SinLoeWH</t>
  </si>
  <si>
    <t xml:space="preserve">m6groupe
</t>
  </si>
  <si>
    <t>ipmop2
@lengow_FR @frenchkitconf @ParisWeb
@hubforum @LelearningShow @devfestnantes
@UNLEASHgroup @BlogModerateur #LengowDay
#frenchkitconf #ParisWeb #hubforum
#LelearningShow #devfestnantes
#UNEASHWorld</t>
  </si>
  <si>
    <t xml:space="preserve">unleashgroup
</t>
  </si>
  <si>
    <t xml:space="preserve">devfestnantes
</t>
  </si>
  <si>
    <t xml:space="preserve">lelearningshow
</t>
  </si>
  <si>
    <t xml:space="preserve">parisweb
</t>
  </si>
  <si>
    <t xml:space="preserve">frenchkitconf
</t>
  </si>
  <si>
    <t xml:space="preserve">lengow_fr
</t>
  </si>
  <si>
    <t>blogmoderateur
7 évènements du digital à ne pas
rater en octobre 2019 (trop envie
d'aller au #HubForum) #Webmarketing
#Internet #Dircom https://t.co/V23q7d9cXo
via @BlogModerateur</t>
  </si>
  <si>
    <t>virgowhallala
7 évènements du digital à ne pas
rater en octobre 2019 (trop envie
d'aller au #HubForum) #Webmarketing
#Internet #Dircom https://t.co/V23q7d9cXo
via @BlogModerateur</t>
  </si>
  <si>
    <t>fcitraubien
7 évènements du digital à ne pas
rater en octobre 2019 (trop envie
d'aller au #HubForum) #Webmarketing
#Internet #Dircom https://t.co/V23q7d9cXo
via @BlogModerateur</t>
  </si>
  <si>
    <t>geoffreyfossier
Rendez-vous au #HUBFORUM pour découvrir
comment @WeAreAdot accompagne les
marques du groupe @DanoneFR dans
leur nouvelle stratégie de modélisation
d'audiences. Réservez votre place
➡ https://t.co/hSI2kyBpC1 https://t.co/bNZZSqQQ0O</t>
  </si>
  <si>
    <t xml:space="preserve">danonefr
</t>
  </si>
  <si>
    <t>weareadot
Comment @WeAreAdot accompagne les
marques du groupe @DanoneFR dans
leur nouvelle stratégie de #modélisation
d'audiences ? Venez le découvrir
au #HUBFORUM le 16 octobre prochain.
Il n'est pas trop tard pour acheter
votre pass ! ➡ https://t.co/kAbxKQidbV
https://t.co/EjBT0OfiLC</t>
  </si>
  <si>
    <t>leduiz
Lors du #HUBFORUM, @SamirAmellal
@LaRedoute &amp;amp; El Mustapha Barkani
@Galeries_Laf échangeront avec
Raphaëlle Abitbol @PubSapientFR
sur la manière dont la #data peut
avoir un impact réel à toutes les
étapes clés de la transformation
de l'entreprise. ➡ https://t.co/mPCsRQPnIr
https://t.co/clIaCFP1wm</t>
  </si>
  <si>
    <t>pubsapientfr
#HUBFORUM Pour vous inscrire, c'est
par ici _xD83D__xDC47_ #SmartRebootNow #IA
#DATA</t>
  </si>
  <si>
    <t xml:space="preserve">galeries_laf
</t>
  </si>
  <si>
    <t xml:space="preserve">laredoute
</t>
  </si>
  <si>
    <t>samiramellal
Lors du #HUBFORUM, @SamirAmellal
@LaRedoute &amp;amp; El Mustapha Barkani
@Galeries_Laf échangeront avec
Raphaëlle Abitbol @PubSapientFR
sur la manière dont la #data peut
avoir un impact réel à toutes les
étapes clés de la transformation
de l'entreprise. ➡ https://t.co/mPCsRQPnIr
https://t.co/clIaCFP1wm</t>
  </si>
  <si>
    <t>agnesmascla
J-15 !!! Are you ready ? #HUBFORUM
#SmartRebootNow https://t.co/zYrxDn1C1l</t>
  </si>
  <si>
    <t>raphael_fetique
⏰Et si vous remettiez la mesure
de l’efficacité au cœur de votre
stratégie média ? Guilhem Bodin
&amp;amp; Jérémie Levy, Partners chez
Converteo, font le point➡️https://t.co/hx2wj9JpwD
#HUBFORUM @Hubforum #DigitalMarketing
#media #mediastrategy #mixmedia
#DataDriven https://t.co/9VlQJbkclF</t>
  </si>
  <si>
    <t>converteo
_xD83D__xDEA9_ Il reste quelques places au
#workshop Converteo lors du #HUBFORUM
_xD83D__xDCC5_ RDV le Mardi 15 octobre à 15h45
_xD83D__xDC47_ https://t.co/l8XWO7IxHk #MarketingDigital
#ecommerce #marketplace https://t.co/dnHOxu6nYT</t>
  </si>
  <si>
    <t>andrewmorrisuk
CEO inspirants + best cases + networking
+ 1to1 = 4 raisons de venir au
#HUBFORUM - On y sera, et vous
? #smartrebootnow #transformation
#Digital https://t.co/QTUP0fS0VY</t>
  </si>
  <si>
    <t>smatich
CEO inspirants + best cases + networking
+ 1to1 = 4 raisons de venir au
#HUBFORUM - On y sera, et vous
? #smartrebootnow #transformation
#Digital https://t.co/QTUP0fS0VY</t>
  </si>
  <si>
    <t>vincentmontet
Le 15 et 16 octobre aura lieu le
HUB FORUM 2019 organisé par le
@HUBInstitute à la maison de la
mutualité à #Paris ! Je suis ravie
de participer à cet évènement lors
de ma dernière année de Master
@MBADMB. #HUBFORUM #MBADMB #DIGITAL
https://t.co/mU2ZjZkvEk</t>
  </si>
  <si>
    <t>psebille
En pleine préparation du @hubforum
avec le @HUBInstitute, l’@EFAP_
et le @MBADMB _xD83E__xDD73_ #MBADMB #HUBFORUM
#EFAP https://t.co/F67hWEJeq8</t>
  </si>
  <si>
    <t>mbadmb
Le 15 et 16 octobre aura lieu le
HUB FORUM 2019 organisé par le
@HUBInstitute à la maison de la
mutualité à #Paris ! Je suis ravie
de participer à cet évènement lors
de ma dernière année de Master
@MBADMB. #HUBFORUM #MBADMB #DIGITAL
https://t.co/mU2ZjZkvEk</t>
  </si>
  <si>
    <t>efap_
En pleine préparation du @hubforum
avec le @HUBInstitute, l’@EFAP_
et le @MBADMB _xD83E__xDD73_ #MBADMB #HUBFORUM
#EFAP https://t.co/F67hWEJeq8</t>
  </si>
  <si>
    <t>hubinstitute
#SmartCity, #Data, nouveaux formats...
autant de sujets qui seront mis
en lumière par @vincent_ducrey
lors de l'ouverture du 2ème jour
du #HUBFORUM. Rendez-vous les 15
&amp;amp; 16 octobre pour comprendre
les thématiques qui rythmeront
2020 ! Billetterie ➡ https://t.co/kAbxKQidbV
https://t.co/ASUB0ofMUo</t>
  </si>
  <si>
    <t>clara0glm
Le 15 et 16 octobre aura lieu le
HUB FORUM 2019 organisé par le
@HUBInstitute à la maison de la
mutualité à #Paris ! Je suis ravie
de participer à cet évènement lors
de ma dernière année de Master
@MBADMB. #HUBFORUM #MBADMB #DIGITAL
https://t.co/mU2ZjZkvEk</t>
  </si>
  <si>
    <t>lesguer_lionel
Le 15 et 16 octobre aura lieu le
HUB FORUM 2019 organisé par le
@HUBInstitute à la maison de la
mutualité à #Paris ! Je suis ravie
de participer à cet évènement lors
de ma dernière année de Master
@MBADMB. #HUBFORUM #MBADMB #DIGITAL
https://t.co/mU2ZjZkvEk</t>
  </si>
  <si>
    <t>blookup_fr
Retour sur l'approche marketing
de « l’ultralocalisation » avec
cette #interview de @amaury_lelong
Directeur de la Publicité Digitale
chez @Solocal, partenaire du #HUBFORUM
2019. https://t.co/jXOwwdZkem</t>
  </si>
  <si>
    <t>solocal
Solocal est partenaire majeur du
#HUBFORUM, qui réunit 3 500 décideurs
du #digital #marketing #communication
#data. A cette occasion, on vous
fait gagner 2 PASS (valeur 600
€ HT) Pour jouer, RT ce tweet &amp;amp;
Follow @Solocal TAS le 11/10 https://t.co/1ZXb5qe2bw</t>
  </si>
  <si>
    <t xml:space="preserve">amaury_lelong
</t>
  </si>
  <si>
    <t>arnaultchatel
Le 15 et 16 octobre aura lieu le
HUB FORUM 2019 organisé par le
@HUBInstitute à la maison de la
mutualité à #Paris ! Je suis ravie
de participer à cet évènement lors
de ma dernière année de Master
@MBADMB. #HUBFORUM #MBADMB #DIGITAL
https://t.co/mU2ZjZkvEk</t>
  </si>
  <si>
    <t>prland
Gros casting pour les keynotes
du #HubForum les 15 et 16 octobre
https://t.co/6dbNSEFiD0 https://t.co/5LXNxPC1Cb</t>
  </si>
  <si>
    <t>alineauribault
En pleine préparation du @hubforum
avec le @HUBInstitute, l’@EFAP_
et le @MBADMB _xD83E__xDD73_ #MBADMB #HUBFORUM
#EFAP https://t.co/F67hWEJeq8</t>
  </si>
  <si>
    <t>louisaudureau
⏰Et si vous remettiez la mesure
de l’efficacité au cœur de votre
stratégie média ? Guilhem Bodin
&amp;amp; Jérémie Levy, Partners chez
Converteo, font le point➡️https://t.co/hx2wj9JpwD
#HUBFORUM @Hubforum #DigitalMarketing
#media #mediastrategy #mixmedia
#DataDriven https://t.co/9VlQJbkclF</t>
  </si>
  <si>
    <t xml:space="preserve">leroymerlinfr
</t>
  </si>
  <si>
    <t>amdesm
Ne manquez pas cet atelier passionnant
au #HubForum avec @converteo pour
tout comprendre aux opportunités
et enjeux du #DTC [#ecommerce]
https://t.co/I4KP3iD8aI</t>
  </si>
  <si>
    <t>kevla
_xD83D__xDEA9_ Il reste quelques places au
#workshop Converteo lors du #HUBFORUM
_xD83D__xDCC5_ RDV le Mardi 15 octobre à 15h45
_xD83D__xDC47_ https://t.co/l8XWO7IxHk #MarketingDigital
#ecommerce #marketplace https://t.co/dnHOxu6nYT</t>
  </si>
  <si>
    <t>eugeniendrzk
"La transformation est un processus
qui prend du temps. Même les entreprises
qui ont investi depuis longtemps
dans les stratégies #datadriven
n’en sont qu’à 20% du chemin."
#interview @EdouardBeaucour, Country
Manager @Tableau, partenaire du
#HUBFORUM 2019 https://t.co/HDuI1iT3dr</t>
  </si>
  <si>
    <t xml:space="preserve">youtube
</t>
  </si>
  <si>
    <t xml:space="preserve">tableau
</t>
  </si>
  <si>
    <t xml:space="preserve">edouardbeaucour
</t>
  </si>
  <si>
    <t>synthesio_fr
Il ne vous reste plus que quelques
jours pour vous inscrire à notre
workshop @hubforum dédié à la détection
automatique de tendances... C'est
par ici que ça se passe _xD83C__xDFC3_‍♂️ https://t.co/HAIGcQgK39
#hubforum #socialmediaintelligence
#datamarketing https://t.co/aPgf1F00VB</t>
  </si>
  <si>
    <t>naguibtoihiri
Ciblage d'audience, #automatisation,
#personnalisation, flux de données,
#SEO #SEA... autant de sujets à
adresser qui demandent une double
compétence média/data. Retours
d'expériences &amp;amp; cas concrets
avec @ArtefactDigital. Inscription
#workshop #HUBFORUM ➡https://t.co/bM2gqMCddi
https://t.co/qmn7dHAFhb</t>
  </si>
  <si>
    <t>artefactdigital
_xD83D__xDCC6_ J-7 avant la prise de parole
d'Artefact au #HUBForum. @Vincent_Luciani,
COO et co-fondateur d'Artefact
et @davidlegendre64, CDO d'ENGIE
France interviendront dès 9h40
! Ils vous présenteront comment
l'#IA a été mise au service de
la transformation data d'ENGIE
France. https://t.co/EA8YMsveSG</t>
  </si>
  <si>
    <t>sonia_belkadi
"La transformation est un processus
qui prend du temps. Même les entreprises
qui ont investi depuis longtemps
dans les stratégies #datadriven
n’en sont qu’à 20% du chemin."
#interview @EdouardBeaucour, Country
Manager @Tableau, partenaire du
#HUBFORUM 2019 https://t.co/HDuI1iT3dr</t>
  </si>
  <si>
    <t>ericegpro
Retrouvez nous lors du #HUBFORUM
qui se déroule les 15 et 16 octobre
à Paris! https://t.co/Jycp3mLt2V</t>
  </si>
  <si>
    <t>indeedfrancais
L'utilisation de l’#IA dans le
#recrutement, notamment via les
#algorithmes de matching, suscite
des inquiétudes. #Automatisation,
déshumanisation.. Les #RH de demain
opposeront-elles #robots / humains
? Inscription #workshop @Indeedfrancais
#HUBFORUM ➡https://t.co/i5mEq8ipSX
https://t.co/yo9tx9lsnP</t>
  </si>
  <si>
    <t>jrpnet
How can a methodology based on
experimentation help you implement
efficient #datadriven marketing
actions? We are looking forward
to our talk with #Orange on the
main stage of the #HubForum! #Trust
#DigitalMarketing Register here
https://t.co/nY9M3nWoyY See you
there, next week! https://t.co/pbDj0UH1CI</t>
  </si>
  <si>
    <t>tradelab_rtb
How to engage the #Millennials
audiences with your brand thanks
to #DataDriven marketing? @MonsterFrance
&amp;amp; #Tradelab hold a workshop
at the #HubForum to discuss TV/Digital
and #social/#programmatic complementarity
and raise brand awareness among
young audiences! https://t.co/XIm59Ao21F</t>
  </si>
  <si>
    <t>vferreol
#HUBFORUM Pour vous inscrire, c'est
par ici _xD83D__xDC47_ #SmartRebootNow #IA
#DATA</t>
  </si>
  <si>
    <t>aravati
"La transformation est un processus
qui prend du temps. Même les entreprises
qui ont investi depuis longtemps
dans les stratégies #datadriven
n’en sont qu’à 20% du chemin."
#interview @EdouardBeaucour, Country
Manager @Tableau, partenaire du
#HUBFORUM 2019 https://t.co/HDuI1iT3dr</t>
  </si>
  <si>
    <t xml:space="preserve">davidlegendre64
</t>
  </si>
  <si>
    <t xml:space="preserve">vincent_luciani
</t>
  </si>
  <si>
    <t>ed_oyster
Solocal est partenaire majeur du
#HUBFORUM, qui réunit 3 500 décideurs
du #digital #marketing #communication
#data. A cette occasion, on vous
fait gagner 2 PASS (valeur 600
€ HT) Pour jouer, RT ce tweet &amp;amp;
Follow @Solocal TAS le 11/10 https://t.co/1ZXb5qe2bw</t>
  </si>
  <si>
    <t>alidreym
Solocal est partenaire majeur du
#HUBFORUM, qui réunit 3 500 décideurs
du #digital #marketing #communication
#data. A cette occasion, on vous
fait gagner 2 PASS (valeur 600
€ HT) Pour jouer, RT ce tweet &amp;amp;
Follow @Solocal TAS le 11/10 https://t.co/1ZXb5qe2bw</t>
  </si>
  <si>
    <t>twuuck
Solocal est partenaire majeur du
#HUBFORUM, qui réunit 3 500 décideurs
du #digital #marketing #communication
#data. A cette occasion, on vous
fait gagner 2 PASS (valeur 600
€ HT) Pour jouer, RT ce tweet &amp;amp;
Follow @Solocal TAS le 11/10 https://t.co/1ZXb5qe2bw</t>
  </si>
  <si>
    <t>sebastien_uflo
Solocal est partenaire majeur du
#HUBFORUM, qui réunit 3 500 décideurs
du #digital #marketing #communication
#data. A cette occasion, on vous
fait gagner 2 PASS (valeur 600
€ HT) Pour jouer, RT ce tweet &amp;amp;
Follow @Solocal TAS le 11/10 https://t.co/1ZXb5qe2bw</t>
  </si>
  <si>
    <t>cha_labrecque
Solocal est partenaire majeur du
#HUBFORUM, qui réunit 3 500 décideurs
du #digital #marketing #communication
#data. A cette occasion, on vous
fait gagner 2 PASS (valeur 600
€ HT) Pour jouer, RT ce tweet &amp;amp;
Follow @Solocal TAS le 11/10 https://t.co/1ZXb5qe2bw</t>
  </si>
  <si>
    <t>jeremy_gulper
Solocal est partenaire majeur du
#HUBFORUM, qui réunit 3 500 décideurs
du #digital #marketing #communication
#data. A cette occasion, on vous
fait gagner 2 PASS (valeur 600
€ HT) Pour jouer, RT ce tweet &amp;amp;
Follow @Solocal TAS le 11/10 https://t.co/1ZXb5qe2bw</t>
  </si>
  <si>
    <t>delong_julien
Solocal est partenaire majeur du
#HUBFORUM, qui réunit 3 500 décideurs
du #digital #marketing #communication
#data. A cette occasion, on vous
fait gagner 2 PASS (valeur 600
€ HT) Pour jouer, RT ce tweet &amp;amp;
Follow @Solocal TAS le 11/10 https://t.co/1ZXb5qe2bw</t>
  </si>
  <si>
    <t>geeksatc
Solocal est partenaire majeur du
#HUBFORUM, qui réunit 3 500 décideurs
du #digital #marketing #communication
#data. A cette occasion, on vous
fait gagner 2 PASS (valeur 600
€ HT) Pour jouer, RT ce tweet &amp;amp;
Follow @Solocal TAS le 11/10 https://t.co/1ZXb5qe2bw</t>
  </si>
  <si>
    <t>francoisgomez_
Beaucoup de grandes entreprises
ont entamé leur #transformationdigitale
mais l'approche "test &amp;amp; learn"
adoptée bien que positive n'est
pas pas suffisante pour être décisive.
Retrouvez @Emmanuelvivier pour
la keynote d'ouverture du #HUBFORUM.Inscription➡https://t.co/Q2IR4yJViN
https://t.co/CXeaTq01la</t>
  </si>
  <si>
    <t>emmanuelvivier
⌛ J-12 avant le #HUBFORUM _xD83D__xDE31_ SUIVEZ-NOUS
SUR _xD83D__xDC49_ @hubforum _xD83D__xDE80_ _xD83C__xDF9F_Billetterie
➡ https://t.co/glS60CfGVU https://t.co/JXJfl0h2S8</t>
  </si>
  <si>
    <t>sartanaluz
#HUBFORUM Pour vous inscrire, c'est
par ici _xD83D__xDC47_ #SmartRebootNow #IA
#DATA</t>
  </si>
  <si>
    <t>opheliieclain
Solocal est partenaire majeur du
#HUBFORUM, qui réunit 3 500 décideurs
du #digital #marketing #communication
#data. A cette occasion, on vous
fait gagner 2 PASS (valeur 600
€ HT) Pour jouer, RT ce tweet &amp;amp;
Follow @Solocal TAS le 11/10 https://t.co/1ZXb5qe2bw</t>
  </si>
  <si>
    <t>jurinum
Solocal est partenaire majeur du
#HUBFORUM, qui réunit 3 500 décideurs
du #digital #marketing #communication
#data. A cette occasion, on vous
fait gagner 2 PASS (valeur 600
€ HT) Pour jouer, RT ce tweet &amp;amp;
Follow @Solocal TAS le 11/10 https://t.co/1ZXb5qe2bw</t>
  </si>
  <si>
    <t>2pnam
Solocal est partenaire majeur du
#HUBFORUM, qui réunit 3 500 décideurs
du #digital #marketing #communication
#data. A cette occasion, on vous
fait gagner 2 PASS (valeur 600
€ HT) Pour jouer, RT ce tweet &amp;amp;
Follow @Solocal TAS le 11/10 https://t.co/1ZXb5qe2bw</t>
  </si>
  <si>
    <t>alli_daya_
Solocal est partenaire majeur du
#HUBFORUM, qui réunit 3 500 décideurs
du #digital #marketing #communication
#data. A cette occasion, on vous
fait gagner 2 PASS (valeur 600
€ HT) Pour jouer, RT ce tweet &amp;amp;
Follow @Solocal TAS le 11/10 https://t.co/1ZXb5qe2bw</t>
  </si>
  <si>
    <t>sundyss
Solocal est partenaire majeur du
#HUBFORUM, qui réunit 3 500 décideurs
du #digital #marketing #communication
#data. A cette occasion, on vous
fait gagner 2 PASS (valeur 600
€ HT) Pour jouer, RT ce tweet &amp;amp;
Follow @Solocal TAS le 11/10 https://t.co/1ZXb5qe2bw</t>
  </si>
  <si>
    <t>pinumaclara
Solocal est partenaire majeur du
#HUBFORUM, qui réunit 3 500 décideurs
du #digital #marketing #communication
#data. A cette occasion, on vous
fait gagner 2 PASS (valeur 600
€ HT) Pour jouer, RT ce tweet &amp;amp;
Follow @Solocal TAS le 11/10 https://t.co/1ZXb5qe2bw</t>
  </si>
  <si>
    <t>lorcharpentier
Solocal est partenaire majeur du
#HUBFORUM, qui réunit 3 500 décideurs
du #digital #marketing #communication
#data. A cette occasion, on vous
fait gagner 2 PASS (valeur 600
€ HT) Pour jouer, RT ce tweet &amp;amp;
Follow @Solocal TAS le 11/10 https://t.co/1ZXb5qe2bw</t>
  </si>
  <si>
    <t>vlaurentyeu
Solocal est partenaire majeur du
#HUBFORUM, qui réunit 3 500 décideurs
du #digital #marketing #communication
#data. A cette occasion, on vous
fait gagner 2 PASS (valeur 600
€ HT) Pour jouer, RT ce tweet &amp;amp;
Follow @Solocal TAS le 11/10 https://t.co/1ZXb5qe2bw</t>
  </si>
  <si>
    <t>daudi75
Solocal est partenaire majeur du
#HUBFORUM, qui réunit 3 500 décideurs
du #digital #marketing #communication
#data. A cette occasion, on vous
fait gagner 2 PASS (valeur 600
€ HT) Pour jouer, RT ce tweet &amp;amp;
Follow @Solocal TAS le 11/10 https://t.co/1ZXb5qe2bw</t>
  </si>
  <si>
    <t>ericbeuzen
Solocal est partenaire majeur du
#HUBFORUM, qui réunit 3 500 décideurs
du #digital #marketing #communication
#data. A cette occasion, on vous
fait gagner 2 PASS (valeur 600
€ HT) Pour jouer, RT ce tweet &amp;amp;
Follow @Solocal TAS le 11/10 https://t.co/1ZXb5qe2bw</t>
  </si>
  <si>
    <t>early_hour
Le #HUBFORUM c'est aussi 36 #workshops
avec : ✔ Retours d'expérience &amp;amp;
Q&amp;amp;A ✔ Démonstrations &amp;amp;
conseils pour mettre en place votre
roadmap 2020 ⚠️L'inscription aux
workshops est obligatoire pour
vous assurer une place à ces sessions.
Inscription ➡ https://t.co/a1YmEm25nl
https://t.co/vOd3BZQ9hP</t>
  </si>
  <si>
    <t>leurtmargot
Solocal est partenaire majeur du
#HUBFORUM, qui réunit 3 500 décideurs
du #digital #marketing #communication
#data. A cette occasion, on vous
fait gagner 2 PASS (valeur 600
€ HT) Pour jouer, RT ce tweet &amp;amp;
Follow @Solocal TAS le 11/10 https://t.co/1ZXb5qe2bw</t>
  </si>
  <si>
    <t>clempujol
Solocal est partenaire majeur du
#HUBFORUM, qui réunit 3 500 décideurs
du #digital #marketing #communication
#data. A cette occasion, on vous
fait gagner 2 PASS (valeur 600
€ HT) Pour jouer, RT ce tweet &amp;amp;
Follow @Solocal TAS le 11/10 https://t.co/1ZXb5qe2bw</t>
  </si>
  <si>
    <t>violette1980
Solocal est partenaire majeur du
#HUBFORUM, qui réunit 3 500 décideurs
du #digital #marketing #communication
#data. A cette occasion, on vous
fait gagner 2 PASS (valeur 600
€ HT) Pour jouer, RT ce tweet &amp;amp;
Follow @Solocal TAS le 11/10 https://t.co/1ZXb5qe2bw</t>
  </si>
  <si>
    <t>jolyiiona
⌛[ J-3 ] Cette année le #HUB35
revient sur la scène du #HUBFORUM
pour mettre en lumière les 35 talents
qui contribuent à accélerer la
#transfonum des entreprises. Candidatez
pour intégrer ce palmarès #DigitalBusiness.
Rejoignez la communauté ➡ https://t.co/avWDyUjwoQ
https://t.co/nD4O0DtOjz</t>
  </si>
  <si>
    <t>curtomarques
#HUBFORUM c'est dans moins d'une
semaine ! Retrouvez mardi 15 octobre,
@FabienVersavau, CEO Rakuten France,
qui reviendra sur les nouveaux
enjeux #ecommerce qui poussent
les marques &amp;amp; enseignes à se
réinventer et comment Rakuten les
soutient et les accompagne face
à ces enjeux. https://t.co/OsQDlA9qHe</t>
  </si>
  <si>
    <t>rakutenretail
#HUBFORUM c'est dans moins d'une
semaine ! Retrouvez mardi 15 octobre,
@FabienVersavau, CEO Rakuten France,
qui reviendra sur les nouveaux
enjeux #ecommerce qui poussent
les marques &amp;amp; enseignes à se
réinventer et comment Rakuten les
soutient et les accompagne face
à ces enjeux. https://t.co/OsQDlA9qHe</t>
  </si>
  <si>
    <t>fabienversavau
#HUBFORUM c'est dans moins d'une
semaine ! Retrouvez mardi 15 octobre,
@FabienVersavau, CEO Rakuten France,
qui reviendra sur les nouveaux
enjeux #ecommerce qui poussent
les marques &amp;amp; enseignes à se
réinventer et comment Rakuten les
soutient et les accompagne face
à ces enjeux. https://t.co/OsQDlA9qHe</t>
  </si>
  <si>
    <t>accenturefrance
"Memory Lane" fonctionne avec #GoogleVoiceAssistance
et une #IA conversationnelle pour
lutter contre l'isolement chez
les personnes âgées. Inscrivez-vous
au #Workshop #HUBFORUM @AccentureDigi
pour tout savoir sur cette innovation
➡ https://t.co/a1YmEm25nl https://t.co/NcaVfkqYST</t>
  </si>
  <si>
    <t xml:space="preserve">accenturedigi
</t>
  </si>
  <si>
    <t>mariemenlailuc
[_xD83C__xDFAF_ SaveTheDate] #HubForum c'est
le rendez-vous de la transformation
numérique des entreprises 15 et
16 Octobre à la Maison de la Mutualité
- Paris https://t.co/QHGaBnFUcZ
#inspiration #TransfoNum #ThinkTank
#Observatoire #innovation https://t.co/Uwodm3QzIB</t>
  </si>
  <si>
    <t>decampisa
Solocal est partenaire majeur du
#HUBFORUM, qui réunit 3 500 décideurs
du #digital #marketing #communication
#data. A cette occasion, on vous
fait gagner 2 PASS (valeur 600
€ HT) Pour jouer, RT ce tweet &amp;amp;
Follow @Solocal TAS le 11/10 https://t.co/1ZXb5qe2bw</t>
  </si>
  <si>
    <t>pcordina
⌛[ J-3 ] Cette année le #HUB35
revient sur la scène du #HUBFORUM
pour mettre en lumière les 35 talents
qui contribuent à accélerer la
#transfonum des entreprises. Candidatez
pour intégrer ce palmarès #DigitalBusiness.
Rejoignez la communauté ➡ https://t.co/avWDyUjwoQ
https://t.co/nD4O0DtOjz</t>
  </si>
  <si>
    <t>fberte74
Nous vous donnons RDV les 15 &amp;amp;
16 Octobre au @hubforum ! Ne manquez
pas notre #keynote consacrée au
#ParcoursClient avec @FredOlivennes
et Gaëtan TOUYON de @Cofidis !
#Trust #DigitalMarketing #HubForum
#TransfoNum https://t.co/ZMXcnhmDec</t>
  </si>
  <si>
    <t>weborama
Nous vous donnons RDV les 15 &amp;amp;
16 Octobre au @hubforum ! Ne manquez
pas notre #keynote consacrée au
#ParcoursClient avec @FredOlivennes
et Gaëtan TOUYON de @Cofidis !
#Trust #DigitalMarketing #HubForum
#TransfoNum https://t.co/ZMXcnhmDec</t>
  </si>
  <si>
    <t xml:space="preserve">cofidis
</t>
  </si>
  <si>
    <t>fredolivennes
Nous vous donnons RDV les 15 &amp;amp;
16 Octobre au @hubforum ! Ne manquez
pas notre #keynote consacrée au
#ParcoursClient avec @FredOlivennes
et Gaëtan TOUYON de @Cofidis !
#Trust #DigitalMarketing #HubForum
#TransfoNum https://t.co/ZMXcnhmDec</t>
  </si>
  <si>
    <t>yubette75
_xD83D__xDC49_ HUBFORUM Les 15 &amp;amp; 16 octobre
? Rejoignez 3500 décideurs du #Digital
pour 2 jours de conférences, workshops
&amp;amp; networking… réservez votre
pass pour le #HUBFORUM ! https://t.co/DwiZVcb3gg.</t>
  </si>
  <si>
    <t>gecaron27
Solocal est partenaire majeur du
#HUBFORUM, qui réunit 3 500 décideurs
du #digital #marketing #communication
#data. A cette occasion, on vous
fait gagner 2 PASS (valeur 600
€ HT) Pour jouer, RT ce tweet &amp;amp;
Follow @Solocal TAS le 11/10 https://t.co/1ZXb5qe2bw</t>
  </si>
  <si>
    <t>eelodieelodie
[EVENEMENT] La semaine prochaine,
les équipes de LiveRamp seront
présentes au #HubForum ! _xD83C__xDF89_ Nicolas
Guarino et Gaëtan Martin animeront
une plénière sur le sujet : "Comment
#Peugeot a réalisé une augmentation
de ses ventes grâce à #IdentityResolution
? https://t.co/ajuMtbrrbl https://t.co/yPup7tYifI</t>
  </si>
  <si>
    <t>liverampfr
[EVENEMENT] La semaine prochaine,
les équipes de LiveRamp seront
présentes au #HubForum ! _xD83C__xDF89_ Nicolas
Guarino et Gaëtan Martin animeront
une plénière sur le sujet : "Comment
#Peugeot a réalisé une augmentation
de ses ventes grâce à #IdentityResolution
? https://t.co/ajuMtbrrbl https://t.co/yPup7tYifI</t>
  </si>
  <si>
    <t>winneremi
Solocal est partenaire majeur du
#HUBFORUM, qui réunit 3 500 décideurs
du #digital #marketing #communication
#data. A cette occasion, on vous
fait gagner 2 PASS (valeur 600
€ HT) Pour jouer, RT ce tweet &amp;amp;
Follow @Solocal TAS le 11/10 https://t.co/1ZXb5qe2bw</t>
  </si>
  <si>
    <t>lauribot
Solocal est partenaire majeur du
#HUBFORUM, qui réunit 3 500 décideurs
du #digital #marketing #communication
#data. A cette occasion, on vous
fait gagner 2 PASS (valeur 600
€ HT) Pour jouer, RT ce tweet &amp;amp;
Follow @Solocal TAS le 11/10 https://t.co/1ZXb5qe2bw</t>
  </si>
  <si>
    <t xml:space="preserve">zesebbernard
</t>
  </si>
  <si>
    <t>tscdigitalfr
En amont de notre prise de parole
lors du prochain #HubForum _xD83D__xDC49_ un
avant goût de notre vision du #Messaging
de demain ! (et déjà d'aujourd'hui
_xD83D__xDE05_) par @josselin_moreau et @GBoulakia
_xD83D__xDC4C_@HUBInstitute A lire sans modération
_xD83D__xDE0E_ https://t.co/tyHGyWNIM1</t>
  </si>
  <si>
    <t xml:space="preserve">gboulakia
</t>
  </si>
  <si>
    <t xml:space="preserve">josselin_moreau
</t>
  </si>
  <si>
    <t>hubcities
#SmartCity, #Data, nouveaux formats...
autant de sujets qui seront mis
en lumière par @vincent_ducrey
lors de l'ouverture du 2ème jour
du #HUBFORUM. Rendez-vous les 15
&amp;amp; 16 octobre pour comprendre
les thématiques qui rythmeront
2020 ! Billetterie ➡ https://t.co/kAbxKQidbV
https://t.co/ASUB0ofMUo</t>
  </si>
  <si>
    <t>vincent_ducrey
#SmartCity, #Data, nouveaux formats...
autant de sujets qui seront mis
en lumière par @vincent_ducrey
lors de l'ouverture du 2ème jour
du #HUBFORUM. Rendez-vous les 15
&amp;amp; 16 octobre pour comprendre
les thématiques qui rythmeront
2020 ! Billetterie ➡ https://t.co/kAbxKQidbV
https://t.co/ASUB0ofMUo</t>
  </si>
  <si>
    <t>cdr_paris
#HUBFORUM Paris, Oct 15-16. The
Datawords Group will be presenting
two sessions with @JNJNews and
@Allianz to discuss how to boost
#CustomerEngagement and successfully
implement a consistent and scalable
#DigitalStrategy internationally.
https://t.co/DFXPPTykwu https://t.co/y4uEVfKEUY</t>
  </si>
  <si>
    <t>datawordsgroup
#HUBFORUM: @DatawordsGroup x @hubforum:
Come and listen to our workshop
on October 16th and learn how @Eulerhermes
has successfully implemented its
#DigitalStrategy worldwide by rolling
out more than 50 websites in a
few months! https://t.co/FtvLRty9bh
https://t.co/3PlDmVVc7l</t>
  </si>
  <si>
    <t xml:space="preserve">87seconds
</t>
  </si>
  <si>
    <t xml:space="preserve">allianzfrance
</t>
  </si>
  <si>
    <t xml:space="preserve">allianz
</t>
  </si>
  <si>
    <t xml:space="preserve">jnjnews
</t>
  </si>
  <si>
    <t>cginisty
Qui de mon réseau (et parmi les
gens cools et sympas) sera au #HUBFORUM
la semaine prochaine ?</t>
  </si>
  <si>
    <t xml:space="preserve">tothegim
</t>
  </si>
  <si>
    <t>kameleoonrocks
Lors de ce #workshop : présentation
du potentiel de la plateforme de
#personnalisation #IA de @kameleoonrocks
à travers des cas clients (Toyota,
Cdiscount,...) et une démo live
de l'outil de ciblage prédictif.
Inscription ➡ https://t.co/7W485AmxiP
#HUBFORUM https://t.co/d7JQ8zyHVc</t>
  </si>
  <si>
    <t xml:space="preserve">kasperskyfrance
</t>
  </si>
  <si>
    <t>55fiftyfive55
Il existe une multitude de parcours
clients &amp;amp; de nombreux points
de contact. Afin de mettre en place
un pilotage optimal de la performance
d'acquisition &amp;amp; de conversion,
@AXAFrance &amp;amp; @55FiftyFive55
ont réconcilié les données online
&amp;amp; offline. ➡https://t.co/vmpkVTlTYn
#HUBFORUM https://t.co/CSWB6wFm7v</t>
  </si>
  <si>
    <t xml:space="preserve">axafrance
</t>
  </si>
  <si>
    <t>antoinecormier1
Comment exister, émerger &amp;amp;
doper son business en local et
global grâce a des solutions digitales
adaptées ? Réponse au #workshop
animé par @antoinecormier1 (@solocal)
&amp;amp; @CecileDuriez (@WeFix_France)
lors du #HUBFORUM le 15 octobre
! Réservez une place ➡ https://t.co/FMqr3BfQ3N
https://t.co/OirS73Fvyn</t>
  </si>
  <si>
    <t xml:space="preserve">wefix_france
</t>
  </si>
  <si>
    <t xml:space="preserve">cecileduriez
</t>
  </si>
  <si>
    <t xml:space="preserve">bouyguestelecom
</t>
  </si>
  <si>
    <t xml:space="preserve">peugeotfr
</t>
  </si>
  <si>
    <t xml:space="preserve">mcdofr_newsroom
</t>
  </si>
  <si>
    <t>linkfluencefr
Si la vérité réside dans la voix
du consommateur, découvrez comment
@Guerlain a réussi à innover en
marketing grâce à la diffusion
d'une social data structurée, en
soutien à la prise de décisions
stratégiques. cc @LinkfluenceFR
Rendez-vous au #HUBFORUM ➡ https://t.co/ZxFmHn7OdI
https://t.co/mr0yv3FqlG</t>
  </si>
  <si>
    <t xml:space="preserve">guerlain
</t>
  </si>
  <si>
    <t xml:space="preserve">lancomefr
</t>
  </si>
  <si>
    <t>k_schrenzel
Nous avons l'honneur de compter
@K_Schrenzel, CEO des @3Suisses,
parmi les speakeuses du #HUBFORUM
cette année ! J-12 avant l'événement,
dépêchez-vous de résever votre
pass ➡ https://t.co/fYZ5Gs3ENL
https://t.co/KtMsDJ5x2h</t>
  </si>
  <si>
    <t>3suisses
Nous avons l'honneur de compter
@K_Schrenzel, CEO des @3Suisses,
parmi les speakeuses du #HUBFORUM
cette année ! J-12 avant l'événement,
dépêchez-vous de résever votre
pass ➡ https://t.co/fYZ5Gs3ENL
https://t.co/KtMsDJ5x2h</t>
  </si>
  <si>
    <t xml:space="preserve">engiegroup
</t>
  </si>
  <si>
    <t xml:space="preserve">mastercardfr
</t>
  </si>
  <si>
    <t>crosentin
Présent au @hubforum à Paris _xD83C__xDDEB__xD83C__xDDF7_?
Contactez-moi pour un café et rejoignez-nous
au Workshop @asana sur "Work Management:
les 3 piliers d'une entreprise
équilibrée". https://t.co/IWFPyoQXWT
#workmanagement #asana #hubforum
#paris #networking #digitaltransformation
#france https://t.co/WLRAv7mqTk</t>
  </si>
  <si>
    <t xml:space="preserve">asana
</t>
  </si>
  <si>
    <t xml:space="preserve">wendicsturgis
</t>
  </si>
  <si>
    <t xml:space="preserve">twitterfrance
</t>
  </si>
  <si>
    <t xml:space="preserve">damienviel
</t>
  </si>
  <si>
    <t xml:space="preserve">havasgroup
</t>
  </si>
  <si>
    <t>teadsfr
Comment optimiser ses créations
quand 85% des vidéos sur mobile
ont été pensées pour un écran panoramique
? Comment communiquer efficacement
son message lorsque 8/10 utilisateurs
n'activent pas le son pour lire
une vidéo ? #Workshop @TeadsFR
#HUBFORUM ➡https://t.co/GibFtyM5xU
https://t.co/L2xNfkd7F6</t>
  </si>
  <si>
    <t>sitel_worldwide
Nous avons le plaisir d'accueillir
@olivier_camino, Co-Founder de
@acticall @Sitel_WorldWide Group
au #HUBFORUM cette année pour une
keynote sur la place de l'Humain
dans la transformation. Il est
encore temps de réserver votre
place ➡ https://t.co/Xztr310swm
https://t.co/62PT4ESOQf</t>
  </si>
  <si>
    <t xml:space="preserve">olivier_camino
</t>
  </si>
  <si>
    <t>lespepitestech
Le @hubforum c'est une occasion
unique d'échanger avec 3500 décideurs
pendant 48h mais aussi de profiter
des meilleurs experts du marché
pour accélérer votre business (keynote,
table ronde, workshops). N'attendez
plus: https://t.co/ZY9RXJ2vTW #Hubforum
#Paris #Experts #Business https://t.co/JY1pRwEO7E</t>
  </si>
  <si>
    <t xml:space="preserve">monsterfrance
</t>
  </si>
  <si>
    <t xml:space="preserve">zepresenters
</t>
  </si>
  <si>
    <t xml:space="preserve">taboola_france
</t>
  </si>
  <si>
    <t xml:space="preserve">yext
</t>
  </si>
  <si>
    <t xml:space="preserve">liveramp
</t>
  </si>
  <si>
    <t xml:space="preserve">peugeot
</t>
  </si>
  <si>
    <t xml:space="preserve">abtasty_fr
</t>
  </si>
  <si>
    <t xml:space="preserve">vanessachocteau
</t>
  </si>
  <si>
    <t xml:space="preserve">wpp
</t>
  </si>
  <si>
    <t xml:space="preserve">rakutenfrance
</t>
  </si>
  <si>
    <t>matlacombe1
Comment @WeAreAdot accompagne les
marques du groupe @DanoneFR dans
leur nouvelle stratégie de #modélisation
d'audiences ? Venez le découvrir
au #HUBFORUM le 16 octobre prochain.
Il n'est pas trop tard pour acheter
votre pass ! ➡ https://t.co/kAbxKQidbV
https://t.co/EjBT0OfiLC</t>
  </si>
  <si>
    <t xml:space="preserve">redbysfr
</t>
  </si>
  <si>
    <t>rc_engage_fr
Assistez au #workshop de @RingCentral
au #HUBFORUM co-animé par Julien
Darrigan de @REDbySFR &amp;amp; Maxime
Lefebvre de @RC_Engage_FR pour
échanger sur l'adoption d'une stratégie
omni-digitale pour les entreprises
gérant des millions d'interactions
clients. ➡ https://t.co/a1YmEm25nl
https://t.co/A6zBPFDtEd</t>
  </si>
  <si>
    <t xml:space="preserve">ringcentral
</t>
  </si>
  <si>
    <t xml:space="preserve">eulerhermes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</si>
  <si>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</si>
  <si>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</si>
  <si>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</si>
  <si>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</si>
  <si>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</si>
  <si>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</si>
  <si>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</si>
  <si>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</si>
  <si>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</si>
  <si>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</si>
  <si>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</si>
  <si>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</si>
  <si>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</si>
  <si>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</si>
  <si>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</si>
  <si>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</si>
  <si>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</si>
  <si>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</si>
  <si>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</si>
  <si>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</si>
  <si>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</si>
  <si>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</si>
  <si>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</si>
  <si>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</si>
  <si>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</si>
  <si>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</si>
  <si>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</si>
  <si>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</si>
  <si>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</si>
  <si>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</si>
  <si>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</si>
  <si>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</si>
  <si>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</si>
  <si>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</si>
  <si>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</si>
  <si>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</si>
  <si>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</si>
  <si>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</si>
  <si>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</si>
  <si>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</si>
  <si>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</si>
  <si>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</si>
  <si>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</si>
  <si>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</si>
  <si>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</si>
  <si>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</si>
  <si>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</si>
  <si>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</si>
  <si>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</si>
  <si>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</si>
  <si>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</si>
  <si>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</si>
  <si>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</si>
  <si>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</si>
  <si>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</si>
  <si>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</si>
  <si>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</si>
  <si>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</si>
  <si>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</si>
  <si>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</si>
  <si>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</si>
  <si>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</si>
  <si>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</si>
  <si>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</si>
  <si>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</si>
  <si>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</si>
  <si>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</si>
  <si>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</si>
  <si>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</si>
  <si>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</si>
  <si>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</si>
  <si>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</si>
  <si>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</si>
  <si>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</si>
  <si>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</si>
  <si>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</si>
  <si>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</si>
  <si>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</si>
  <si>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</si>
  <si>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</si>
  <si>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</si>
  <si>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</si>
  <si>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</si>
  <si>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</si>
  <si>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</si>
  <si>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</si>
  <si>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</si>
  <si>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</si>
  <si>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</si>
  <si>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https://www.linkedin.com/slink?code=dQrSMiE</t>
  </si>
  <si>
    <t>https://www.linkedin.com/slink?code=dAauVMv</t>
  </si>
  <si>
    <t>Top URLs in Tweet in G10</t>
  </si>
  <si>
    <t>G9 Count</t>
  </si>
  <si>
    <t>G10 Count</t>
  </si>
  <si>
    <t>Top URLs in Tweet</t>
  </si>
  <si>
    <t>https://paris.hubforum.com/fr/content/billetterie?utm_medium=Twitter&amp;utm_source=Events&amp;utm_campaign=HUBFORUM&amp;utm_content=billetterie https://paris.hubforum.com/fr/content/workshops-hubforum-paris https://bit.ly/2knjOS4?utm_content=101891093&amp;utm_medium=social&amp;utm_source=twitter&amp;hss_channel=tw-150585854 https://bit.ly/2knjOS4?utm_content=101891091&amp;utm_medium=social&amp;utm_source=twitter&amp;hss_channel=tw-150585854 https://bit.ly/2knjOS4?utm_content=101891092&amp;utm_medium=social&amp;utm_source=twitter&amp;hss_channel=tw-150585854 https://bit.ly/2knjOS4?utm_content=101905967&amp;utm_medium=social&amp;utm_source=twitter&amp;hss_channel=tw-150585854 https://bit.ly/2knjOS4?utm_content=101905968&amp;utm_medium=social&amp;utm_source=twitter&amp;hss_channel=tw-150585854 https://bit.ly/2Od93f1?utm_content=102433988&amp;utm_medium=social&amp;utm_source=twitter&amp;hss_channel=tw-150585854 https://bit.ly/2knjOS4?utm_content=102101047&amp;utm_medium=social&amp;utm_source=twitter&amp;hss_channel=tw-150585854 https://bit.ly/2Od93f1?utm_content=102297925&amp;utm_medium=social&amp;utm_source=twitter&amp;hss_channel=tw-150585854</t>
  </si>
  <si>
    <t>https://paris.hubforum.com/fr/content/billetterie?utm_medium=Twitter&amp;utm_source=Events&amp;utm_campaign=HUBFORUM&amp;utm_content=billetterie https://hubinstitute.com/2019/hubforum/transformation/tribune-Zepresenters-SebastienBernard-pitch-equipe https://www.blogdumoderateur.com/evenements-digital-octobre-2019/ https://hub-institute.typeform.com/to/izo1xD?utm_medium=Twitter&amp;amp;utm_source=Events&amp;amp;utm_campaign=HUBFORUM&amp;amp;utm_content=HUB35 https://bit.ly/2mlzCGc?utm_content=102283013&amp;utm_medium=social&amp;utm_source=twitter&amp;hss_channel=tw-500079860 https://bit.ly/2mQKxb7?utm_content=102283014&amp;utm_medium=social&amp;utm_source=twitter&amp;hss_channel=tw-500079860 https://paris.hubforum.com/fr/content/billetterie?utm_medium=Twitter&amp;utm_source=Events&amp;utm_campaign=HUBFORUM&amp;utm_content=Intervention%20Manu https://hubinstitute.com/2019/hubforum/marketing/transformation/tribune-TSC-GeoffreyBoulakia-JosselinMoreau-messenging-service-client https://paris.hubforum.com/fr/eventagenda https://twitter.com/HUBInstitute/status/1179674174568177664</t>
  </si>
  <si>
    <t>https://paris.hubforum.com/fr/session/47761d1c-33b8-e911-bcd0-28187866b6f1 https://paris.hubforum.com/fr/session/8c84bfd1-c3af-e911-bcd0-28187832824b https://paris.hubforum.com/en/session/8c84bfd1-c3af-e911-bcd0-28187832824b https://paris.hubforum.com/en/</t>
  </si>
  <si>
    <t>https://www.linkedin.com/slink?code=gFjD2pz https://www.linkedin.com/slink?code=gh8mMM3 https://twitter.com/converteo/status/1180039553299750912</t>
  </si>
  <si>
    <t>https://paris.hubforum.com/fr/eventagenda https://twitter.com/hubforum/status/1176492666080681991 https://www.linkedin.com/slink?code=dQrSMiE https://www.linkedin.com/slink?code=dAauVMv https://m.facebook.com/story.php?story_fbid=1658048424327096&amp;id=169703896494897&amp;sfnsn=mo&amp;d=n&amp;vh=e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</si>
  <si>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</si>
  <si>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</si>
  <si>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</si>
  <si>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</si>
  <si>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</si>
  <si>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</si>
  <si>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</si>
  <si>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</si>
  <si>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</si>
  <si>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</si>
  <si>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</si>
  <si>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</si>
  <si>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bit.ly hubforum.com blogspot.com hubs.ly</t>
  </si>
  <si>
    <t>hubforum.com hubinstitute.com bit.ly blogdumoderateur.com typeform.com twitter.com</t>
  </si>
  <si>
    <t>linkedin.com twitter.com</t>
  </si>
  <si>
    <t>linkedin.com hubforum.com twitter.com facebook.com</t>
  </si>
  <si>
    <t>Top Hashtags in Tweet in Entire Graph</t>
  </si>
  <si>
    <t>data</t>
  </si>
  <si>
    <t>digital</t>
  </si>
  <si>
    <t>marketing</t>
  </si>
  <si>
    <t>communication</t>
  </si>
  <si>
    <t>smartrebootnow</t>
  </si>
  <si>
    <t>Top Hashtags in Tweet in G1</t>
  </si>
  <si>
    <t>personnalisation</t>
  </si>
  <si>
    <t>workshops</t>
  </si>
  <si>
    <t>automatisation</t>
  </si>
  <si>
    <t>googlevoiceassistance</t>
  </si>
  <si>
    <t>ecommerce</t>
  </si>
  <si>
    <t>Top Hashtags in Tweet in G2</t>
  </si>
  <si>
    <t>smartcity</t>
  </si>
  <si>
    <t>Top Hashtags in Tweet in G3</t>
  </si>
  <si>
    <t>efap</t>
  </si>
  <si>
    <t>hub35</t>
  </si>
  <si>
    <t>messaging</t>
  </si>
  <si>
    <t>Top Hashtags in Tweet in G4</t>
  </si>
  <si>
    <t>webmarketing</t>
  </si>
  <si>
    <t>internet</t>
  </si>
  <si>
    <t>dircom</t>
  </si>
  <si>
    <t>lengowday</t>
  </si>
  <si>
    <t>uneashworld</t>
  </si>
  <si>
    <t>Top Hashtags in Tweet in G5</t>
  </si>
  <si>
    <t>customerengagement</t>
  </si>
  <si>
    <t>digitalstrategy</t>
  </si>
  <si>
    <t>contentfactory</t>
  </si>
  <si>
    <t>digitalmarketing</t>
  </si>
  <si>
    <t>Top Hashtags in Tweet in G6</t>
  </si>
  <si>
    <t>Top Hashtags in Tweet in G7</t>
  </si>
  <si>
    <t>media</t>
  </si>
  <si>
    <t>mediastrategy</t>
  </si>
  <si>
    <t>mixmedia</t>
  </si>
  <si>
    <t>marketingdigital</t>
  </si>
  <si>
    <t>marketplace</t>
  </si>
  <si>
    <t>Top Hashtags in Tweet in G8</t>
  </si>
  <si>
    <t>seo</t>
  </si>
  <si>
    <t>sea</t>
  </si>
  <si>
    <t>Top Hashtags in Tweet in G9</t>
  </si>
  <si>
    <t>inspiration</t>
  </si>
  <si>
    <t>transfonum</t>
  </si>
  <si>
    <t>thinktank</t>
  </si>
  <si>
    <t>observatoire</t>
  </si>
  <si>
    <t>innovation</t>
  </si>
  <si>
    <t>Top Hashtags in Tweet in G10</t>
  </si>
  <si>
    <t>Top Hashtags in Tweet</t>
  </si>
  <si>
    <t>hubforum workshop ia personnalisation workshops smartrebootnow data automatisation googlevoiceassistance ecommerce</t>
  </si>
  <si>
    <t>data hubforum digital marketing communication interview smartcity</t>
  </si>
  <si>
    <t>hubforum mbadmb paris smartrebootnow efap hub35 interview transformationdigitale messaging digital</t>
  </si>
  <si>
    <t>hubforum webmarketing internet dircom lengowday frenchkitconf parisweb lelearningshow devfestnantes uneashworld</t>
  </si>
  <si>
    <t>hubforum customerengagement digitalstrategy contentfactory digitalmarketing</t>
  </si>
  <si>
    <t>hubforum workshop ecommerce digitalmarketing media mediastrategy mixmedia datadriven marketingdigital marketplace</t>
  </si>
  <si>
    <t>ia automatisation personnalisation seo sea hubforum</t>
  </si>
  <si>
    <t>hubforum webmarketing internet inspiration transfonum thinktank observatoire innovation digital</t>
  </si>
  <si>
    <t>hubforum modélisation</t>
  </si>
  <si>
    <t>hubforum workshop ecommerce</t>
  </si>
  <si>
    <t>datadriven hubforum millennials tradelab social programmatic orange trust digitalmarketing workshop</t>
  </si>
  <si>
    <t>hubforum ia recrutement algorithmes</t>
  </si>
  <si>
    <t>Top Words in Tweet in Entire Graph</t>
  </si>
  <si>
    <t>Words in Sentiment List#1: Positive</t>
  </si>
  <si>
    <t>Words in Sentiment List#2: Negative</t>
  </si>
  <si>
    <t>Words in Sentiment List#3: Angry/Violent</t>
  </si>
  <si>
    <t>Non-categorized Words</t>
  </si>
  <si>
    <t>Total Words</t>
  </si>
  <si>
    <t>#hubforum</t>
  </si>
  <si>
    <t>pour</t>
  </si>
  <si>
    <t>les</t>
  </si>
  <si>
    <t>à</t>
  </si>
  <si>
    <t>au</t>
  </si>
  <si>
    <t>Top Words in Tweet in G1</t>
  </si>
  <si>
    <t>sur</t>
  </si>
  <si>
    <t>des</t>
  </si>
  <si>
    <t>#workshop</t>
  </si>
  <si>
    <t>et</t>
  </si>
  <si>
    <t>avec</t>
  </si>
  <si>
    <t>Top Words in Tweet in G2</t>
  </si>
  <si>
    <t>qui</t>
  </si>
  <si>
    <t>partenaire</t>
  </si>
  <si>
    <t>cette</t>
  </si>
  <si>
    <t>#data</t>
  </si>
  <si>
    <t>vous</t>
  </si>
  <si>
    <t>est</t>
  </si>
  <si>
    <t>majeur</t>
  </si>
  <si>
    <t>Top Words in Tweet in G3</t>
  </si>
  <si>
    <t>2019</t>
  </si>
  <si>
    <t>année</t>
  </si>
  <si>
    <t>Top Words in Tweet in G4</t>
  </si>
  <si>
    <t>7</t>
  </si>
  <si>
    <t>évènements</t>
  </si>
  <si>
    <t>ne</t>
  </si>
  <si>
    <t>pas</t>
  </si>
  <si>
    <t>rater</t>
  </si>
  <si>
    <t>octobre</t>
  </si>
  <si>
    <t>Top Words in Tweet in G5</t>
  </si>
  <si>
    <t>#customerengagement</t>
  </si>
  <si>
    <t>learn</t>
  </si>
  <si>
    <t>successfully</t>
  </si>
  <si>
    <t>#digitalstrategy</t>
  </si>
  <si>
    <t>50</t>
  </si>
  <si>
    <t>Top Words in Tweet in G6</t>
  </si>
  <si>
    <t>inscrire</t>
  </si>
  <si>
    <t>c'est</t>
  </si>
  <si>
    <t>par</t>
  </si>
  <si>
    <t>ici</t>
  </si>
  <si>
    <t>#smartrebootnow</t>
  </si>
  <si>
    <t>#ia</t>
  </si>
  <si>
    <t>Top Words in Tweet in G7</t>
  </si>
  <si>
    <t>stratégie</t>
  </si>
  <si>
    <t>#ecommerce</t>
  </si>
  <si>
    <t>il</t>
  </si>
  <si>
    <t>reste</t>
  </si>
  <si>
    <t>quelques</t>
  </si>
  <si>
    <t>Top Words in Tweet in G8</t>
  </si>
  <si>
    <t>co</t>
  </si>
  <si>
    <t>comment</t>
  </si>
  <si>
    <t>Top Words in Tweet in G9</t>
  </si>
  <si>
    <t>15</t>
  </si>
  <si>
    <t>16</t>
  </si>
  <si>
    <t>Top Words in Tweet in G10</t>
  </si>
  <si>
    <t>accompagne</t>
  </si>
  <si>
    <t>dans</t>
  </si>
  <si>
    <t>marques</t>
  </si>
  <si>
    <t>groupe</t>
  </si>
  <si>
    <t>leur</t>
  </si>
  <si>
    <t>Top Words in Tweet</t>
  </si>
  <si>
    <t>#hubforum les pour au sur des #workshop et à avec</t>
  </si>
  <si>
    <t>solocal #hubforum qui partenaire cette #data vous pour est majeur</t>
  </si>
  <si>
    <t>#hubforum à et les pour qui sur hubinstitute 2019 année</t>
  </si>
  <si>
    <t>#hubforum blogmoderateur 7 évènements digital à ne pas rater octobre</t>
  </si>
  <si>
    <t>#hubforum datawordsgroup paris #customerengagement des hubforum learn successfully #digitalstrategy 50</t>
  </si>
  <si>
    <t>#hubforum #data pour vous inscrire c'est par ici #smartrebootnow #ia</t>
  </si>
  <si>
    <t>au converteo #hubforum stratégie vous #ecommerce et il reste quelques</t>
  </si>
  <si>
    <t>au #hubforum à et avec artefactdigital data co comment vous</t>
  </si>
  <si>
    <t>#hubforum octobre les et à pour 15 16 7 évènements</t>
  </si>
  <si>
    <t>comment accompagne dans #hubforum weareadot les marques groupe danonefr leur</t>
  </si>
  <si>
    <t>les rakuten qui enjeux à et #hubforum comment c'est dans</t>
  </si>
  <si>
    <t>au nous vous donnons rdv les 15 16 octobre hubforum</t>
  </si>
  <si>
    <t>#hubforum audiences #datadriven marketing engage brand monsterfrance digital methodology based</t>
  </si>
  <si>
    <t>plus oan_fr reviendra sur partenariat stratégique avec 3w_relevanc permettant développement</t>
  </si>
  <si>
    <t>les #hubforum retrouvez nous lors qui déroule 15 et 16</t>
  </si>
  <si>
    <t>Top Word Pairs in Tweet in Entire Graph</t>
  </si>
  <si>
    <t>au,#hubforum</t>
  </si>
  <si>
    <t>#hubforum,qui</t>
  </si>
  <si>
    <t>décideurs,#digital</t>
  </si>
  <si>
    <t>solocal,est</t>
  </si>
  <si>
    <t>est,partenaire</t>
  </si>
  <si>
    <t>partenaire,majeur</t>
  </si>
  <si>
    <t>majeur,#hubforum</t>
  </si>
  <si>
    <t>qui,réunit</t>
  </si>
  <si>
    <t>réunit,3</t>
  </si>
  <si>
    <t>3,500</t>
  </si>
  <si>
    <t>Top Word Pairs in Tweet in G1</t>
  </si>
  <si>
    <t>https,t</t>
  </si>
  <si>
    <t>t,co</t>
  </si>
  <si>
    <t>vous,au</t>
  </si>
  <si>
    <t>#workshop,#hubforum</t>
  </si>
  <si>
    <t>au,#workshop</t>
  </si>
  <si>
    <t>rendez,vous</t>
  </si>
  <si>
    <t>ce,#workshop</t>
  </si>
  <si>
    <t>#hubforum,cette</t>
  </si>
  <si>
    <t>cette,année</t>
  </si>
  <si>
    <t>Top Word Pairs in Tweet in G2</t>
  </si>
  <si>
    <t>500,décideurs</t>
  </si>
  <si>
    <t>Top Word Pairs in Tweet in G3</t>
  </si>
  <si>
    <t>16,octobre</t>
  </si>
  <si>
    <t>partenaire,#hubforum</t>
  </si>
  <si>
    <t>#hubforum,2019</t>
  </si>
  <si>
    <t>15,et</t>
  </si>
  <si>
    <t>et,16</t>
  </si>
  <si>
    <t>octobre,aura</t>
  </si>
  <si>
    <t>aura,lieu</t>
  </si>
  <si>
    <t>lieu,hub</t>
  </si>
  <si>
    <t>hub,forum</t>
  </si>
  <si>
    <t>Top Word Pairs in Tweet in G4</t>
  </si>
  <si>
    <t>7,évènements</t>
  </si>
  <si>
    <t>évènements,digital</t>
  </si>
  <si>
    <t>digital,à</t>
  </si>
  <si>
    <t>à,ne</t>
  </si>
  <si>
    <t>ne,pas</t>
  </si>
  <si>
    <t>pas,rater</t>
  </si>
  <si>
    <t>rater,octobre</t>
  </si>
  <si>
    <t>octobre,2019</t>
  </si>
  <si>
    <t>2019,trop</t>
  </si>
  <si>
    <t>trop,envie</t>
  </si>
  <si>
    <t>Top Word Pairs in Tweet in G5</t>
  </si>
  <si>
    <t>boost,#customerengagement</t>
  </si>
  <si>
    <t>clés,succès</t>
  </si>
  <si>
    <t>petit,marseillais</t>
  </si>
  <si>
    <t>déployer,50</t>
  </si>
  <si>
    <t>50,sites</t>
  </si>
  <si>
    <t>sites,avec</t>
  </si>
  <si>
    <t>avec,une</t>
  </si>
  <si>
    <t>une,nouvelle</t>
  </si>
  <si>
    <t>nouvelle,technologie</t>
  </si>
  <si>
    <t>technologie,des</t>
  </si>
  <si>
    <t>Top Word Pairs in Tweet in G6</t>
  </si>
  <si>
    <t>#hubforum,pour</t>
  </si>
  <si>
    <t>pour,vous</t>
  </si>
  <si>
    <t>vous,inscrire</t>
  </si>
  <si>
    <t>inscrire,c'est</t>
  </si>
  <si>
    <t>c'est,par</t>
  </si>
  <si>
    <t>par,ici</t>
  </si>
  <si>
    <t>ici,#smartrebootnow</t>
  </si>
  <si>
    <t>#smartrebootnow,#ia</t>
  </si>
  <si>
    <t>#ia,#data</t>
  </si>
  <si>
    <t>lors,#hubforum</t>
  </si>
  <si>
    <t>Top Word Pairs in Tweet in G7</t>
  </si>
  <si>
    <t>il,reste</t>
  </si>
  <si>
    <t>reste,quelques</t>
  </si>
  <si>
    <t>quelques,places</t>
  </si>
  <si>
    <t>places,au</t>
  </si>
  <si>
    <t>#workshop,converteo</t>
  </si>
  <si>
    <t>converteo,lors</t>
  </si>
  <si>
    <t>#hubforum,rdv</t>
  </si>
  <si>
    <t>rdv,mardi</t>
  </si>
  <si>
    <t>Top Word Pairs in Tweet in G8</t>
  </si>
  <si>
    <t>avec,artefactdigital</t>
  </si>
  <si>
    <t>ciblage,d'audience</t>
  </si>
  <si>
    <t>d'audience,#automatisation</t>
  </si>
  <si>
    <t>#automatisation,#personnalisation</t>
  </si>
  <si>
    <t>#personnalisation,flux</t>
  </si>
  <si>
    <t>flux,données</t>
  </si>
  <si>
    <t>données,#seo</t>
  </si>
  <si>
    <t>#seo,#sea</t>
  </si>
  <si>
    <t>#sea,autant</t>
  </si>
  <si>
    <t>Top Word Pairs in Tweet in G9</t>
  </si>
  <si>
    <t>les,15</t>
  </si>
  <si>
    <t>Top Word Pairs in Tweet in G10</t>
  </si>
  <si>
    <t>comment,weareadot</t>
  </si>
  <si>
    <t>weareadot,accompagne</t>
  </si>
  <si>
    <t>accompagne,les</t>
  </si>
  <si>
    <t>les,marques</t>
  </si>
  <si>
    <t>marques,groupe</t>
  </si>
  <si>
    <t>groupe,danonefr</t>
  </si>
  <si>
    <t>danonefr,dans</t>
  </si>
  <si>
    <t>dans,leur</t>
  </si>
  <si>
    <t>leur,nouvelle</t>
  </si>
  <si>
    <t>nouvelle,stratégie</t>
  </si>
  <si>
    <t>Top Word Pairs in Tweet</t>
  </si>
  <si>
    <t>au,#hubforum  https,t  t,co  vous,au  #workshop,#hubforum  au,#workshop  rendez,vous  ce,#workshop  #hubforum,cette  cette,année</t>
  </si>
  <si>
    <t>solocal,est  est,partenaire  partenaire,majeur  majeur,#hubforum  #hubforum,qui  qui,réunit  réunit,3  3,500  500,décideurs  décideurs,#digital</t>
  </si>
  <si>
    <t>au,#hubforum  16,octobre  partenaire,#hubforum  #hubforum,2019  15,et  et,16  octobre,aura  aura,lieu  lieu,hub  hub,forum</t>
  </si>
  <si>
    <t>7,évènements  évènements,digital  digital,à  à,ne  ne,pas  pas,rater  rater,octobre  octobre,2019  2019,trop  trop,envie</t>
  </si>
  <si>
    <t>boost,#customerengagement  clés,succès  petit,marseillais  déployer,50  50,sites  sites,avec  avec,une  une,nouvelle  nouvelle,technologie  technologie,des</t>
  </si>
  <si>
    <t>#hubforum,pour  pour,vous  vous,inscrire  inscrire,c'est  c'est,par  par,ici  ici,#smartrebootnow  #smartrebootnow,#ia  #ia,#data  lors,#hubforum</t>
  </si>
  <si>
    <t>il,reste  reste,quelques  quelques,places  places,au  au,#workshop  #workshop,converteo  converteo,lors  lors,#hubforum  #hubforum,rdv  rdv,mardi</t>
  </si>
  <si>
    <t>avec,artefactdigital  au,#hubforum  ciblage,d'audience  d'audience,#automatisation  #automatisation,#personnalisation  #personnalisation,flux  flux,données  données,#seo  #seo,#sea  #sea,autant</t>
  </si>
  <si>
    <t>16,octobre  7,évènements  évènements,digital  digital,à  à,ne  ne,pas  au,#hubforum  les,15  15,et  et,16</t>
  </si>
  <si>
    <t>comment,weareadot  weareadot,accompagne  accompagne,les  les,marques  marques,groupe  groupe,danonefr  danonefr,dans  dans,leur  leur,nouvelle  nouvelle,stratégie</t>
  </si>
  <si>
    <t>#hubforum,c'est  c'est,dans  dans,moins  moins,d'une  d'une,semaine  semaine,retrouvez  retrouvez,mardi  mardi,15  15,octobre  octobre,fabienversavau</t>
  </si>
  <si>
    <t>nous,vous  vous,donnons  donnons,rdv  rdv,les  les,15  15,16  16,octobre  octobre,au  au,hubforum  hubforum,ne</t>
  </si>
  <si>
    <t>#datadriven,marketing  methodology,based  based,experimentation  experimentation,help  help,implement  implement,efficient  efficient,#datadriven  marketing,actions  actions,looking  looking,forward</t>
  </si>
  <si>
    <t>oan_fr,reviendra  reviendra,sur  sur,partenariat  partenariat,stratégique  stratégique,avec  avec,3w_relevanc  3w_relevanc,permettant  permettant,développement  développement,mesure  mesure,d</t>
  </si>
  <si>
    <t>retrouvez,nous  nous,lors  lors,#hubforum  #hubforum,qui  qui,déroule  déroule,les  les,15  15,et  et,16  16,octobre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</si>
  <si>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</si>
  <si>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</si>
  <si>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</si>
  <si>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</si>
  <si>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</si>
  <si>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</si>
  <si>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</si>
  <si>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</si>
  <si>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</si>
  <si>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</si>
  <si>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</si>
  <si>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</si>
  <si>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</si>
  <si>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</si>
  <si>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</si>
  <si>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</si>
  <si>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</si>
  <si>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</si>
  <si>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</si>
  <si>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</si>
  <si>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</si>
  <si>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</si>
  <si>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</si>
  <si>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</si>
  <si>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hubforum snapchat oracle_france solocal k_schrenzel 3suisses asana ringcentral redbysfr rc_engage_fr</t>
  </si>
  <si>
    <t>solocal amaury_lelong vincent_ducrey mcdofr_newsroom</t>
  </si>
  <si>
    <t>hubinstitute mbadmb hubforum edouardbeaucour tableau efap_ emmanuelvivier josselin_moreau gboulakia zesebbernard</t>
  </si>
  <si>
    <t>blogmoderateur frenchkitconf parisweb hubforum lelearningshow devfestnantes unleashgroup</t>
  </si>
  <si>
    <t>datawordsgroup hubforum 87seconds allianzfrance jnjnews allianz eulerhermes</t>
  </si>
  <si>
    <t>samiramellal laredoute galeries_laf pubsapientfr</t>
  </si>
  <si>
    <t>converteo hubforum leroymerlinfr</t>
  </si>
  <si>
    <t>artefactdigital engiegroup vincent_luciani davidlegendre64</t>
  </si>
  <si>
    <t>weareadot danonefr</t>
  </si>
  <si>
    <t>fabienversavau rakutenfrance</t>
  </si>
  <si>
    <t>hubforum fredolivennes cofidis</t>
  </si>
  <si>
    <t>monsterfrance tradelab_rtb</t>
  </si>
  <si>
    <t>oan_fr 3w_relevanc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</si>
  <si>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</si>
  <si>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</si>
  <si>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</si>
  <si>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</si>
  <si>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</si>
  <si>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</si>
  <si>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</si>
  <si>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</si>
  <si>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</si>
  <si>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</si>
  <si>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</si>
  <si>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</si>
  <si>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bouyguestelecom redbysfr asana ringcentral oracle_france peugeot early_hour synthesio_fr accenturedigi yext</t>
  </si>
  <si>
    <t>twuuck geeksatc sebastien_uflo cha_labrecque lauribot jeremy_gulper violette1980 solocal vincent_ducrey jurinum</t>
  </si>
  <si>
    <t>andrewmorrisuk lesguer_lionel arnaultchatel tableau youtube emmanuelvivier vincentmontet hubinstitute mbadmb pcordina</t>
  </si>
  <si>
    <t>virgowhallala blogmoderateur lengow_fr unleashgroup fcitraubien parisweb lelearningshow devfestnantes frenchkitconf ipmop2</t>
  </si>
  <si>
    <t>jnjnews allianzfrance eulerhermes allianz 87seconds cdr_paris datawordsgroup</t>
  </si>
  <si>
    <t>vferreol galeries_laf pubsapientfr leduiz samiramellal sartanaluz laredoute</t>
  </si>
  <si>
    <t>leroymerlinfr raphael_fetique converteo louisaudureau kevla amdesm</t>
  </si>
  <si>
    <t>naguibtoihiri engiegroup artefactdigital vincent_luciani davidlegendre64</t>
  </si>
  <si>
    <t>prland cginisty yubette75 mariemenlailuc gregorvanerian</t>
  </si>
  <si>
    <t>geoffreyfossier matlacombe1 danonefr weareadot</t>
  </si>
  <si>
    <t>rakutenfrance curtomarques rakutenretail fabienversavau</t>
  </si>
  <si>
    <t>fredolivennes weborama cofidis fberte74</t>
  </si>
  <si>
    <t>monsterfrance tradelab_rtb jrpnet</t>
  </si>
  <si>
    <t>elisecns oan_fr 3w_relevanc</t>
  </si>
  <si>
    <t>indeedfrancais ericegpro</t>
  </si>
  <si>
    <t>Top URLs in Tweet by Count</t>
  </si>
  <si>
    <t>https://paris.hubforum.com/fr/content/billetterie?utm_medium=Twitter&amp;utm_source=Events&amp;utm_campaign=HUBFORUM&amp;utm_content=billetterie https://paris.hubforum.com/fr/content/workshops-hubforum-paris https://bit.ly/2Od93f1?utm_content=101867692&amp;utm_medium=social&amp;utm_source=twitter&amp;hss_channel=tw-150585854 http://candacelovescreativeppl.blogspot.com/2009/07/100-yr-celebration-for-naacp-our.html https://bit.ly/2knjOS4?utm_content=102330801&amp;utm_medium=social&amp;utm_source=twitter&amp;hss_channel=tw-150585854 https://bit.ly/2Od93f1?utm_content=102437596&amp;utm_medium=social&amp;utm_source=twitter&amp;hss_channel=tw-150585854 https://bit.ly/2Od93f1?utm_content=102437594&amp;utm_medium=social&amp;utm_source=twitter&amp;hss_channel=tw-150585854 https://bit.ly/2knjOS4?utm_content=102436712&amp;utm_medium=social&amp;utm_source=twitter&amp;hss_channel=tw-150585854 https://bit.ly/2Od93f1?utm_content=102433989&amp;utm_medium=social&amp;utm_source=twitter&amp;hss_channel=tw-150585854 https://bit.ly/2knjOS4?utm_content=102436711&amp;utm_medium=social&amp;utm_source=twitter&amp;hss_channel=tw-150585854</t>
  </si>
  <si>
    <t>https://www.linkedin.com/slink?code=gh8mMM3 https://www.linkedin.com/slink?code=gFjD2pz</t>
  </si>
  <si>
    <t>https://hubinstitute.com/2019/hubforum/transformation/tribune-Zepresenters-SebastienBernard-pitch-equipe https://paris.hubforum.com/fr/content/billetterie?utm_medium=Twitter&amp;utm_source=Events&amp;utm_campaign=HUBFORUM&amp;utm_content=Intervention%20Manu https://bit.ly/2mQKxb7?utm_content=102283014&amp;utm_medium=social&amp;utm_source=twitter&amp;hss_channel=tw-500079860 https://bit.ly/2mlzCGc?utm_content=102283013&amp;utm_medium=social&amp;utm_source=twitter&amp;hss_channel=tw-500079860 https://hub-institute.typeform.com/to/izo1xD?utm_medium=Twitter&amp;amp;utm_source=Events&amp;amp;utm_campaign=HUBFORUM&amp;amp;utm_content=HUB35 https://paris.hubforum.com/fr/content/billetterie?utm_medium=Twitter&amp;utm_source=Events&amp;utm_campaign=HUBFORUM&amp;utm_content=billetterie https://www.blogdumoderateur.com/evenements-digital-octobre-2019/</t>
  </si>
  <si>
    <t>https://paris.hubforum.com/fr/session/47761d1c-33b8-e911-bcd0-28187866b6f1 https://paris.hubforum.com/en/ https://paris.hubforum.com/en/session/8c84bfd1-c3af-e911-bcd0-28187832824b https://paris.hubforum.com/fr/session/8c84bfd1-c3af-e911-bcd0-28187832824b</t>
  </si>
  <si>
    <t>Top URLs in Tweet by Salience</t>
  </si>
  <si>
    <t>Top Domains in Tweet by Count</t>
  </si>
  <si>
    <t>bit.ly hubforum.com blogspot.com</t>
  </si>
  <si>
    <t>hubforum.com bit.ly hubinstitute.com typeform.com blogdumoderateur.com</t>
  </si>
  <si>
    <t>Top Domains in Tweet by Salience</t>
  </si>
  <si>
    <t>hubforum.com bit.ly blogspot.com</t>
  </si>
  <si>
    <t>Top Hashtags in Tweet by Count</t>
  </si>
  <si>
    <t>hubforum workshop ia personnalisation data ecommerce automatisation workshops croissancedurable irg</t>
  </si>
  <si>
    <t>hubforum workshop marketingdigital ecommerce marketplace digitalmarketing media mediastrategy mixmedia datadriven</t>
  </si>
  <si>
    <t>paris mbadmb hubforum efap</t>
  </si>
  <si>
    <t>hubforum interview customerengagement smartcity data messaging transformationdigitale datadriven hub35 transfonum</t>
  </si>
  <si>
    <t>interview hubforum digital marketing communication data</t>
  </si>
  <si>
    <t>ia hubforum automatisation personnalisation seo sea</t>
  </si>
  <si>
    <t>hubforum datadriven millennials tradelab social programmatic workshop orange trust digitalmarketing</t>
  </si>
  <si>
    <t>transformationdigitale hubforum smartrebootnow</t>
  </si>
  <si>
    <t>hubforum digital marketing communication data interview</t>
  </si>
  <si>
    <t>hubforum hub35</t>
  </si>
  <si>
    <t>workshop hubforum ecommerce</t>
  </si>
  <si>
    <t>Top Hashtags in Tweet by Salience</t>
  </si>
  <si>
    <t>workshop ia personnalisation data ecommerce automatisation workshops croissancedurable irg hubstory</t>
  </si>
  <si>
    <t>smartrebootnow ia data hubforum</t>
  </si>
  <si>
    <t>workshop marketingdigital ecommerce marketplace digitalmarketing media mediastrategy mixmedia datadriven hubforum</t>
  </si>
  <si>
    <t>interview customerengagement smartcity data messaging transformationdigitale datadriven hub35 transfonum digitalbusiness</t>
  </si>
  <si>
    <t>hubforum automatisation personnalisation seo sea ia</t>
  </si>
  <si>
    <t>ia recrutement algorithmes hubforum</t>
  </si>
  <si>
    <t>millennials tradelab social programmatic workshop orange trust digitalmarketing datadriven hubforum</t>
  </si>
  <si>
    <t>digitalstrategy contentfactory digitalmarketing customerengagement hubforum</t>
  </si>
  <si>
    <t>Top Words in Tweet by Count</t>
  </si>
  <si>
    <t>un de plus oan_fr reviendra sur partenariat stratégique avec 3w_relevanc</t>
  </si>
  <si>
    <t>de les le pour au la du sur des #workshop</t>
  </si>
  <si>
    <t>j 15 ready #smartrebootnow</t>
  </si>
  <si>
    <t>7 évènements du digital à ne pas 2019 virgowhallala rater</t>
  </si>
  <si>
    <t>pour ses 50 de ans carambar_france snapchat se sont associés</t>
  </si>
  <si>
    <t>tothegim product strategist revient sur 5 campagnes pub objectifs vente</t>
  </si>
  <si>
    <t>de au comment m6 boutique accélère et diversifie sa croissance</t>
  </si>
  <si>
    <t>de solution ce #workshop abordera le choix émis par kasperskyfrance</t>
  </si>
  <si>
    <t>lengow_fr frenchkitconf parisweb hubforum lelearningshow devfestnantes unleashgroup blogmoderateur #lengowday #frenchkitconf</t>
  </si>
  <si>
    <t>7 évènements du digital à ne pas rater en octobre</t>
  </si>
  <si>
    <t>rendez vous au pour découvrir comment weareadot accompagne les marques</t>
  </si>
  <si>
    <t>comment accompagne dans de le weareadot les marques du groupe</t>
  </si>
  <si>
    <t>la de lors du samiramellal laredoute el mustapha barkani galeries_laf</t>
  </si>
  <si>
    <t>la #data de lors du samiramellal laredoute el mustapha barkani</t>
  </si>
  <si>
    <t>de et si vous remettiez la mesure l efficacité au</t>
  </si>
  <si>
    <t>de converteo au la stratégie vous le leroymerlinfr souhaité challenger</t>
  </si>
  <si>
    <t>ceo inspirants best cases networking 1to1 4 raisons de venir</t>
  </si>
  <si>
    <t>le de à et hubinstitute la mbadmb #mbadmb 15 16</t>
  </si>
  <si>
    <t>le en pleine préparation du hubforum avec hubinstitute l efap_</t>
  </si>
  <si>
    <t>de le à la 15 et 16 octobre aura lieu</t>
  </si>
  <si>
    <t>de du la le pour les en sur qui un</t>
  </si>
  <si>
    <t>de retour sur l'approche marketing l ultralocalisation avec cette #interview</t>
  </si>
  <si>
    <t>le solocal de l local du digital permet sur ultralocalisation</t>
  </si>
  <si>
    <t>les gros casting pour keynotes du 15 et 16 octobre</t>
  </si>
  <si>
    <t>ne manquez pas cet atelier passionnant au avec converteo pour</t>
  </si>
  <si>
    <t>il reste quelques places au #workshop converteo lors du rdv</t>
  </si>
  <si>
    <t>est du en la qui les à des #workshops pour</t>
  </si>
  <si>
    <t>vous que à il ne reste plus quelques jours pour</t>
  </si>
  <si>
    <t>de ciblage d'audience #automatisation #personnalisation flux données #seo #sea autant</t>
  </si>
  <si>
    <t>de la au et comment à avec artefactdigital vous d'artefact</t>
  </si>
  <si>
    <t>du qui les la transformation est un processus prend temps</t>
  </si>
  <si>
    <t>retrouvez nous lors du qui se déroule les 15 et</t>
  </si>
  <si>
    <t>les de retrouvez nous lors du qui se déroule 15</t>
  </si>
  <si>
    <t>methodology based experimentation help implement efficient #datadriven marketing actions looking</t>
  </si>
  <si>
    <t>audiences engage brand #datadriven marketing monsterfrance digital #millennials thanks #tradelab</t>
  </si>
  <si>
    <t>pour vous inscrire c'est par ici #smartrebootnow #ia #data</t>
  </si>
  <si>
    <t>solocal du est partenaire majeur qui réunit 3 500 décideurs</t>
  </si>
  <si>
    <t>de pas pour beaucoup grandes entreprises ont entamé leur #transformationdigitale</t>
  </si>
  <si>
    <t>j 12 avant le suivez nous sur hubforum billetterie</t>
  </si>
  <si>
    <t>solocal du de partenaire cette est majeur qui réunit 3</t>
  </si>
  <si>
    <t>pour place le c'est aussi 36 #workshops avec retours d'expérience</t>
  </si>
  <si>
    <t>la j le sur pour 3 cette année #hub35 revient</t>
  </si>
  <si>
    <t>les rakuten qui enjeux à et c'est dans moins d'une</t>
  </si>
  <si>
    <t>les de comment rakuten qui enjeux à et l'heure où</t>
  </si>
  <si>
    <t>pour memory lane fonctionne avec #googlevoiceassistance et une #ia conversationnelle</t>
  </si>
  <si>
    <t>la de savethedate c'est le rendez vous transformation numérique des</t>
  </si>
  <si>
    <t>la pour j 3 cette année le #hub35 revient sur</t>
  </si>
  <si>
    <t>pour hubforum les 15 16 octobre rejoignez 3500 décideurs du</t>
  </si>
  <si>
    <t>de une evenement la semaine prochaine les équipes liveramp seront</t>
  </si>
  <si>
    <t>de notre du et en amont prise parole lors prochain</t>
  </si>
  <si>
    <t>de qui du les #smartcity #data nouveaux formats autant sujets</t>
  </si>
  <si>
    <t>de qui du les le #smartcity #data nouveaux formats autant</t>
  </si>
  <si>
    <t>de des clés succès datawordsgroup du la paris oct 15</t>
  </si>
  <si>
    <t>datawordsgroup hubforum learn paris #customerengagement come october successfully #digitalstrategy more</t>
  </si>
  <si>
    <t>et qui de mon réseau parmi les gens cools sympas</t>
  </si>
  <si>
    <t>de lors ce #workshop présentation du potentiel la plateforme #personnalisation</t>
  </si>
  <si>
    <t>de il existe une multitude parcours clients nombreux points contact</t>
  </si>
  <si>
    <t>comment exister émerger doper son business en local et global</t>
  </si>
  <si>
    <t>la à en si vérité réside dans voix du consommateur</t>
  </si>
  <si>
    <t>de nous avons l'honneur compter k_schrenzel ceo des 3suisses parmi</t>
  </si>
  <si>
    <t>au présent hubforum à paris contactez moi pour un café</t>
  </si>
  <si>
    <t>comment pour son optimiser ses créations quand 85 des vidéos</t>
  </si>
  <si>
    <t>de la place nous avons le plaisir d'accueillir olivier_camino co</t>
  </si>
  <si>
    <t>le hubforum c'est une occasion unique d'échanger avec 3500 décideurs</t>
  </si>
  <si>
    <t>le comment weareadot accompagne les marques du groupe danonefr dans</t>
  </si>
  <si>
    <t>de au pour assistez #workshop ringcentral co animé par julien</t>
  </si>
  <si>
    <t>Top Words in Tweet by Salience</t>
  </si>
  <si>
    <t>la les de des pour du au à le qui</t>
  </si>
  <si>
    <t>à la le #modélisation venez 16 octobre prochain il n'est</t>
  </si>
  <si>
    <t>de leroymerlinfr souhaité challenger répartition ses investissements media aux niveaux</t>
  </si>
  <si>
    <t>de à la 15 16 octobre aura lieu hub forum</t>
  </si>
  <si>
    <t>de qui pour les la le et pitch notre une</t>
  </si>
  <si>
    <t>local de l permet du le digital sur ultralocalisation cette</t>
  </si>
  <si>
    <t>du qui les des pour place transformation un processus prend</t>
  </si>
  <si>
    <t>d'artefact d'engie france la au et découvrez l #ia factory</t>
  </si>
  <si>
    <t>de l'utilisation l #ia dans le #recrutement notamment via #algorithmes</t>
  </si>
  <si>
    <t>brand audiences #millennials thanks #tradelab hold workshop discuss tv #social</t>
  </si>
  <si>
    <t>pas pour beaucoup grandes entreprises ont entamé leur #transformationdigitale mais</t>
  </si>
  <si>
    <t>de est majeur qui réunit 3 500 décideurs #digital #marketing</t>
  </si>
  <si>
    <t>la pour 3 cette année #hub35 revient scène du mettre</t>
  </si>
  <si>
    <t>de rakuten qui enjeux à et l'heure où annonceurs recherchent</t>
  </si>
  <si>
    <t>de des du la paris oct 15 16 datawords group</t>
  </si>
  <si>
    <t>des come october successfully #digitalstrategy more 50 two boost #contentfactory</t>
  </si>
  <si>
    <t>Top Word Pairs in Tweet by Count</t>
  </si>
  <si>
    <t>oan_fr,reviendra  reviendra,sur  sur,un  un,partenariat  partenariat,stratégique  stratégique,avec  avec,3w_relevanc  3w_relevanc,permettant  permettant,le  le,développement</t>
  </si>
  <si>
    <t>au,#hubforum  #workshop,#hubforum  https,t  t,co  vous,au  du,#hubforum  de,la  rendez,vous  lors,du  au,#workshop</t>
  </si>
  <si>
    <t>j,15  15,ready  ready,#hubforum  #hubforum,#smartrebootnow</t>
  </si>
  <si>
    <t>7,évènements  évènements,du  du,digital  digital,à  à,ne  ne,pas  pas,rater  rater,en  en,octobre  octobre,2019</t>
  </si>
  <si>
    <t>pour,ses  ses,50  50,ans  ans,carambar_france  carambar_france,snapchat  snapchat,se  se,sont  sont,associés  associés,pour  pour,réaliser</t>
  </si>
  <si>
    <t>#hubforum,tothegim  tothegim,product  product,strategist  strategist,revient  revient,sur  sur,5  5,campagnes  campagnes,pub  pub,objectifs  objectifs,vente</t>
  </si>
  <si>
    <t>comment,m6  m6,boutique  boutique,accélère  accélère,et  et,diversifie  diversifie,sa  sa,croissance  croissance,au  au,travers  travers,d</t>
  </si>
  <si>
    <t>solution,de  ce,#workshop  #workshop,abordera  abordera,le  le,choix  choix,émis  émis,par  par,kasperskyfrance  kasperskyfrance,en  en,faveur</t>
  </si>
  <si>
    <t>lengow_fr,frenchkitconf  frenchkitconf,parisweb  parisweb,hubforum  hubforum,lelearningshow  lelearningshow,devfestnantes  devfestnantes,unleashgroup  unleashgroup,blogmoderateur  blogmoderateur,#lengowday  #lengowday,#frenchkitconf  #frenchkitconf,#parisweb</t>
  </si>
  <si>
    <t>rendez,vous  vous,au  au,#hubforum  #hubforum,pour  pour,découvrir  découvrir,comment  comment,weareadot  weareadot,accompagne  accompagne,les  les,marques</t>
  </si>
  <si>
    <t>comment,weareadot  weareadot,accompagne  accompagne,les  les,marques  marques,du  du,groupe  groupe,danonefr  danonefr,dans  dans,leur  leur,nouvelle</t>
  </si>
  <si>
    <t>lors,du  du,#hubforum  #hubforum,samiramellal  samiramellal,laredoute  laredoute,el  el,mustapha  mustapha,barkani  barkani,galeries_laf  galeries_laf,échangeront  échangeront,avec</t>
  </si>
  <si>
    <t>et,si  si,vous  vous,remettiez  remettiez,la  la,mesure  mesure,de  de,l  l,efficacité  efficacité,au  au,cœur</t>
  </si>
  <si>
    <t>leroymerlinfr,souhaité  souhaité,challenger  challenger,la  la,répartition  répartition,de  de,ses  ses,investissements  investissements,media  media,aux  aux,niveaux</t>
  </si>
  <si>
    <t>ceo,inspirants  inspirants,best  best,cases  cases,networking  networking,1to1  1to1,4  4,raisons  raisons,de  de,venir  venir,au</t>
  </si>
  <si>
    <t>le,hubinstitute  le,15  15,et  et,16  16,octobre  octobre,aura  aura,lieu  lieu,le  le,hub  hub,forum</t>
  </si>
  <si>
    <t>en,pleine  pleine,préparation  préparation,du  du,hubforum  hubforum,avec  avec,le  le,hubinstitute  hubinstitute,l  l,efap_  efap_,et</t>
  </si>
  <si>
    <t>le,15  15,et  et,16  16,octobre  octobre,aura  aura,lieu  lieu,le  le,hub  hub,forum  forum,2019</t>
  </si>
  <si>
    <t>du,#hubforum  le,pitch  sur,la  la,scène  scène,du  #hubforum,pour  en,lumière  de,notre  est,un  partenaire,du</t>
  </si>
  <si>
    <t>retour,sur  sur,l'approche  l'approche,marketing  marketing,de  de,l  l,ultralocalisation  ultralocalisation,avec  avec,cette  cette,#interview  #interview,de</t>
  </si>
  <si>
    <t>le,digital  local,permet  du,#hubforum  comment,le  digital,drive  drive,le  le,business  business,local  permet,au  au,réseau</t>
  </si>
  <si>
    <t>gros,casting  casting,pour  pour,les  les,keynotes  keynotes,du  du,#hubforum  #hubforum,les  les,15  15,et  et,16</t>
  </si>
  <si>
    <t>ne,manquez  manquez,pas  pas,cet  cet,atelier  atelier,passionnant  passionnant,au  au,#hubforum  #hubforum,avec  avec,converteo  converteo,pour</t>
  </si>
  <si>
    <t>il,reste  reste,quelques  quelques,places  places,au  au,#workshop  #workshop,converteo  converteo,lors  lors,du  du,#hubforum  #hubforum,rdv</t>
  </si>
  <si>
    <t>la,transformation  transformation,est  est,un  un,processus  processus,qui  qui,prend  prend,du  du,temps  temps,même  même,les</t>
  </si>
  <si>
    <t>il,ne  ne,vous  vous,reste  reste,plus  plus,que  que,quelques  quelques,jours  jours,pour  pour,vous  vous,inscrire</t>
  </si>
  <si>
    <t>ciblage,d'audience  d'audience,#automatisation  #automatisation,#personnalisation  #personnalisation,flux  flux,de  de,données  données,#seo  #seo,#sea  #sea,autant  autant,de</t>
  </si>
  <si>
    <t>de,la  avec,artefactdigital  au,#hubforum  d'engie,france  découvrez,comment  comment,l  l,#ia  #ia,factory  factory,permet  permet,aujourd</t>
  </si>
  <si>
    <t>retrouvez,nous  nous,lors  lors,du  du,#hubforum  #hubforum,qui  qui,se  se,déroule  déroule,les  les,15  15,et</t>
  </si>
  <si>
    <t>methodology,based  based,experimentation  experimentation,help  help,implement  implement,efficient  efficient,#datadriven  #datadriven,marketing  marketing,actions  actions,looking  looking,forward</t>
  </si>
  <si>
    <t>#datadriven,marketing  engage,#millennials  #millennials,audiences  audiences,brand  brand,thanks  thanks,#datadriven  marketing,monsterfrance  monsterfrance,#tradelab  #tradelab,hold  hold,workshop</t>
  </si>
  <si>
    <t>#hubforum,pour  pour,vous  vous,inscrire  inscrire,c'est  c'est,par  par,ici  ici,#smartrebootnow  #smartrebootnow,#ia  #ia,#data</t>
  </si>
  <si>
    <t>solocal,est  est,partenaire  partenaire,majeur  majeur,du  du,#hubforum  #hubforum,qui  qui,réunit  réunit,3  3,500  500,décideurs</t>
  </si>
  <si>
    <t>beaucoup,de  de,grandes  grandes,entreprises  entreprises,ont  ont,entamé  entamé,leur  leur,#transformationdigitale  #transformationdigitale,mais  mais,l'approche  l'approche,test</t>
  </si>
  <si>
    <t>j,12  12,avant  avant,le  le,#hubforum  #hubforum,suivez  suivez,nous  nous,sur  sur,hubforum  hubforum,billetterie</t>
  </si>
  <si>
    <t>du,#hubforum  solocal,est  est,partenaire  partenaire,majeur  majeur,du  #hubforum,qui  qui,réunit  réunit,3  3,500  500,décideurs</t>
  </si>
  <si>
    <t>le,#hubforum  #hubforum,c'est  c'est,aussi  aussi,36  36,#workshops  #workshops,avec  avec,retours  retours,d'expérience  d'expérience,q  q,démonstrations</t>
  </si>
  <si>
    <t>j,3  3,cette  cette,année  année,le  le,#hub35  #hub35,revient  revient,sur  sur,la  la,scène  scène,du</t>
  </si>
  <si>
    <t>l'heure,où  où,les  les,annonceurs  annonceurs,recherchent  recherchent,toujours  toujours,de  de,formats  formats,innovants  innovants,engageants  engageants,découvrez</t>
  </si>
  <si>
    <t>memory,lane  lane,fonctionne  fonctionne,avec  avec,#googlevoiceassistance  #googlevoiceassistance,et  et,une  une,#ia  #ia,conversationnelle  conversationnelle,pour  pour,lutter</t>
  </si>
  <si>
    <t>de,la  savethedate,#hubforum  #hubforum,c'est  c'est,le  le,rendez  rendez,vous  vous,de  la,transformation  transformation,numérique  numérique,des</t>
  </si>
  <si>
    <t>hubforum,les  les,15  15,16  16,octobre  octobre,rejoignez  rejoignez,3500  3500,décideurs  décideurs,du  du,#digital  #digital,pour</t>
  </si>
  <si>
    <t>evenement,la  la,semaine  semaine,prochaine  prochaine,les  les,équipes  équipes,de  de,liveramp  liveramp,seront  seront,présentes  présentes,au</t>
  </si>
  <si>
    <t>de,notre  en,amont  amont,de  notre,prise  prise,de  de,parole  parole,lors  lors,du  du,prochain  prochain,#hubforum</t>
  </si>
  <si>
    <t>#smartcity,#data  #data,nouveaux  nouveaux,formats  formats,autant  autant,de  de,sujets  sujets,qui  qui,seront  seront,mis  mis,en</t>
  </si>
  <si>
    <t>clés,de  de,succès  #hubforum,paris  paris,oct  oct,15  15,16  16,datawords  datawords,group  group,presenting  presenting,two</t>
  </si>
  <si>
    <t>boost,#customerengagement  #hubforum,datawordsgroup  datawordsgroup,x  x,hubforum  hubforum,come  come,listen  listen,workshop  workshop,october  october,16th  16th,learn</t>
  </si>
  <si>
    <t>qui,de  de,mon  mon,réseau  réseau,et  et,parmi  parmi,les  les,gens  gens,cools  cools,et  et,sympas</t>
  </si>
  <si>
    <t>lors,de  de,ce  ce,#workshop  #workshop,présentation  présentation,du  du,potentiel  potentiel,de  de,la  la,plateforme  plateforme,de</t>
  </si>
  <si>
    <t>il,existe  existe,une  une,multitude  multitude,de  de,parcours  parcours,clients  clients,de  de,nombreux  nombreux,points  points,de</t>
  </si>
  <si>
    <t>comment,exister  exister,émerger  émerger,doper  doper,son  son,business  business,en  en,local  local,et  et,global  global,grâce</t>
  </si>
  <si>
    <t>à,la  si,la  la,vérité  vérité,réside  réside,dans  dans,la  la,voix  voix,du  du,consommateur  consommateur,découvrez</t>
  </si>
  <si>
    <t>nous,avons  avons,l'honneur  l'honneur,de  de,compter  compter,k_schrenzel  k_schrenzel,ceo  ceo,des  des,3suisses  3suisses,parmi  parmi,les</t>
  </si>
  <si>
    <t>présent,au  au,hubforum  hubforum,à  à,paris  paris,contactez  contactez,moi  moi,pour  pour,un  un,café  café,et</t>
  </si>
  <si>
    <t>comment,optimiser  optimiser,ses  ses,créations  créations,quand  quand,85  85,des  des,vidéos  vidéos,sur  sur,mobile  mobile,ont</t>
  </si>
  <si>
    <t>nous,avons  avons,le  le,plaisir  plaisir,d'accueillir  d'accueillir,olivier_camino  olivier_camino,co  co,founder  founder,de  de,acticall  acticall,sitel_worldwide</t>
  </si>
  <si>
    <t>le,hubforum  hubforum,c'est  c'est,une  une,occasion  occasion,unique  unique,d'échanger  d'échanger,avec  avec,3500  3500,décideurs  décideurs,pendant</t>
  </si>
  <si>
    <t>assistez,au  au,#workshop  #workshop,de  de,ringcentral  ringcentral,au  au,#hubforum  #hubforum,co  co,animé  animé,par  par,julien</t>
  </si>
  <si>
    <t>Top Word Pairs in Tweet by Salience</t>
  </si>
  <si>
    <t>au,#hubforum  #workshop,#hubforum  https,t  t,co  de,la  vous,au  du,#hubforum  rendez,vous  lors,du  au,#workshop</t>
  </si>
  <si>
    <t>de,#modélisation  #modélisation,d'audiences  d'audiences,venez  venez,le  le,découvrir  découvrir,au  #hubforum,le  le,16  16,octobre  octobre,prochain</t>
  </si>
  <si>
    <t>le,pitch  de,notre  du,#hubforum  sur,la  la,scène  scène,du  #hubforum,pour  en,lumière  est,un  partenaire,du</t>
  </si>
  <si>
    <t>local,permet  le,digital  du,#hubforum  comment,le  digital,drive  drive,le  le,business  business,local  permet,au  au,réseau</t>
  </si>
  <si>
    <t>d'engie,france  de,la  découvrez,comment  comment,l  l,#ia  #ia,factory  factory,permet  permet,aujourd  aujourd,hui  hui,à</t>
  </si>
  <si>
    <t>l'utilisation,de  de,l  l,#ia  #ia,dans  dans,le  le,#recrutement  #recrutement,notamment  notamment,via  via,les  les,#algorithmes</t>
  </si>
  <si>
    <t>engage,#millennials  #millennials,audiences  audiences,brand  brand,thanks  thanks,#datadriven  marketing,monsterfrance  monsterfrance,#tradelab  #tradelab,hold  hold,workshop  workshop,#hubforum</t>
  </si>
  <si>
    <t>solocal,est  est,partenaire  partenaire,majeur  majeur,du  #hubforum,qui  qui,réunit  réunit,3  3,500  500,décideurs  décideurs,du</t>
  </si>
  <si>
    <t>#hubforum,paris  paris,oct  oct,15  15,16  16,datawords  datawords,group  group,presenting  presenting,two  two,sessions  sessions,jnjnews</t>
  </si>
  <si>
    <t>Word</t>
  </si>
  <si>
    <t>ce</t>
  </si>
  <si>
    <t>#digital</t>
  </si>
  <si>
    <t>lors</t>
  </si>
  <si>
    <t>pass</t>
  </si>
  <si>
    <t>une</t>
  </si>
  <si>
    <t>3</t>
  </si>
  <si>
    <t>décideurs</t>
  </si>
  <si>
    <t>l</t>
  </si>
  <si>
    <t>fait</t>
  </si>
  <si>
    <t>occasion</t>
  </si>
  <si>
    <t>10</t>
  </si>
  <si>
    <t>valeur</t>
  </si>
  <si>
    <t>inscription</t>
  </si>
  <si>
    <t>2</t>
  </si>
  <si>
    <t>réunit</t>
  </si>
  <si>
    <t>500</t>
  </si>
  <si>
    <t>#marketing</t>
  </si>
  <si>
    <t>#communication</t>
  </si>
  <si>
    <t>gagner</t>
  </si>
  <si>
    <t>600</t>
  </si>
  <si>
    <t>ht</t>
  </si>
  <si>
    <t>jouer</t>
  </si>
  <si>
    <t>tweet</t>
  </si>
  <si>
    <t>follow</t>
  </si>
  <si>
    <t>tas</t>
  </si>
  <si>
    <t>11</t>
  </si>
  <si>
    <t>votre</t>
  </si>
  <si>
    <t>t</t>
  </si>
  <si>
    <t>https</t>
  </si>
  <si>
    <t>place</t>
  </si>
  <si>
    <t>ses</t>
  </si>
  <si>
    <t>nous</t>
  </si>
  <si>
    <t>rendez</t>
  </si>
  <si>
    <t>j</t>
  </si>
  <si>
    <t>plus</t>
  </si>
  <si>
    <t>découvrez</t>
  </si>
  <si>
    <t>retrouvez</t>
  </si>
  <si>
    <t>aux</t>
  </si>
  <si>
    <t>entreprises</t>
  </si>
  <si>
    <t>transformation</t>
  </si>
  <si>
    <t>ont</t>
  </si>
  <si>
    <t>clés</t>
  </si>
  <si>
    <t>local</t>
  </si>
  <si>
    <t>ceo</t>
  </si>
  <si>
    <t>reviendra</t>
  </si>
  <si>
    <t>enjeux</t>
  </si>
  <si>
    <t>d'une</t>
  </si>
  <si>
    <t>#datadriven</t>
  </si>
  <si>
    <t>avant</t>
  </si>
  <si>
    <t>nouvelle</t>
  </si>
  <si>
    <t>notre</t>
  </si>
  <si>
    <t>#digitalmarketing</t>
  </si>
  <si>
    <t>#mbadmb</t>
  </si>
  <si>
    <t>rakuten</t>
  </si>
  <si>
    <t>billetterie</t>
  </si>
  <si>
    <t>formats</t>
  </si>
  <si>
    <t>#paris</t>
  </si>
  <si>
    <t>mettre</t>
  </si>
  <si>
    <t>semaine</t>
  </si>
  <si>
    <t>chez</t>
  </si>
  <si>
    <t>trop</t>
  </si>
  <si>
    <t>ces</t>
  </si>
  <si>
    <t>permet</t>
  </si>
  <si>
    <t>sa</t>
  </si>
  <si>
    <t>média</t>
  </si>
  <si>
    <t>d</t>
  </si>
  <si>
    <t>succès</t>
  </si>
  <si>
    <t>nouveaux</t>
  </si>
  <si>
    <t>#interview</t>
  </si>
  <si>
    <t>impact</t>
  </si>
  <si>
    <t>découvrir</t>
  </si>
  <si>
    <t>n'est</t>
  </si>
  <si>
    <t>france</t>
  </si>
  <si>
    <t>enseignes</t>
  </si>
  <si>
    <t>keynote</t>
  </si>
  <si>
    <t>même</t>
  </si>
  <si>
    <t>12</t>
  </si>
  <si>
    <t>grâce</t>
  </si>
  <si>
    <t>#personnalisation</t>
  </si>
  <si>
    <t>stratégies</t>
  </si>
  <si>
    <t>autant</t>
  </si>
  <si>
    <t>sujets</t>
  </si>
  <si>
    <t>seront</t>
  </si>
  <si>
    <t>lumière</t>
  </si>
  <si>
    <t>2020</t>
  </si>
  <si>
    <t>#transfonum</t>
  </si>
  <si>
    <t>mardi</t>
  </si>
  <si>
    <t>l'approche</t>
  </si>
  <si>
    <t>mesure</t>
  </si>
  <si>
    <t>animé</t>
  </si>
  <si>
    <t>digitale</t>
  </si>
  <si>
    <t>clients</t>
  </si>
  <si>
    <t>d'audiences</t>
  </si>
  <si>
    <t>cc</t>
  </si>
  <si>
    <t>comprendre</t>
  </si>
  <si>
    <t>parmi</t>
  </si>
  <si>
    <t>données</t>
  </si>
  <si>
    <t>dont</t>
  </si>
  <si>
    <t>marché</t>
  </si>
  <si>
    <t>business</t>
  </si>
  <si>
    <t>temps</t>
  </si>
  <si>
    <t>réponse</t>
  </si>
  <si>
    <t>hub</t>
  </si>
  <si>
    <t>rejoignez</t>
  </si>
  <si>
    <t>cas</t>
  </si>
  <si>
    <t>magasin</t>
  </si>
  <si>
    <t>ciblage</t>
  </si>
  <si>
    <t>réservez</t>
  </si>
  <si>
    <t>facteurs</t>
  </si>
  <si>
    <t>here</t>
  </si>
  <si>
    <t>ultralocalisation</t>
  </si>
  <si>
    <t>gaëtan</t>
  </si>
  <si>
    <t>rdv</t>
  </si>
  <si>
    <t>#trust</t>
  </si>
  <si>
    <t>maison</t>
  </si>
  <si>
    <t>mutualité</t>
  </si>
  <si>
    <t>retours</t>
  </si>
  <si>
    <t>sont</t>
  </si>
  <si>
    <t>cet</t>
  </si>
  <si>
    <t>permettant</t>
  </si>
  <si>
    <t>prochain</t>
  </si>
  <si>
    <t>poussent</t>
  </si>
  <si>
    <t>réinventer</t>
  </si>
  <si>
    <t>soutient</t>
  </si>
  <si>
    <t>face</t>
  </si>
  <si>
    <t>prend</t>
  </si>
  <si>
    <t>équipes</t>
  </si>
  <si>
    <t>inscrivez</t>
  </si>
  <si>
    <t>solution</t>
  </si>
  <si>
    <t>ready</t>
  </si>
  <si>
    <t>performance</t>
  </si>
  <si>
    <t>scène</t>
  </si>
  <si>
    <t>audiences</t>
  </si>
  <si>
    <t>mais</t>
  </si>
  <si>
    <t>aussi</t>
  </si>
  <si>
    <t>avons</t>
  </si>
  <si>
    <t>directeur</t>
  </si>
  <si>
    <t>manière</t>
  </si>
  <si>
    <t>prise</t>
  </si>
  <si>
    <t>campagnes</t>
  </si>
  <si>
    <t>publicitaire</t>
  </si>
  <si>
    <t>présentation</t>
  </si>
  <si>
    <t>revient</t>
  </si>
  <si>
    <t>engagement</t>
  </si>
  <si>
    <t>sessions</t>
  </si>
  <si>
    <t>boost</t>
  </si>
  <si>
    <t>implement</t>
  </si>
  <si>
    <t>petit</t>
  </si>
  <si>
    <t>marseillais</t>
  </si>
  <si>
    <t>#workshops</t>
  </si>
  <si>
    <t>#automatisation</t>
  </si>
  <si>
    <t>pleine</t>
  </si>
  <si>
    <t>préparation</t>
  </si>
  <si>
    <t>#efap</t>
  </si>
  <si>
    <t>aura</t>
  </si>
  <si>
    <t>lieu</t>
  </si>
  <si>
    <t>forum</t>
  </si>
  <si>
    <t>organisé</t>
  </si>
  <si>
    <t>je</t>
  </si>
  <si>
    <t>suis</t>
  </si>
  <si>
    <t>ravie</t>
  </si>
  <si>
    <t>participer</t>
  </si>
  <si>
    <t>évènement</t>
  </si>
  <si>
    <t>ma</t>
  </si>
  <si>
    <t>dernière</t>
  </si>
  <si>
    <t>master</t>
  </si>
  <si>
    <t>présentera</t>
  </si>
  <si>
    <t>come</t>
  </si>
  <si>
    <t>october</t>
  </si>
  <si>
    <t>tard</t>
  </si>
  <si>
    <t>unique</t>
  </si>
  <si>
    <t>sujet</t>
  </si>
  <si>
    <t>pitch</t>
  </si>
  <si>
    <t>session</t>
  </si>
  <si>
    <t>utilisateurs</t>
  </si>
  <si>
    <t>compter</t>
  </si>
  <si>
    <t>speakeuses</t>
  </si>
  <si>
    <t>réserver</t>
  </si>
  <si>
    <t>adresser</t>
  </si>
  <si>
    <t>objectifs</t>
  </si>
  <si>
    <t>tout</t>
  </si>
  <si>
    <t>parole</t>
  </si>
  <si>
    <t>pouvoir</t>
  </si>
  <si>
    <t>4</t>
  </si>
  <si>
    <t>raisons</t>
  </si>
  <si>
    <t>thanks</t>
  </si>
  <si>
    <t>group</t>
  </si>
  <si>
    <t>lire</t>
  </si>
  <si>
    <t>déjà</t>
  </si>
  <si>
    <t>#transformation</t>
  </si>
  <si>
    <t>best</t>
  </si>
  <si>
    <t>concrets</t>
  </si>
  <si>
    <t>factory</t>
  </si>
  <si>
    <t>émerger</t>
  </si>
  <si>
    <t>créer</t>
  </si>
  <si>
    <t>digitales</t>
  </si>
  <si>
    <t>ventes</t>
  </si>
  <si>
    <t>mise</t>
  </si>
  <si>
    <t>travers</t>
  </si>
  <si>
    <t>sera</t>
  </si>
  <si>
    <t>prochaine</t>
  </si>
  <si>
    <t>#contentfactory</t>
  </si>
  <si>
    <t>forward</t>
  </si>
  <si>
    <t>#smartcity</t>
  </si>
  <si>
    <t>mis</t>
  </si>
  <si>
    <t>l'ouverture</t>
  </si>
  <si>
    <t>2ème</t>
  </si>
  <si>
    <t>jour</t>
  </si>
  <si>
    <t>thématiques</t>
  </si>
  <si>
    <t>rythmeront</t>
  </si>
  <si>
    <t>demain</t>
  </si>
  <si>
    <t>networking</t>
  </si>
  <si>
    <t>manquez</t>
  </si>
  <si>
    <t>moins</t>
  </si>
  <si>
    <t>suivez</t>
  </si>
  <si>
    <t>retour</t>
  </si>
  <si>
    <t>publicité</t>
  </si>
  <si>
    <t>ils</t>
  </si>
  <si>
    <t>processus</t>
  </si>
  <si>
    <t>investi</t>
  </si>
  <si>
    <t>depuis</t>
  </si>
  <si>
    <t>longtemps</t>
  </si>
  <si>
    <t>n</t>
  </si>
  <si>
    <t>qu</t>
  </si>
  <si>
    <t>20</t>
  </si>
  <si>
    <t>chemin</t>
  </si>
  <si>
    <t>country</t>
  </si>
  <si>
    <t>manager</t>
  </si>
  <si>
    <t>déroule</t>
  </si>
  <si>
    <t>mustapha</t>
  </si>
  <si>
    <t>barkani</t>
  </si>
  <si>
    <t>échangeront</t>
  </si>
  <si>
    <t>raphaëlle</t>
  </si>
  <si>
    <t>abitbol</t>
  </si>
  <si>
    <t>peut</t>
  </si>
  <si>
    <t>avoir</t>
  </si>
  <si>
    <t>réel</t>
  </si>
  <si>
    <t>toutes</t>
  </si>
  <si>
    <t>étapes</t>
  </si>
  <si>
    <t>l'entreprise</t>
  </si>
  <si>
    <t>envie</t>
  </si>
  <si>
    <t>d'aller</t>
  </si>
  <si>
    <t>#webmarketing</t>
  </si>
  <si>
    <t>#internet</t>
  </si>
  <si>
    <t>partenariat</t>
  </si>
  <si>
    <t>stratégique</t>
  </si>
  <si>
    <t>développement</t>
  </si>
  <si>
    <t>télé</t>
  </si>
  <si>
    <t>avancée</t>
  </si>
  <si>
    <t>majeure</t>
  </si>
  <si>
    <t>drivé</t>
  </si>
  <si>
    <t>assistez</t>
  </si>
  <si>
    <t>#modélisation</t>
  </si>
  <si>
    <t>venez</t>
  </si>
  <si>
    <t>acheter</t>
  </si>
  <si>
    <t>annonceurs</t>
  </si>
  <si>
    <t>niveau</t>
  </si>
  <si>
    <t>possible</t>
  </si>
  <si>
    <t>afin</t>
  </si>
  <si>
    <t>c</t>
  </si>
  <si>
    <t>storytelling</t>
  </si>
  <si>
    <t>accélère</t>
  </si>
  <si>
    <t>entreprise</t>
  </si>
  <si>
    <t>engage</t>
  </si>
  <si>
    <t>discuss</t>
  </si>
  <si>
    <t>3500</t>
  </si>
  <si>
    <t>optimiser</t>
  </si>
  <si>
    <t>été</t>
  </si>
  <si>
    <t>vidéo</t>
  </si>
  <si>
    <t>désormais</t>
  </si>
  <si>
    <t>jours</t>
  </si>
  <si>
    <t>l'honneur</t>
  </si>
  <si>
    <t>l'événement</t>
  </si>
  <si>
    <t>dépêchez</t>
  </si>
  <si>
    <t>résever</t>
  </si>
  <si>
    <t>réussi</t>
  </si>
  <si>
    <t>réseau</t>
  </si>
  <si>
    <t>résultats</t>
  </si>
  <si>
    <t>d'acquisition</t>
  </si>
  <si>
    <t>two</t>
  </si>
  <si>
    <t>déployer</t>
  </si>
  <si>
    <t>sites</t>
  </si>
  <si>
    <t>technologie</t>
  </si>
  <si>
    <t>contenus</t>
  </si>
  <si>
    <t>adaptés</t>
  </si>
  <si>
    <t>marchés</t>
  </si>
  <si>
    <t>locaux</t>
  </si>
  <si>
    <t>optimisés</t>
  </si>
  <si>
    <t>ux</t>
  </si>
  <si>
    <t>planning</t>
  </si>
  <si>
    <t>serré</t>
  </si>
  <si>
    <t>kdzoacykam</t>
  </si>
  <si>
    <t>want</t>
  </si>
  <si>
    <t>15th</t>
  </si>
  <si>
    <t>skyrocketed</t>
  </si>
  <si>
    <t>customer</t>
  </si>
  <si>
    <t>sign</t>
  </si>
  <si>
    <t>up</t>
  </si>
  <si>
    <t>evenement</t>
  </si>
  <si>
    <t>présentes</t>
  </si>
  <si>
    <t>nicolas</t>
  </si>
  <si>
    <t>guarino</t>
  </si>
  <si>
    <t>martin</t>
  </si>
  <si>
    <t>animeront</t>
  </si>
  <si>
    <t>plénière</t>
  </si>
  <si>
    <t>#peugeot</t>
  </si>
  <si>
    <t>réalisé</t>
  </si>
  <si>
    <t>augmentation</t>
  </si>
  <si>
    <t>#identityresolution</t>
  </si>
  <si>
    <t>donnons</t>
  </si>
  <si>
    <t>#keynote</t>
  </si>
  <si>
    <t>consacrée</t>
  </si>
  <si>
    <t>#parcoursclient</t>
  </si>
  <si>
    <t>touyon</t>
  </si>
  <si>
    <t>#hub35</t>
  </si>
  <si>
    <t>35</t>
  </si>
  <si>
    <t>talents</t>
  </si>
  <si>
    <t>contribuent</t>
  </si>
  <si>
    <t>accélerer</t>
  </si>
  <si>
    <t>candidatez</t>
  </si>
  <si>
    <t>intégrer</t>
  </si>
  <si>
    <t>palmarès</t>
  </si>
  <si>
    <t>#digitalbusiness</t>
  </si>
  <si>
    <t>communauté</t>
  </si>
  <si>
    <t>36</t>
  </si>
  <si>
    <t>d'expérience</t>
  </si>
  <si>
    <t>q</t>
  </si>
  <si>
    <t>démonstrations</t>
  </si>
  <si>
    <t>conseils</t>
  </si>
  <si>
    <t>roadmap</t>
  </si>
  <si>
    <t>l'inscription</t>
  </si>
  <si>
    <t>obligatoire</t>
  </si>
  <si>
    <t>assurer</t>
  </si>
  <si>
    <t>beaucoup</t>
  </si>
  <si>
    <t>grandes</t>
  </si>
  <si>
    <t>entamé</t>
  </si>
  <si>
    <t>#transformationdigitale</t>
  </si>
  <si>
    <t>test</t>
  </si>
  <si>
    <t>adoptée</t>
  </si>
  <si>
    <t>positive</t>
  </si>
  <si>
    <t>suffisante</t>
  </si>
  <si>
    <t>être</t>
  </si>
  <si>
    <t>décisive</t>
  </si>
  <si>
    <t>d'ouverture</t>
  </si>
  <si>
    <t>q2ir4yjvin</t>
  </si>
  <si>
    <t>inspirants</t>
  </si>
  <si>
    <t>cases</t>
  </si>
  <si>
    <t>1to1</t>
  </si>
  <si>
    <t>venir</t>
  </si>
  <si>
    <t>methodology</t>
  </si>
  <si>
    <t>based</t>
  </si>
  <si>
    <t>experimentation</t>
  </si>
  <si>
    <t>help</t>
  </si>
  <si>
    <t>efficient</t>
  </si>
  <si>
    <t>actions</t>
  </si>
  <si>
    <t>looking</t>
  </si>
  <si>
    <t>talk</t>
  </si>
  <si>
    <t>#orange</t>
  </si>
  <si>
    <t>main</t>
  </si>
  <si>
    <t>stage</t>
  </si>
  <si>
    <t>register</t>
  </si>
  <si>
    <t>see</t>
  </si>
  <si>
    <t>next</t>
  </si>
  <si>
    <t>week</t>
  </si>
  <si>
    <t>d'audience</t>
  </si>
  <si>
    <t>flux</t>
  </si>
  <si>
    <t>#seo</t>
  </si>
  <si>
    <t>#sea</t>
  </si>
  <si>
    <t>demandent</t>
  </si>
  <si>
    <t>double</t>
  </si>
  <si>
    <t>compétence</t>
  </si>
  <si>
    <t>d'expériences</t>
  </si>
  <si>
    <t>bm2gqmcddi</t>
  </si>
  <si>
    <t>places</t>
  </si>
  <si>
    <t>15h45</t>
  </si>
  <si>
    <t>#marketingdigital</t>
  </si>
  <si>
    <t>#marketplace</t>
  </si>
  <si>
    <t>souhaité</t>
  </si>
  <si>
    <t>challenger</t>
  </si>
  <si>
    <t>répartition</t>
  </si>
  <si>
    <t>investissements</t>
  </si>
  <si>
    <t>niveaux</t>
  </si>
  <si>
    <t>national</t>
  </si>
  <si>
    <t>affiner</t>
  </si>
  <si>
    <t>reviendront</t>
  </si>
  <si>
    <t>remettiez</t>
  </si>
  <si>
    <t>efficacité</t>
  </si>
  <si>
    <t>cœur</t>
  </si>
  <si>
    <t>guilhem</t>
  </si>
  <si>
    <t>bodin</t>
  </si>
  <si>
    <t>jérémie</t>
  </si>
  <si>
    <t>levy</t>
  </si>
  <si>
    <t>partners</t>
  </si>
  <si>
    <t>font</t>
  </si>
  <si>
    <t>point</t>
  </si>
  <si>
    <t>hx2wj9jpwd</t>
  </si>
  <si>
    <t>#media</t>
  </si>
  <si>
    <t>#mediastrategy</t>
  </si>
  <si>
    <t>#mixmedia</t>
  </si>
  <si>
    <t>#dircom</t>
  </si>
  <si>
    <t>more</t>
  </si>
  <si>
    <t>julien</t>
  </si>
  <si>
    <t>darrigan</t>
  </si>
  <si>
    <t>maxime</t>
  </si>
  <si>
    <t>lefebvre</t>
  </si>
  <si>
    <t>échanger</t>
  </si>
  <si>
    <t>l'adoption</t>
  </si>
  <si>
    <t>omni</t>
  </si>
  <si>
    <t>gérant</t>
  </si>
  <si>
    <t>millions</t>
  </si>
  <si>
    <t>d'interactions</t>
  </si>
  <si>
    <t>l'heure</t>
  </si>
  <si>
    <t>où</t>
  </si>
  <si>
    <t>recherchent</t>
  </si>
  <si>
    <t>toujours</t>
  </si>
  <si>
    <t>innovants</t>
  </si>
  <si>
    <t>engageants</t>
  </si>
  <si>
    <t>programme</t>
  </si>
  <si>
    <t>fidélité</t>
  </si>
  <si>
    <t>club</t>
  </si>
  <si>
    <t>r</t>
  </si>
  <si>
    <t>d'intégrer</t>
  </si>
  <si>
    <t>l'écosystème</t>
  </si>
  <si>
    <t>toucher</t>
  </si>
  <si>
    <t>2m</t>
  </si>
  <si>
    <t>membres</t>
  </si>
  <si>
    <t>hscfwgq14v</t>
  </si>
  <si>
    <t>l'intervention</t>
  </si>
  <si>
    <t>prendre</t>
  </si>
  <si>
    <t>jeunes</t>
  </si>
  <si>
    <t>consommation</t>
  </si>
  <si>
    <t>concentre</t>
  </si>
  <si>
    <t>brand</t>
  </si>
  <si>
    <t>d'échanger</t>
  </si>
  <si>
    <t>pendant</t>
  </si>
  <si>
    <t>48h</t>
  </si>
  <si>
    <t>profiter</t>
  </si>
  <si>
    <t>meilleurs</t>
  </si>
  <si>
    <t>experts</t>
  </si>
  <si>
    <t>accélérer</t>
  </si>
  <si>
    <t>table</t>
  </si>
  <si>
    <t>ronde</t>
  </si>
  <si>
    <t>n'attendez</t>
  </si>
  <si>
    <t>#experts</t>
  </si>
  <si>
    <t>#business</t>
  </si>
  <si>
    <t>plaisir</t>
  </si>
  <si>
    <t>d'accueillir</t>
  </si>
  <si>
    <t>founder</t>
  </si>
  <si>
    <t>acticall</t>
  </si>
  <si>
    <t>l'humain</t>
  </si>
  <si>
    <t>encore</t>
  </si>
  <si>
    <t>créations</t>
  </si>
  <si>
    <t>quand</t>
  </si>
  <si>
    <t>85</t>
  </si>
  <si>
    <t>vidéos</t>
  </si>
  <si>
    <t>mobile</t>
  </si>
  <si>
    <t>pensées</t>
  </si>
  <si>
    <t>écran</t>
  </si>
  <si>
    <t>panoramique</t>
  </si>
  <si>
    <t>communiquer</t>
  </si>
  <si>
    <t>efficacement</t>
  </si>
  <si>
    <t>message</t>
  </si>
  <si>
    <t>lorsque</t>
  </si>
  <si>
    <t>8</t>
  </si>
  <si>
    <t>n'activent</t>
  </si>
  <si>
    <t>gibftym5xu</t>
  </si>
  <si>
    <t>augmenter</t>
  </si>
  <si>
    <t>présent</t>
  </si>
  <si>
    <t>contactez</t>
  </si>
  <si>
    <t>moi</t>
  </si>
  <si>
    <t>café</t>
  </si>
  <si>
    <t>work</t>
  </si>
  <si>
    <t>management</t>
  </si>
  <si>
    <t>piliers</t>
  </si>
  <si>
    <t>équilibrée</t>
  </si>
  <si>
    <t>#workmanagement</t>
  </si>
  <si>
    <t>#asana</t>
  </si>
  <si>
    <t>#networking</t>
  </si>
  <si>
    <t>#digitaltransformation</t>
  </si>
  <si>
    <t>#france</t>
  </si>
  <si>
    <t>aujourd</t>
  </si>
  <si>
    <t>hui</t>
  </si>
  <si>
    <t>faire</t>
  </si>
  <si>
    <t>nouvelles</t>
  </si>
  <si>
    <t>méthodologies</t>
  </si>
  <si>
    <t>modes</t>
  </si>
  <si>
    <t>fonctionnement</t>
  </si>
  <si>
    <t>agile</t>
  </si>
  <si>
    <t>sein</t>
  </si>
  <si>
    <t>société</t>
  </si>
  <si>
    <t>vérité</t>
  </si>
  <si>
    <t>réside</t>
  </si>
  <si>
    <t>voix</t>
  </si>
  <si>
    <t>consommateur</t>
  </si>
  <si>
    <t>innover</t>
  </si>
  <si>
    <t>diffusion</t>
  </si>
  <si>
    <t>social</t>
  </si>
  <si>
    <t>structurée</t>
  </si>
  <si>
    <t>soutien</t>
  </si>
  <si>
    <t>décisions</t>
  </si>
  <si>
    <t>stratégiques</t>
  </si>
  <si>
    <t>drive</t>
  </si>
  <si>
    <t>développer</t>
  </si>
  <si>
    <t>menées</t>
  </si>
  <si>
    <t>enseigne</t>
  </si>
  <si>
    <t>diversification</t>
  </si>
  <si>
    <t>mettront</t>
  </si>
  <si>
    <t>accent</t>
  </si>
  <si>
    <t>hyper</t>
  </si>
  <si>
    <t>exister</t>
  </si>
  <si>
    <t>doper</t>
  </si>
  <si>
    <t>global</t>
  </si>
  <si>
    <t>solutions</t>
  </si>
  <si>
    <t>adaptées</t>
  </si>
  <si>
    <t>existe</t>
  </si>
  <si>
    <t>multitude</t>
  </si>
  <si>
    <t>parcours</t>
  </si>
  <si>
    <t>nombreux</t>
  </si>
  <si>
    <t>points</t>
  </si>
  <si>
    <t>contact</t>
  </si>
  <si>
    <t>pilotage</t>
  </si>
  <si>
    <t>optimal</t>
  </si>
  <si>
    <t>conversion</t>
  </si>
  <si>
    <t>réconcilié</t>
  </si>
  <si>
    <t>online</t>
  </si>
  <si>
    <t>offline</t>
  </si>
  <si>
    <t>vmpkvtltyn</t>
  </si>
  <si>
    <t>abordera</t>
  </si>
  <si>
    <t>choix</t>
  </si>
  <si>
    <t>émis</t>
  </si>
  <si>
    <t>faveur</t>
  </si>
  <si>
    <t>oracle</t>
  </si>
  <si>
    <t>maxymiser</t>
  </si>
  <si>
    <t>d'</t>
  </si>
  <si>
    <t>#abtesting</t>
  </si>
  <si>
    <t>potentiel</t>
  </si>
  <si>
    <t>plateforme</t>
  </si>
  <si>
    <t>toyota</t>
  </si>
  <si>
    <t>cdiscount</t>
  </si>
  <si>
    <t>démo</t>
  </si>
  <si>
    <t>live</t>
  </si>
  <si>
    <t>l'outil</t>
  </si>
  <si>
    <t>prédictif</t>
  </si>
  <si>
    <t>product</t>
  </si>
  <si>
    <t>strategist</t>
  </si>
  <si>
    <t>5</t>
  </si>
  <si>
    <t>pub</t>
  </si>
  <si>
    <t>vente</t>
  </si>
  <si>
    <t>couverture</t>
  </si>
  <si>
    <t>incrémentale</t>
  </si>
  <si>
    <t>génération</t>
  </si>
  <si>
    <t>leads</t>
  </si>
  <si>
    <t>utilisateur</t>
  </si>
  <si>
    <t>après</t>
  </si>
  <si>
    <t>n'auront</t>
  </si>
  <si>
    <t>aucun</t>
  </si>
  <si>
    <t>secret</t>
  </si>
  <si>
    <t>oct</t>
  </si>
  <si>
    <t>datawords</t>
  </si>
  <si>
    <t>presenting</t>
  </si>
  <si>
    <t>consistent</t>
  </si>
  <si>
    <t>scalable</t>
  </si>
  <si>
    <t>internationally</t>
  </si>
  <si>
    <t>projet</t>
  </si>
  <si>
    <t>content</t>
  </si>
  <si>
    <t>permis</t>
  </si>
  <si>
    <t>repenser</t>
  </si>
  <si>
    <t>production</t>
  </si>
  <si>
    <t>contenu</t>
  </si>
  <si>
    <t>international</t>
  </si>
  <si>
    <t>démocratise</t>
  </si>
  <si>
    <t>redonne</t>
  </si>
  <si>
    <t>amont</t>
  </si>
  <si>
    <t>goût</t>
  </si>
  <si>
    <t>vision</t>
  </si>
  <si>
    <t>#messaging</t>
  </si>
  <si>
    <t>d'aujourd'hui</t>
  </si>
  <si>
    <t>sans</t>
  </si>
  <si>
    <t>modération</t>
  </si>
  <si>
    <t>memory</t>
  </si>
  <si>
    <t>lane</t>
  </si>
  <si>
    <t>fonctionne</t>
  </si>
  <si>
    <t>#googlevoiceassistance</t>
  </si>
  <si>
    <t>conversationnelle</t>
  </si>
  <si>
    <t>lutter</t>
  </si>
  <si>
    <t>contre</t>
  </si>
  <si>
    <t>l'isolement</t>
  </si>
  <si>
    <t>personnes</t>
  </si>
  <si>
    <t>âgées</t>
  </si>
  <si>
    <t>savoir</t>
  </si>
  <si>
    <t>d'artefact</t>
  </si>
  <si>
    <t>d'engie</t>
  </si>
  <si>
    <t>l'utilisation</t>
  </si>
  <si>
    <t>#recrutement</t>
  </si>
  <si>
    <t>notamment</t>
  </si>
  <si>
    <t>#algorithmes</t>
  </si>
  <si>
    <t>matching</t>
  </si>
  <si>
    <t>suscite</t>
  </si>
  <si>
    <t>inquiétudes</t>
  </si>
  <si>
    <t>déshumanisation</t>
  </si>
  <si>
    <t>#rh</t>
  </si>
  <si>
    <t>opposeront</t>
  </si>
  <si>
    <t>elles</t>
  </si>
  <si>
    <t>#robots</t>
  </si>
  <si>
    <t>humains</t>
  </si>
  <si>
    <t>i5meq8ipsx</t>
  </si>
  <si>
    <t>dédié</t>
  </si>
  <si>
    <t>création</t>
  </si>
  <si>
    <t>très</t>
  </si>
  <si>
    <t>libre</t>
  </si>
  <si>
    <t>personnaliser</t>
  </si>
  <si>
    <t>expérience</t>
  </si>
  <si>
    <t>scénariser</t>
  </si>
  <si>
    <t>raconter</t>
  </si>
  <si>
    <t>histoires</t>
  </si>
  <si>
    <t>fonction</t>
  </si>
  <si>
    <t>affinités</t>
  </si>
  <si>
    <t>chacun</t>
  </si>
  <si>
    <t>simplement</t>
  </si>
  <si>
    <t>pense</t>
  </si>
  <si>
    <t>multi</t>
  </si>
  <si>
    <t>orchestration</t>
  </si>
  <si>
    <t>autour</t>
  </si>
  <si>
    <t>m6</t>
  </si>
  <si>
    <t>boutique</t>
  </si>
  <si>
    <t>diversifie</t>
  </si>
  <si>
    <t>croissance</t>
  </si>
  <si>
    <t>leviers</t>
  </si>
  <si>
    <t>dispositifs</t>
  </si>
  <si>
    <t>multicanaux</t>
  </si>
  <si>
    <t>multiformats</t>
  </si>
  <si>
    <t>confiance</t>
  </si>
  <si>
    <t>attachement</t>
  </si>
  <si>
    <t>ans</t>
  </si>
  <si>
    <t>associés</t>
  </si>
  <si>
    <t>réaliser</t>
  </si>
  <si>
    <t>blagues</t>
  </si>
  <si>
    <t>réalité</t>
  </si>
  <si>
    <t>augmentée</t>
  </si>
  <si>
    <t>coulisses</t>
  </si>
  <si>
    <t>opération</t>
  </si>
  <si>
    <t>ampleur</t>
  </si>
  <si>
    <t>étonnants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</si>
  <si>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</si>
  <si>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</si>
  <si>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</si>
  <si>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</si>
  <si>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</si>
  <si>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</si>
  <si>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</si>
  <si>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</si>
  <si>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</si>
  <si>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</si>
  <si>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</si>
  <si>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</si>
  <si>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</si>
  <si>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</si>
  <si>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</si>
  <si>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</si>
  <si>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</si>
  <si>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</si>
  <si>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</si>
  <si>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</si>
  <si>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</si>
  <si>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</si>
  <si>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</si>
  <si>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</si>
  <si>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</si>
  <si>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</si>
  <si>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</si>
  <si>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</si>
  <si>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</si>
  <si>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</si>
  <si>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</si>
  <si>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</si>
  <si>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</si>
  <si>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</si>
  <si>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</si>
  <si>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</si>
  <si>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</si>
  <si>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</si>
  <si>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</si>
  <si>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</si>
  <si>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</si>
  <si>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</si>
  <si>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</si>
  <si>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</si>
  <si>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</si>
  <si>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</si>
  <si>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</si>
  <si>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</si>
  <si>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</si>
  <si>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</si>
  <si>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</si>
  <si>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</si>
  <si>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</si>
  <si>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</si>
  <si>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</si>
  <si>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</si>
  <si>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131, 62, 0</t>
  </si>
  <si>
    <t>Red</t>
  </si>
  <si>
    <t>G1: #hubforum les pour au sur des #workshop et à avec</t>
  </si>
  <si>
    <t>G2: solocal #hubforum qui partenaire cette #data vous pour est majeur</t>
  </si>
  <si>
    <t>G3: #hubforum à et les pour qui sur hubinstitute 2019 année</t>
  </si>
  <si>
    <t>G4: #hubforum blogmoderateur 7 évènements digital à ne pas rater octobre</t>
  </si>
  <si>
    <t>G5: #hubforum datawordsgroup paris #customerengagement des hubforum learn successfully #digitalstrategy 50</t>
  </si>
  <si>
    <t>G6: #hubforum #data pour vous inscrire c'est par ici #smartrebootnow #ia</t>
  </si>
  <si>
    <t>G7: au converteo #hubforum stratégie vous #ecommerce et il reste quelques</t>
  </si>
  <si>
    <t>G8: au #hubforum à et avec artefactdigital data co comment vous</t>
  </si>
  <si>
    <t>G9: #hubforum octobre les et à pour 15 16 7 évènements</t>
  </si>
  <si>
    <t>G10: comment accompagne dans #hubforum weareadot les marques groupe danonefr leur</t>
  </si>
  <si>
    <t>G11: les rakuten qui enjeux à et #hubforum comment c'est dans</t>
  </si>
  <si>
    <t>G12: au nous vous donnons rdv les 15 16 octobre hubforum</t>
  </si>
  <si>
    <t>G13: #hubforum audiences #datadriven marketing engage brand monsterfrance digital methodology based</t>
  </si>
  <si>
    <t>G14: plus oan_fr reviendra sur partenariat stratégique avec 3w_relevanc permettant développement</t>
  </si>
  <si>
    <t>G15: les #hubforum retrouvez nous lors qui déroule 15 et 16</t>
  </si>
  <si>
    <t>Autofill Workbook Results</t>
  </si>
  <si>
    <t>Edge Weight▓1▓3▓0▓True▓Green▓Red▓▓Edge Weight▓1▓1▓0▓3▓10▓False▓Edge Weight▓1▓3▓0▓32▓6▓False▓▓0▓0▓0▓True▓Black▓Black▓▓Followers▓14▓3129958▓0▓162▓1000▓False▓Followers▓14▓72032412▓0▓100▓70▓False▓▓0▓0▓0▓0▓0▓False▓▓0▓0▓0▓0▓0▓False</t>
  </si>
  <si>
    <t>Subgraph</t>
  </si>
  <si>
    <t>GraphSource░TwitterSearch▓GraphTerm░#HubForum▓ImportDescription░The graph represents a network of 170 Twitter users whose recent tweets contained "#HubForum", or who were replied to or mentioned in those tweets, taken from a data set limited to a maximum of 18,000 tweets.  The network was obtained from Twitter on Thursday, 10 October 2019 at 15:06 UTC.
The tweets in the network were tweeted over the 10-day, 3-hour, 51-minute period from Monday, 30 September 2019 at 11:00 UTC to Thursday, 10 October 2019 at 14:51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</si>
</sst>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479218"/>
        <c:axId val="18986371"/>
      </c:barChart>
      <c:catAx>
        <c:axId val="244792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986371"/>
        <c:crosses val="autoZero"/>
        <c:auto val="1"/>
        <c:lblOffset val="100"/>
        <c:noMultiLvlLbl val="0"/>
      </c:catAx>
      <c:valAx>
        <c:axId val="18986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79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6659612"/>
        <c:axId val="61501053"/>
      </c:barChart>
      <c:catAx>
        <c:axId val="366596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501053"/>
        <c:crosses val="autoZero"/>
        <c:auto val="1"/>
        <c:lblOffset val="100"/>
        <c:noMultiLvlLbl val="0"/>
      </c:catAx>
      <c:valAx>
        <c:axId val="61501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59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6638566"/>
        <c:axId val="15529367"/>
      </c:barChart>
      <c:catAx>
        <c:axId val="166385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529367"/>
        <c:crosses val="autoZero"/>
        <c:auto val="1"/>
        <c:lblOffset val="100"/>
        <c:noMultiLvlLbl val="0"/>
      </c:catAx>
      <c:valAx>
        <c:axId val="15529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38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46576"/>
        <c:axId val="49919185"/>
      </c:barChart>
      <c:catAx>
        <c:axId val="55465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919185"/>
        <c:crosses val="autoZero"/>
        <c:auto val="1"/>
        <c:lblOffset val="100"/>
        <c:noMultiLvlLbl val="0"/>
      </c:catAx>
      <c:valAx>
        <c:axId val="49919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6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619482"/>
        <c:axId val="16922155"/>
      </c:barChart>
      <c:catAx>
        <c:axId val="466194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922155"/>
        <c:crosses val="autoZero"/>
        <c:auto val="1"/>
        <c:lblOffset val="100"/>
        <c:noMultiLvlLbl val="0"/>
      </c:catAx>
      <c:valAx>
        <c:axId val="16922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19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8081668"/>
        <c:axId val="28517285"/>
      </c:barChart>
      <c:catAx>
        <c:axId val="180816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517285"/>
        <c:crosses val="autoZero"/>
        <c:auto val="1"/>
        <c:lblOffset val="100"/>
        <c:noMultiLvlLbl val="0"/>
      </c:catAx>
      <c:valAx>
        <c:axId val="28517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81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5328974"/>
        <c:axId val="28198719"/>
      </c:barChart>
      <c:catAx>
        <c:axId val="553289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198719"/>
        <c:crosses val="autoZero"/>
        <c:auto val="1"/>
        <c:lblOffset val="100"/>
        <c:noMultiLvlLbl val="0"/>
      </c:catAx>
      <c:valAx>
        <c:axId val="28198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28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2461880"/>
        <c:axId val="2394873"/>
      </c:barChart>
      <c:catAx>
        <c:axId val="524618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94873"/>
        <c:crosses val="autoZero"/>
        <c:auto val="1"/>
        <c:lblOffset val="100"/>
        <c:noMultiLvlLbl val="0"/>
      </c:catAx>
      <c:valAx>
        <c:axId val="2394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61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553858"/>
        <c:axId val="59766995"/>
      </c:barChart>
      <c:catAx>
        <c:axId val="21553858"/>
        <c:scaling>
          <c:orientation val="minMax"/>
        </c:scaling>
        <c:axPos val="b"/>
        <c:delete val="1"/>
        <c:majorTickMark val="out"/>
        <c:minorTickMark val="none"/>
        <c:tickLblPos val="none"/>
        <c:crossAx val="59766995"/>
        <c:crosses val="autoZero"/>
        <c:auto val="1"/>
        <c:lblOffset val="100"/>
        <c:noMultiLvlLbl val="0"/>
      </c:catAx>
      <c:valAx>
        <c:axId val="59766995"/>
        <c:scaling>
          <c:orientation val="minMax"/>
        </c:scaling>
        <c:axPos val="l"/>
        <c:delete val="1"/>
        <c:majorTickMark val="out"/>
        <c:minorTickMark val="none"/>
        <c:tickLblPos val="none"/>
        <c:crossAx val="215538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elisecn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hubforu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3w_relevan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oan_f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s4mobil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gregorvaneri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snapologi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thierryg810"/>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emmanuel_duran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snapcha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arambar_franc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proustnicola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oracle_franc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6group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ipmop2"/>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unleashgroup"/>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devfestnante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lelearningshow"/>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parisweb"/>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frenchkitconf"/>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lengow_f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blogmoderateu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virgowhallal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fcitraubie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geoffreyfossi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danonef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weareado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leduiz"/>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pubsapientf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galeries_laf"/>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laredout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samiramella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agnesmascl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raphael_fetiqu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converte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andrewmorrisuk"/>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matich"/>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vincentmonte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psebill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mbadmb"/>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efap_"/>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hubinstitut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clara0glm"/>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lesguer_lione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blookup_f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solocal"/>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amaury_lelong"/>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arnaultchatel"/>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prla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alineauribault"/>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louisaudureau"/>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leroymerlinfr"/>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amdesm"/>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kevla"/>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eugeniendrzk"/>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youtub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tableau"/>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edouardbeaucou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synthesio_f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naguibtoihiri"/>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artefactdigital"/>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sonia_belkadi"/>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ericegpro"/>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indeedfrancai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jrpnet"/>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tradelab_rtb"/>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vferreol"/>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aravati"/>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davidlegendre64"/>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vincent_lucian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ed_oyster"/>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alidreym"/>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twuuck"/>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sebastien_uflo"/>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cha_labrecque"/>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jeremy_gulper"/>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delong_julien"/>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geeksatc"/>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francoisgomez_"/>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emmanuelvivier"/>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sartanaluz"/>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opheliieclain"/>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jurinum"/>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2pnam"/>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alli_daya_"/>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sundyss"/>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pinumaclara"/>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lorcharpentier"/>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vlaurentyeu"/>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daudi75"/>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ericbeuzen"/>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early_hour"/>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leurtmargot"/>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clempujol"/>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violette1980"/>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jolyiiona"/>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curtomarques"/>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rakutenretail"/>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fabienversavau"/>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accenturefrance"/>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accenturedigi"/>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mariemenlailu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decampisa"/>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pcordin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fberte74"/>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weborama"/>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cofidis"/>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fredolivennes"/>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yubette75"/>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gecaron27"/>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eelodieelodie"/>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liverampfr"/>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winneremi"/>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lauribot"/>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zesebbernard"/>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tscdigitalfr"/>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gboulakia"/>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josselin_moreau"/>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hubcities"/>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vincent_ducrey"/>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cdr_paris"/>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datawordsgroup"/>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87seconds"/>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allianzfrance"/>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allianz"/>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jnjnews"/>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cginist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tothegim"/>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kameleoonrocks"/>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kasperskyfrance"/>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55fiftyfive55"/>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axafrance"/>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antoinecormier1"/>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wefix_france"/>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cecileduriez"/>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bouyguestelecom"/>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peugeotfr"/>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mcdofr_newsroom"/>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linkfluencefr"/>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guerlain"/>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lancomefr"/>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k_schrenzel"/>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3suisses"/>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engiegroup"/>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mastercardfr"/>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crosentin"/>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asana"/>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wendicsturgis"/>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twitterfrance"/>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damienviel"/>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havasgroup"/>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teadsfr"/>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sitel_worldwide"/>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olivier_camino"/>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lespepitestech"/>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monsterfrance"/>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zepresenters"/>
        <xdr:cNvPicPr preferRelativeResize="1">
          <a:picLocks noChangeAspect="0"/>
        </xdr:cNvPicPr>
      </xdr:nvPicPr>
      <xdr:blipFill>
        <a:blip r:embed="rId113">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taboola_france"/>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yext"/>
        <xdr:cNvPicPr preferRelativeResize="1">
          <a:picLocks noChangeAspect="0"/>
        </xdr:cNvPicPr>
      </xdr:nvPicPr>
      <xdr:blipFill>
        <a:blip r:embed="rId115">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liveramp"/>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peugeot"/>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abtasty_fr"/>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vanessachocteau"/>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wpp"/>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rakutenfrance"/>
        <xdr:cNvPicPr preferRelativeResize="1">
          <a:picLocks noChangeAspect="0"/>
        </xdr:cNvPicPr>
      </xdr:nvPicPr>
      <xdr:blipFill>
        <a:blip r:embed="rId117">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matlacombe1"/>
        <xdr:cNvPicPr preferRelativeResize="1">
          <a:picLocks noChangeAspect="0"/>
        </xdr:cNvPicPr>
      </xdr:nvPicPr>
      <xdr:blipFill>
        <a:blip r:embed="rId118">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redbysfr"/>
        <xdr:cNvPicPr preferRelativeResize="1">
          <a:picLocks noChangeAspect="0"/>
        </xdr:cNvPicPr>
      </xdr:nvPicPr>
      <xdr:blipFill>
        <a:blip r:embed="rId119">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rc_engage_fr"/>
        <xdr:cNvPicPr preferRelativeResize="1">
          <a:picLocks noChangeAspect="0"/>
        </xdr:cNvPicPr>
      </xdr:nvPicPr>
      <xdr:blipFill>
        <a:blip r:embed="rId120">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ringcentral"/>
        <xdr:cNvPicPr preferRelativeResize="1">
          <a:picLocks noChangeAspect="0"/>
        </xdr:cNvPicPr>
      </xdr:nvPicPr>
      <xdr:blipFill>
        <a:blip r:embed="rId121">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eulerherme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02" totalsRowShown="0" headerRowDxfId="433" dataDxfId="432">
  <autoFilter ref="A2:BN402"/>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61" dataDxfId="260">
  <autoFilter ref="A14:V24"/>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36" dataDxfId="235">
  <autoFilter ref="A27:V37"/>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11" dataDxfId="210">
  <autoFilter ref="A40:V50"/>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86" dataDxfId="185">
  <autoFilter ref="A53:V63"/>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8" totalsRowShown="0" headerRowDxfId="161" dataDxfId="160">
  <autoFilter ref="A66:V68"/>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V81" totalsRowShown="0" headerRowDxfId="158" dataDxfId="157">
  <autoFilter ref="A71:V81"/>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V94" totalsRowShown="0" headerRowDxfId="111" dataDxfId="110">
  <autoFilter ref="A84:V94"/>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834" totalsRowShown="0" headerRowDxfId="76" dataDxfId="75">
  <autoFilter ref="A1:G1834"/>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2" totalsRowShown="0" headerRowDxfId="378" dataDxfId="377">
  <autoFilter ref="A2:BT172"/>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410" totalsRowShown="0" headerRowDxfId="67" dataDxfId="66">
  <autoFilter ref="A1:L2410"/>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5" totalsRowShown="0" headerRowDxfId="23" dataDxfId="22">
  <autoFilter ref="A2:C45"/>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35">
  <autoFilter ref="A2:AO17"/>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1" totalsRowShown="0" headerRowDxfId="332" dataDxfId="331">
  <autoFilter ref="A1:C171"/>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logdumoderateur.com/evenements-digital-octobre-2019/" TargetMode="External" /><Relationship Id="rId2" Type="http://schemas.openxmlformats.org/officeDocument/2006/relationships/hyperlink" Target="https://twitter.com/converteo/status/1180039553299750912" TargetMode="External" /><Relationship Id="rId3" Type="http://schemas.openxmlformats.org/officeDocument/2006/relationships/hyperlink" Target="https://paris.hubforum.com/fr" TargetMode="External" /><Relationship Id="rId4" Type="http://schemas.openxmlformats.org/officeDocument/2006/relationships/hyperlink" Target="https://paris.hubforum.com/fr" TargetMode="External" /><Relationship Id="rId5" Type="http://schemas.openxmlformats.org/officeDocument/2006/relationships/hyperlink" Target="https://hubs.ly/H0k_cl50" TargetMode="External" /><Relationship Id="rId6" Type="http://schemas.openxmlformats.org/officeDocument/2006/relationships/hyperlink" Target="https://paris.hubforum.com/fr?utm_source=twitter&amp;utm_medium=social&amp;utm_campaign=organic-employer-brand" TargetMode="External" /><Relationship Id="rId7" Type="http://schemas.openxmlformats.org/officeDocument/2006/relationships/hyperlink" Target="https://paris.hubforum.com/fr?utm_source=twitter&amp;utm_medium=social&amp;utm_campaign=organic-employer-brand" TargetMode="External" /><Relationship Id="rId8" Type="http://schemas.openxmlformats.org/officeDocument/2006/relationships/hyperlink" Target="https://twitter.com/HUBInstitute/status/1179674174568177664" TargetMode="External" /><Relationship Id="rId9" Type="http://schemas.openxmlformats.org/officeDocument/2006/relationships/hyperlink" Target="https://paris.hubforum.com/fr/content/billetterie?utm_medium=Twitter&amp;utm_source=Events&amp;utm_campaign=HUBFORUM&amp;utm_content=billetterie" TargetMode="External" /><Relationship Id="rId10" Type="http://schemas.openxmlformats.org/officeDocument/2006/relationships/hyperlink" Target="https://paris.hubforum.com/fr/content/billetterie?utm_medium=Twitter&amp;utm_source=Events&amp;utm_campaign=HUBFORUM&amp;utm_content=billetterie" TargetMode="External" /><Relationship Id="rId11" Type="http://schemas.openxmlformats.org/officeDocument/2006/relationships/hyperlink" Target="https://m.facebook.com/story.php?story_fbid=1658048424327096&amp;id=169703896494897&amp;sfnsn=mo&amp;d=n&amp;vh=e" TargetMode="External" /><Relationship Id="rId12" Type="http://schemas.openxmlformats.org/officeDocument/2006/relationships/hyperlink" Target="https://bit.ly/2mlzCGc?utm_content=102283013&amp;utm_medium=social&amp;utm_source=twitter&amp;hss_channel=tw-500079860" TargetMode="External" /><Relationship Id="rId13" Type="http://schemas.openxmlformats.org/officeDocument/2006/relationships/hyperlink" Target="https://www.blogdumoderateur.com/evenements-digital-octobre-2019/" TargetMode="External" /><Relationship Id="rId14" Type="http://schemas.openxmlformats.org/officeDocument/2006/relationships/hyperlink" Target="https://bit.ly/2mQKxb7?utm_content=102283014&amp;utm_medium=social&amp;utm_source=twitter&amp;hss_channel=tw-500079860" TargetMode="External" /><Relationship Id="rId15" Type="http://schemas.openxmlformats.org/officeDocument/2006/relationships/hyperlink" Target="https://bit.ly/2mQKxb7?utm_content=102283014&amp;utm_medium=social&amp;utm_source=twitter&amp;hss_channel=tw-500079860" TargetMode="External" /><Relationship Id="rId16" Type="http://schemas.openxmlformats.org/officeDocument/2006/relationships/hyperlink" Target="https://hubinstitute.com/2019/hubforum/transformation/tribune-Zepresenters-SebastienBernard-pitch-equipe" TargetMode="External" /><Relationship Id="rId17" Type="http://schemas.openxmlformats.org/officeDocument/2006/relationships/hyperlink" Target="https://hubinstitute.com/2019/hubforum/marketing/transformation/tribune-TSC-GeoffreyBoulakia-JosselinMoreau-messenging-service-client" TargetMode="External" /><Relationship Id="rId18" Type="http://schemas.openxmlformats.org/officeDocument/2006/relationships/hyperlink" Target="https://hubinstitute.com/2019/hubforum/marketing/transformation/tribune-TSC-GeoffreyBoulakia-JosselinMoreau-messenging-service-client" TargetMode="External" /><Relationship Id="rId19" Type="http://schemas.openxmlformats.org/officeDocument/2006/relationships/hyperlink" Target="https://hubinstitute.com/2019/hubforum/marketing/transformation/tribune-TSC-GeoffreyBoulakia-JosselinMoreau-messenging-service-client" TargetMode="External" /><Relationship Id="rId20" Type="http://schemas.openxmlformats.org/officeDocument/2006/relationships/hyperlink" Target="https://bit.ly/2knjOS4?utm_content=101891091&amp;utm_medium=social&amp;utm_source=twitter&amp;hss_channel=tw-150585854" TargetMode="External" /><Relationship Id="rId21" Type="http://schemas.openxmlformats.org/officeDocument/2006/relationships/hyperlink" Target="https://bit.ly/2knjOS4?utm_content=101891091&amp;utm_medium=social&amp;utm_source=twitter&amp;hss_channel=tw-150585854" TargetMode="External" /><Relationship Id="rId22" Type="http://schemas.openxmlformats.org/officeDocument/2006/relationships/hyperlink" Target="https://bit.ly/2knjOS4?utm_content=101891091&amp;utm_medium=social&amp;utm_source=twitter&amp;hss_channel=tw-150585854" TargetMode="External" /><Relationship Id="rId23" Type="http://schemas.openxmlformats.org/officeDocument/2006/relationships/hyperlink" Target="https://bit.ly/2knjOS4?utm_content=101891091&amp;utm_medium=social&amp;utm_source=twitter&amp;hss_channel=tw-150585854" TargetMode="External" /><Relationship Id="rId24" Type="http://schemas.openxmlformats.org/officeDocument/2006/relationships/hyperlink" Target="https://bit.ly/2Od93f1?utm_content=101867689&amp;utm_medium=social&amp;utm_source=twitter&amp;hss_channel=tw-150585854" TargetMode="External" /><Relationship Id="rId25" Type="http://schemas.openxmlformats.org/officeDocument/2006/relationships/hyperlink" Target="https://bit.ly/2Od93f1?utm_content=101867689&amp;utm_medium=social&amp;utm_source=twitter&amp;hss_channel=tw-150585854" TargetMode="External" /><Relationship Id="rId26" Type="http://schemas.openxmlformats.org/officeDocument/2006/relationships/hyperlink" Target="https://bit.ly/2knjOS4?utm_content=101891092&amp;utm_medium=social&amp;utm_source=twitter&amp;hss_channel=tw-150585854" TargetMode="External" /><Relationship Id="rId27" Type="http://schemas.openxmlformats.org/officeDocument/2006/relationships/hyperlink" Target="https://bit.ly/2Od93f1?utm_content=101868689&amp;utm_medium=social&amp;utm_source=twitter&amp;hss_channel=tw-150585854" TargetMode="External" /><Relationship Id="rId28" Type="http://schemas.openxmlformats.org/officeDocument/2006/relationships/hyperlink" Target="https://bit.ly/2knjOS4?utm_content=101891092&amp;utm_medium=social&amp;utm_source=twitter&amp;hss_channel=tw-150585854" TargetMode="External" /><Relationship Id="rId29" Type="http://schemas.openxmlformats.org/officeDocument/2006/relationships/hyperlink" Target="https://bit.ly/2Od93f1?utm_content=101868691&amp;utm_medium=social&amp;utm_source=twitter&amp;hss_channel=tw-150585854" TargetMode="External" /><Relationship Id="rId30" Type="http://schemas.openxmlformats.org/officeDocument/2006/relationships/hyperlink" Target="https://bit.ly/2Od93f1?utm_content=101868691&amp;utm_medium=social&amp;utm_source=twitter&amp;hss_channel=tw-150585854" TargetMode="External" /><Relationship Id="rId31" Type="http://schemas.openxmlformats.org/officeDocument/2006/relationships/hyperlink" Target="https://bit.ly/2Od93f1?utm_content=101868204&amp;utm_medium=social&amp;utm_source=twitter&amp;hss_channel=tw-150585854" TargetMode="External" /><Relationship Id="rId32" Type="http://schemas.openxmlformats.org/officeDocument/2006/relationships/hyperlink" Target="https://bit.ly/2Od93f1?utm_content=101868204&amp;utm_medium=social&amp;utm_source=twitter&amp;hss_channel=tw-150585854" TargetMode="External" /><Relationship Id="rId33" Type="http://schemas.openxmlformats.org/officeDocument/2006/relationships/hyperlink" Target="https://bit.ly/2Od93f1?utm_content=101672134&amp;utm_medium=social&amp;utm_source=twitter&amp;hss_channel=tw-150585854" TargetMode="External" /><Relationship Id="rId34" Type="http://schemas.openxmlformats.org/officeDocument/2006/relationships/hyperlink" Target="https://bit.ly/2Od93f1?utm_content=101672134&amp;utm_medium=social&amp;utm_source=twitter&amp;hss_channel=tw-150585854" TargetMode="External" /><Relationship Id="rId35" Type="http://schemas.openxmlformats.org/officeDocument/2006/relationships/hyperlink" Target="https://bit.ly/2Od93f1?utm_content=101672134&amp;utm_medium=social&amp;utm_source=twitter&amp;hss_channel=tw-150585854" TargetMode="External" /><Relationship Id="rId36" Type="http://schemas.openxmlformats.org/officeDocument/2006/relationships/hyperlink" Target="https://bit.ly/2knjOS4?utm_content=101891093&amp;utm_medium=social&amp;utm_source=twitter&amp;hss_channel=tw-150585854" TargetMode="External" /><Relationship Id="rId37" Type="http://schemas.openxmlformats.org/officeDocument/2006/relationships/hyperlink" Target="https://bit.ly/2knjOS4?utm_content=101891093&amp;utm_medium=social&amp;utm_source=twitter&amp;hss_channel=tw-150585854" TargetMode="External" /><Relationship Id="rId38" Type="http://schemas.openxmlformats.org/officeDocument/2006/relationships/hyperlink" Target="https://bit.ly/2knjOS4?utm_content=101905968&amp;utm_medium=social&amp;utm_source=twitter&amp;hss_channel=tw-150585854" TargetMode="External" /><Relationship Id="rId39" Type="http://schemas.openxmlformats.org/officeDocument/2006/relationships/hyperlink" Target="https://bit.ly/2knjOS4?utm_content=101905968&amp;utm_medium=social&amp;utm_source=twitter&amp;hss_channel=tw-150585854" TargetMode="External" /><Relationship Id="rId40" Type="http://schemas.openxmlformats.org/officeDocument/2006/relationships/hyperlink" Target="https://bit.ly/2knjOS4?utm_content=101905968&amp;utm_medium=social&amp;utm_source=twitter&amp;hss_channel=tw-150585854" TargetMode="External" /><Relationship Id="rId41" Type="http://schemas.openxmlformats.org/officeDocument/2006/relationships/hyperlink" Target="https://bit.ly/2knjOS4?utm_content=101905968&amp;utm_medium=social&amp;utm_source=twitter&amp;hss_channel=tw-150585854" TargetMode="External" /><Relationship Id="rId42" Type="http://schemas.openxmlformats.org/officeDocument/2006/relationships/hyperlink" Target="https://bit.ly/2Od93f1?utm_content=101868206&amp;utm_medium=social&amp;utm_source=twitter&amp;hss_channel=tw-150585854" TargetMode="External" /><Relationship Id="rId43" Type="http://schemas.openxmlformats.org/officeDocument/2006/relationships/hyperlink" Target="https://paris.hubforum.com/fr/eventagenda" TargetMode="External" /><Relationship Id="rId44" Type="http://schemas.openxmlformats.org/officeDocument/2006/relationships/hyperlink" Target="https://bit.ly/2Od93f1?utm_content=101868206&amp;utm_medium=social&amp;utm_source=twitter&amp;hss_channel=tw-150585854" TargetMode="External" /><Relationship Id="rId45" Type="http://schemas.openxmlformats.org/officeDocument/2006/relationships/hyperlink" Target="https://bit.ly/2knjOS4?utm_content=102101048&amp;utm_medium=social&amp;utm_source=twitter&amp;hss_channel=tw-150585854" TargetMode="External" /><Relationship Id="rId46" Type="http://schemas.openxmlformats.org/officeDocument/2006/relationships/hyperlink" Target="https://bit.ly/2knjOS4?utm_content=102101048&amp;utm_medium=social&amp;utm_source=twitter&amp;hss_channel=tw-150585854" TargetMode="External" /><Relationship Id="rId47" Type="http://schemas.openxmlformats.org/officeDocument/2006/relationships/hyperlink" Target="https://bit.ly/2knjOS4?utm_content=102101046&amp;utm_medium=social&amp;utm_source=twitter&amp;hss_channel=tw-150585854" TargetMode="External" /><Relationship Id="rId48" Type="http://schemas.openxmlformats.org/officeDocument/2006/relationships/hyperlink" Target="https://bit.ly/2knjOS4?utm_content=102101047&amp;utm_medium=social&amp;utm_source=twitter&amp;hss_channel=tw-150585854" TargetMode="External" /><Relationship Id="rId49" Type="http://schemas.openxmlformats.org/officeDocument/2006/relationships/hyperlink" Target="https://bit.ly/2knjOS4?utm_content=102101050&amp;utm_medium=social&amp;utm_source=twitter&amp;hss_channel=tw-150585854" TargetMode="External" /><Relationship Id="rId50" Type="http://schemas.openxmlformats.org/officeDocument/2006/relationships/hyperlink" Target="https://bit.ly/2knjOS4?utm_content=102101050&amp;utm_medium=social&amp;utm_source=twitter&amp;hss_channel=tw-150585854" TargetMode="External" /><Relationship Id="rId51" Type="http://schemas.openxmlformats.org/officeDocument/2006/relationships/hyperlink" Target="https://bit.ly/2knjOS4?utm_content=102101049&amp;utm_medium=social&amp;utm_source=twitter&amp;hss_channel=tw-150585854" TargetMode="External" /><Relationship Id="rId52" Type="http://schemas.openxmlformats.org/officeDocument/2006/relationships/hyperlink" Target="https://bit.ly/2knjOS4?utm_content=102330604&amp;utm_medium=social&amp;utm_source=twitter&amp;hss_channel=tw-150585854" TargetMode="External" /><Relationship Id="rId53" Type="http://schemas.openxmlformats.org/officeDocument/2006/relationships/hyperlink" Target="https://bit.ly/2knjOS4?utm_content=102330604&amp;utm_medium=social&amp;utm_source=twitter&amp;hss_channel=tw-150585854" TargetMode="External" /><Relationship Id="rId54" Type="http://schemas.openxmlformats.org/officeDocument/2006/relationships/hyperlink" Target="https://bit.ly/2knjOS4?utm_content=102330605&amp;utm_medium=social&amp;utm_source=twitter&amp;hss_channel=tw-150585854" TargetMode="External" /><Relationship Id="rId55" Type="http://schemas.openxmlformats.org/officeDocument/2006/relationships/hyperlink" Target="https://bit.ly/2Od93f1?utm_content=102297923&amp;utm_medium=social&amp;utm_source=twitter&amp;hss_channel=tw-150585854" TargetMode="External" /><Relationship Id="rId56" Type="http://schemas.openxmlformats.org/officeDocument/2006/relationships/hyperlink" Target="https://paris.hubforum.com/fr/session/94581db2-2db8-e911-bcd0-28187866b6f1" TargetMode="External" /><Relationship Id="rId57" Type="http://schemas.openxmlformats.org/officeDocument/2006/relationships/hyperlink" Target="https://paris.hubforum.com/fr/session/94581db2-2db8-e911-bcd0-28187866b6f1" TargetMode="External" /><Relationship Id="rId58" Type="http://schemas.openxmlformats.org/officeDocument/2006/relationships/hyperlink" Target="https://bit.ly/2knjOS4?utm_content=102101049&amp;utm_medium=social&amp;utm_source=twitter&amp;hss_channel=tw-150585854" TargetMode="External" /><Relationship Id="rId59" Type="http://schemas.openxmlformats.org/officeDocument/2006/relationships/hyperlink" Target="https://bit.ly/2Od93f1?utm_content=102297925&amp;utm_medium=social&amp;utm_source=twitter&amp;hss_channel=tw-150585854" TargetMode="External" /><Relationship Id="rId60" Type="http://schemas.openxmlformats.org/officeDocument/2006/relationships/hyperlink" Target="https://bit.ly/2knjOS4?utm_content=102330801&amp;utm_medium=social&amp;utm_source=twitter&amp;hss_channel=tw-150585854" TargetMode="External" /><Relationship Id="rId61" Type="http://schemas.openxmlformats.org/officeDocument/2006/relationships/hyperlink" Target="https://bit.ly/2knjOS4?utm_content=102330605&amp;utm_medium=social&amp;utm_source=twitter&amp;hss_channel=tw-150585854" TargetMode="External" /><Relationship Id="rId62" Type="http://schemas.openxmlformats.org/officeDocument/2006/relationships/hyperlink" Target="https://bit.ly/2Od93f1?utm_content=102433987&amp;utm_medium=social&amp;utm_source=twitter&amp;hss_channel=tw-150585854" TargetMode="External" /><Relationship Id="rId63" Type="http://schemas.openxmlformats.org/officeDocument/2006/relationships/hyperlink" Target="https://bit.ly/2knjOS4?utm_content=102436710&amp;utm_medium=social&amp;utm_source=twitter&amp;hss_channel=tw-150585854" TargetMode="External" /><Relationship Id="rId64" Type="http://schemas.openxmlformats.org/officeDocument/2006/relationships/hyperlink" Target="https://bit.ly/2knjOS4?utm_content=102436710&amp;utm_medium=social&amp;utm_source=twitter&amp;hss_channel=tw-150585854" TargetMode="External" /><Relationship Id="rId65" Type="http://schemas.openxmlformats.org/officeDocument/2006/relationships/hyperlink" Target="https://www.linkedin.com/slink?code=gFjD2pz" TargetMode="External" /><Relationship Id="rId66" Type="http://schemas.openxmlformats.org/officeDocument/2006/relationships/hyperlink" Target="https://www.linkedin.com/slink?code=gh8mMM3" TargetMode="External" /><Relationship Id="rId67" Type="http://schemas.openxmlformats.org/officeDocument/2006/relationships/hyperlink" Target="https://bit.ly/2knjOS4?utm_content=102101047&amp;utm_medium=social&amp;utm_source=twitter&amp;hss_channel=tw-150585854" TargetMode="External" /><Relationship Id="rId68" Type="http://schemas.openxmlformats.org/officeDocument/2006/relationships/hyperlink" Target="https://bit.ly/2Od93f1?utm_content=102433988&amp;utm_medium=social&amp;utm_source=twitter&amp;hss_channel=tw-150585854" TargetMode="External" /><Relationship Id="rId69" Type="http://schemas.openxmlformats.org/officeDocument/2006/relationships/hyperlink" Target="https://bit.ly/2knjOS4?utm_content=102436711&amp;utm_medium=social&amp;utm_source=twitter&amp;hss_channel=tw-150585854" TargetMode="External" /><Relationship Id="rId70" Type="http://schemas.openxmlformats.org/officeDocument/2006/relationships/hyperlink" Target="https://bit.ly/2Od93f1?utm_content=102433989&amp;utm_medium=social&amp;utm_source=twitter&amp;hss_channel=tw-150585854" TargetMode="External" /><Relationship Id="rId71" Type="http://schemas.openxmlformats.org/officeDocument/2006/relationships/hyperlink" Target="https://bit.ly/2knjOS4?utm_content=102436712&amp;utm_medium=social&amp;utm_source=twitter&amp;hss_channel=tw-150585854" TargetMode="External" /><Relationship Id="rId72" Type="http://schemas.openxmlformats.org/officeDocument/2006/relationships/hyperlink" Target="https://bit.ly/2knjOS4?utm_content=102436712&amp;utm_medium=social&amp;utm_source=twitter&amp;hss_channel=tw-150585854" TargetMode="External" /><Relationship Id="rId73" Type="http://schemas.openxmlformats.org/officeDocument/2006/relationships/hyperlink" Target="https://paris.hubforum.com/utm_source=pub&amp;utm_medium=pepitedunet" TargetMode="External" /><Relationship Id="rId74" Type="http://schemas.openxmlformats.org/officeDocument/2006/relationships/hyperlink" Target="https://bit.ly/2Od93f1?utm_content=102437594&amp;utm_medium=social&amp;utm_source=twitter&amp;hss_channel=tw-150585854" TargetMode="External" /><Relationship Id="rId75" Type="http://schemas.openxmlformats.org/officeDocument/2006/relationships/hyperlink" Target="https://hubinstitute.com/2019/hubforum/transformation/tribune-Zepresenters-SebastienBernard-pitch-equipe" TargetMode="External" /><Relationship Id="rId76" Type="http://schemas.openxmlformats.org/officeDocument/2006/relationships/hyperlink" Target="https://bit.ly/2Od93f1?utm_content=102437596&amp;utm_medium=social&amp;utm_source=twitter&amp;hss_channel=tw-150585854" TargetMode="External" /><Relationship Id="rId77" Type="http://schemas.openxmlformats.org/officeDocument/2006/relationships/hyperlink" Target="https://paris.hubforum.com/fr/content/workshops-hubforum-paris" TargetMode="External" /><Relationship Id="rId78" Type="http://schemas.openxmlformats.org/officeDocument/2006/relationships/hyperlink" Target="https://paris.hubforum.com/fr?utm_source=twitter&amp;utm_medium=social&amp;utm_campaign=organic-employer-brand" TargetMode="External" /><Relationship Id="rId79" Type="http://schemas.openxmlformats.org/officeDocument/2006/relationships/hyperlink" Target="https://paris.hubforum.com/fr?utm_source=twitter&amp;utm_medium=social&amp;utm_campaign=organic-employer-brand" TargetMode="External" /><Relationship Id="rId80" Type="http://schemas.openxmlformats.org/officeDocument/2006/relationships/hyperlink" Target="https://bit.ly/2Od93f1?utm_content=102437597&amp;utm_medium=social&amp;utm_source=twitter&amp;hss_channel=tw-150585854" TargetMode="External" /><Relationship Id="rId81" Type="http://schemas.openxmlformats.org/officeDocument/2006/relationships/hyperlink" Target="https://paris.hubforum.com/fr/content/workshops-hubforum-paris" TargetMode="External" /><Relationship Id="rId82" Type="http://schemas.openxmlformats.org/officeDocument/2006/relationships/hyperlink" Target="https://paris.hubforum.com/fr/session/4f356303-c3af-e911-bcd0-28187832824b" TargetMode="External" /><Relationship Id="rId83" Type="http://schemas.openxmlformats.org/officeDocument/2006/relationships/hyperlink" Target="https://bit.ly/2Od93f1?utm_content=102437594&amp;utm_medium=social&amp;utm_source=twitter&amp;hss_channel=tw-150585854" TargetMode="External" /><Relationship Id="rId84" Type="http://schemas.openxmlformats.org/officeDocument/2006/relationships/hyperlink" Target="https://bit.ly/2knjOS4?utm_content=102330801&amp;utm_medium=social&amp;utm_source=twitter&amp;hss_channel=tw-150585854" TargetMode="External" /><Relationship Id="rId85" Type="http://schemas.openxmlformats.org/officeDocument/2006/relationships/hyperlink" Target="http://candacelovescreativeppl.blogspot.com/2009/07/100-yr-celebration-for-naacp-our.html" TargetMode="External" /><Relationship Id="rId86" Type="http://schemas.openxmlformats.org/officeDocument/2006/relationships/hyperlink" Target="https://paris.hubforum.com/fr/content/billetterie?utm_medium=Twitter&amp;utm_source=Events&amp;utm_campaign=HUBFORUM&amp;utm_content=billetterie" TargetMode="External" /><Relationship Id="rId87" Type="http://schemas.openxmlformats.org/officeDocument/2006/relationships/hyperlink" Target="https://bit.ly/2mlzCGc?utm_content=102283013&amp;utm_medium=social&amp;utm_source=twitter&amp;hss_channel=tw-500079860" TargetMode="External" /><Relationship Id="rId88" Type="http://schemas.openxmlformats.org/officeDocument/2006/relationships/hyperlink" Target="https://paris.hubforum.com/fr/content/billetterie?utm_medium=Twitter&amp;utm_source=Events&amp;utm_campaign=HUBFORUM&amp;utm_content=billetterie" TargetMode="External" /><Relationship Id="rId89" Type="http://schemas.openxmlformats.org/officeDocument/2006/relationships/hyperlink" Target="https://paris.hubforum.com/fr/content/billetterie?utm_medium=Twitter&amp;utm_source=Events&amp;utm_campaign=HUBFORUM&amp;utm_content=Intervention%20Manu" TargetMode="External" /><Relationship Id="rId90" Type="http://schemas.openxmlformats.org/officeDocument/2006/relationships/hyperlink" Target="https://hub-institute.typeform.com/to/izo1xD?utm_medium=Twitter&amp;amp;utm_source=Events&amp;amp;utm_campaign=HUBFORUM&amp;amp;utm_content=HUB35" TargetMode="External" /><Relationship Id="rId91" Type="http://schemas.openxmlformats.org/officeDocument/2006/relationships/hyperlink" Target="https://paris.hubforum.com/fr/content/billetterie?utm_medium=Twitter&amp;utm_source=Events&amp;utm_campaign=HUBFORUM&amp;utm_content=billetterie" TargetMode="External" /><Relationship Id="rId92" Type="http://schemas.openxmlformats.org/officeDocument/2006/relationships/hyperlink" Target="https://paris.hubforum.com/fr/content/billetterie?utm_medium=Twitter&amp;utm_source=Events&amp;utm_campaign=HUBFORUM&amp;utm_content=billetterie" TargetMode="External" /><Relationship Id="rId93" Type="http://schemas.openxmlformats.org/officeDocument/2006/relationships/hyperlink" Target="https://paris.hubforum.com/fr/content/billetterie?utm_medium=Twitter&amp;utm_source=Events&amp;utm_campaign=HUBFORUM&amp;utm_content=billetterie" TargetMode="External" /><Relationship Id="rId94" Type="http://schemas.openxmlformats.org/officeDocument/2006/relationships/hyperlink" Target="https://paris.hubforum.com/fr/content/billetterie?utm_medium=Twitter&amp;utm_source=Events&amp;utm_campaign=HUBFORUM&amp;utm_content=billetterie" TargetMode="External" /><Relationship Id="rId95" Type="http://schemas.openxmlformats.org/officeDocument/2006/relationships/hyperlink" Target="https://paris.hubforum.com/fr/content/workshops-hubforum-paris" TargetMode="External" /><Relationship Id="rId96" Type="http://schemas.openxmlformats.org/officeDocument/2006/relationships/hyperlink" Target="https://www.youtube.com/watch?v=N-iu2YIZshM&amp;feature=youtu.be" TargetMode="External" /><Relationship Id="rId97" Type="http://schemas.openxmlformats.org/officeDocument/2006/relationships/hyperlink" Target="https://www.youtube.com/watch?v=N-iu2YIZshM&amp;feature=youtu.be" TargetMode="External" /><Relationship Id="rId98" Type="http://schemas.openxmlformats.org/officeDocument/2006/relationships/hyperlink" Target="https://bit.ly/2Od93f1?utm_content=101672134&amp;utm_medium=social&amp;utm_source=twitter&amp;hss_channel=tw-150585854" TargetMode="External" /><Relationship Id="rId99" Type="http://schemas.openxmlformats.org/officeDocument/2006/relationships/hyperlink" Target="https://bit.ly/2knjOS4?utm_content=102101046&amp;utm_medium=social&amp;utm_source=twitter&amp;hss_channel=tw-150585854" TargetMode="External" /><Relationship Id="rId100" Type="http://schemas.openxmlformats.org/officeDocument/2006/relationships/hyperlink" Target="https://paris.hubforum.com/fr/content/billetterie?utm_medium=Twitter&amp;utm_source=Events&amp;utm_campaign=HUBFORUM&amp;utm_content=billetterie" TargetMode="External" /><Relationship Id="rId101" Type="http://schemas.openxmlformats.org/officeDocument/2006/relationships/hyperlink" Target="https://paris.hubforum.com/fr/content/billetterie?utm_medium=Twitter&amp;utm_source=Events&amp;utm_campaign=HUBFORUM&amp;utm_content=billetterie" TargetMode="External" /><Relationship Id="rId102" Type="http://schemas.openxmlformats.org/officeDocument/2006/relationships/hyperlink" Target="https://paris.hubforum.com/fr/content/workshops-hubforum-paris" TargetMode="External" /><Relationship Id="rId103" Type="http://schemas.openxmlformats.org/officeDocument/2006/relationships/hyperlink" Target="https://paris.hubforum.com/fr/content/billetterie?utm_medium=Twitter&amp;utm_source=Events&amp;utm_campaign=HUBFORUM&amp;utm_content=billetterie" TargetMode="External" /><Relationship Id="rId104" Type="http://schemas.openxmlformats.org/officeDocument/2006/relationships/hyperlink" Target="https://paris.hubforum.com/fr/content/billetterie?utm_medium=Twitter&amp;utm_source=Events&amp;utm_campaign=HUBFORUM&amp;utm_content=billetterie" TargetMode="External" /><Relationship Id="rId105" Type="http://schemas.openxmlformats.org/officeDocument/2006/relationships/hyperlink" Target="https://bit.ly/2Od93f1?utm_content=101867692&amp;utm_medium=social&amp;utm_source=twitter&amp;hss_channel=tw-150585854" TargetMode="External" /><Relationship Id="rId106" Type="http://schemas.openxmlformats.org/officeDocument/2006/relationships/hyperlink" Target="https://paris.hubforum.com/fr/content/billetterie?utm_medium=Twitter&amp;utm_source=Events&amp;utm_campaign=HUBFORUM&amp;utm_content=billetterie" TargetMode="External" /><Relationship Id="rId107" Type="http://schemas.openxmlformats.org/officeDocument/2006/relationships/hyperlink" Target="https://bit.ly/2knjOS4?utm_content=101905967&amp;utm_medium=social&amp;utm_source=twitter&amp;hss_channel=tw-150585854" TargetMode="External" /><Relationship Id="rId108" Type="http://schemas.openxmlformats.org/officeDocument/2006/relationships/hyperlink" Target="https://paris.hubforum.com/fr/content/billetterie?utm_medium=Twitter&amp;utm_source=Events&amp;utm_campaign=HUBFORUM&amp;utm_content=billetterie" TargetMode="External" /><Relationship Id="rId109" Type="http://schemas.openxmlformats.org/officeDocument/2006/relationships/hyperlink" Target="https://paris.hubforum.com/fr/session/fd884fbc-2cb8-e911-bcd0-28187866b6f1" TargetMode="External" /><Relationship Id="rId110" Type="http://schemas.openxmlformats.org/officeDocument/2006/relationships/hyperlink" Target="https://bit.ly/2knjOS4?utm_content=101905967&amp;utm_medium=social&amp;utm_source=twitter&amp;hss_channel=tw-150585854" TargetMode="External" /><Relationship Id="rId111" Type="http://schemas.openxmlformats.org/officeDocument/2006/relationships/hyperlink" Target="https://paris.hubforum.com/fr/content/billetterie?utm_medium=Twitter&amp;utm_source=Events&amp;utm_campaign=HUBFORUM&amp;utm_content=billetterie" TargetMode="External" /><Relationship Id="rId112" Type="http://schemas.openxmlformats.org/officeDocument/2006/relationships/hyperlink" Target="https://paris.hubforum.com/fr/content/workshops-hubforum-paris" TargetMode="External" /><Relationship Id="rId113" Type="http://schemas.openxmlformats.org/officeDocument/2006/relationships/hyperlink" Target="https://paris.hubforum.com/fr/content/workshops-hubforum-paris" TargetMode="External" /><Relationship Id="rId114" Type="http://schemas.openxmlformats.org/officeDocument/2006/relationships/hyperlink" Target="https://paris.hubforum.com/fr/content/workshops-hubforum-paris" TargetMode="External" /><Relationship Id="rId115" Type="http://schemas.openxmlformats.org/officeDocument/2006/relationships/hyperlink" Target="https://bit.ly/2Od93f1?utm_content=102297922&amp;utm_medium=social&amp;utm_source=twitter&amp;hss_channel=tw-150585854" TargetMode="External" /><Relationship Id="rId116" Type="http://schemas.openxmlformats.org/officeDocument/2006/relationships/hyperlink" Target="https://paris.hubforum.com/en/" TargetMode="External" /><Relationship Id="rId117" Type="http://schemas.openxmlformats.org/officeDocument/2006/relationships/hyperlink" Target="https://paris.hubforum.com/en/" TargetMode="External" /><Relationship Id="rId118" Type="http://schemas.openxmlformats.org/officeDocument/2006/relationships/hyperlink" Target="https://bit.ly/2knjOS4?utm_content=101905965&amp;utm_medium=social&amp;utm_source=twitter&amp;hss_channel=tw-150585854" TargetMode="External" /><Relationship Id="rId119" Type="http://schemas.openxmlformats.org/officeDocument/2006/relationships/hyperlink" Target="https://paris.hubforum.com/en/session/8c84bfd1-c3af-e911-bcd0-28187832824b" TargetMode="External" /><Relationship Id="rId120" Type="http://schemas.openxmlformats.org/officeDocument/2006/relationships/hyperlink" Target="https://paris.hubforum.com/fr/session/47761d1c-33b8-e911-bcd0-28187866b6f1" TargetMode="External" /><Relationship Id="rId121" Type="http://schemas.openxmlformats.org/officeDocument/2006/relationships/hyperlink" Target="https://paris.hubforum.com/fr/content/workshops-hubforum-paris" TargetMode="External" /><Relationship Id="rId122" Type="http://schemas.openxmlformats.org/officeDocument/2006/relationships/hyperlink" Target="https://bit.ly/2knjOS4?utm_content=101905965&amp;utm_medium=social&amp;utm_source=twitter&amp;hss_channel=tw-150585854" TargetMode="External" /><Relationship Id="rId123" Type="http://schemas.openxmlformats.org/officeDocument/2006/relationships/hyperlink" Target="https://bit.ly/2Od93f1?utm_content=102297922&amp;utm_medium=social&amp;utm_source=twitter&amp;hss_channel=tw-150585854" TargetMode="External" /><Relationship Id="rId124" Type="http://schemas.openxmlformats.org/officeDocument/2006/relationships/hyperlink" Target="https://paris.hubforum.com/fr/session/8c84bfd1-c3af-e911-bcd0-28187832824b" TargetMode="External" /><Relationship Id="rId125" Type="http://schemas.openxmlformats.org/officeDocument/2006/relationships/hyperlink" Target="https://paris.hubforum.com/en/session/8c84bfd1-c3af-e911-bcd0-28187832824b" TargetMode="External" /><Relationship Id="rId126" Type="http://schemas.openxmlformats.org/officeDocument/2006/relationships/hyperlink" Target="https://paris.hubforum.com/fr/session/47761d1c-33b8-e911-bcd0-28187866b6f1" TargetMode="External" /><Relationship Id="rId127" Type="http://schemas.openxmlformats.org/officeDocument/2006/relationships/hyperlink" Target="https://pbs.twimg.com/media/EFtsb8aW4AAEKnb.jpg" TargetMode="External" /><Relationship Id="rId128" Type="http://schemas.openxmlformats.org/officeDocument/2006/relationships/hyperlink" Target="https://pbs.twimg.com/media/EFtsb8aW4AAEKnb.jpg" TargetMode="External" /><Relationship Id="rId129" Type="http://schemas.openxmlformats.org/officeDocument/2006/relationships/hyperlink" Target="https://pbs.twimg.com/media/EGQsaUmWoAIH985.jpg" TargetMode="External" /><Relationship Id="rId130" Type="http://schemas.openxmlformats.org/officeDocument/2006/relationships/hyperlink" Target="https://pbs.twimg.com/media/EGXkTzMWkAAe1tC.jpg" TargetMode="External" /><Relationship Id="rId131" Type="http://schemas.openxmlformats.org/officeDocument/2006/relationships/hyperlink" Target="https://pbs.twimg.com/media/EGXkTzMWkAAe1tC.jpg" TargetMode="External" /><Relationship Id="rId132" Type="http://schemas.openxmlformats.org/officeDocument/2006/relationships/hyperlink" Target="https://pbs.twimg.com/media/EF8LaHOXoAAIFwM.jpg" TargetMode="External" /><Relationship Id="rId133" Type="http://schemas.openxmlformats.org/officeDocument/2006/relationships/hyperlink" Target="https://pbs.twimg.com/media/EF8LaHOXoAAIFwM.jpg" TargetMode="External" /><Relationship Id="rId134" Type="http://schemas.openxmlformats.org/officeDocument/2006/relationships/hyperlink" Target="https://pbs.twimg.com/media/EGbRUlaX0AEVktO.jpg" TargetMode="External" /><Relationship Id="rId135" Type="http://schemas.openxmlformats.org/officeDocument/2006/relationships/hyperlink" Target="https://pbs.twimg.com/media/EGbRUlaX0AEVktO.jpg" TargetMode="External" /><Relationship Id="rId136" Type="http://schemas.openxmlformats.org/officeDocument/2006/relationships/hyperlink" Target="https://pbs.twimg.com/media/EGbRUlaX0AEVktO.jpg" TargetMode="External" /><Relationship Id="rId137" Type="http://schemas.openxmlformats.org/officeDocument/2006/relationships/hyperlink" Target="https://pbs.twimg.com/media/EGcznCTXkAASRBW.jpg" TargetMode="External" /><Relationship Id="rId138" Type="http://schemas.openxmlformats.org/officeDocument/2006/relationships/hyperlink" Target="https://pbs.twimg.com/media/EFshncXXoAIN4_3.jpg" TargetMode="External" /><Relationship Id="rId139" Type="http://schemas.openxmlformats.org/officeDocument/2006/relationships/hyperlink" Target="https://pbs.twimg.com/media/EFshncXXoAIN4_3.jpg" TargetMode="External" /><Relationship Id="rId140" Type="http://schemas.openxmlformats.org/officeDocument/2006/relationships/hyperlink" Target="https://pbs.twimg.com/media/EFshncXXoAIN4_3.jpg" TargetMode="External" /><Relationship Id="rId141" Type="http://schemas.openxmlformats.org/officeDocument/2006/relationships/hyperlink" Target="https://pbs.twimg.com/media/EFshncXXoAIN4_3.jpg" TargetMode="External" /><Relationship Id="rId142" Type="http://schemas.openxmlformats.org/officeDocument/2006/relationships/hyperlink" Target="https://pbs.twimg.com/media/EFsUVz6XkAIUw9p.jpg" TargetMode="External" /><Relationship Id="rId143" Type="http://schemas.openxmlformats.org/officeDocument/2006/relationships/hyperlink" Target="https://pbs.twimg.com/media/EFsUVz6XkAIUw9p.jpg" TargetMode="External" /><Relationship Id="rId144" Type="http://schemas.openxmlformats.org/officeDocument/2006/relationships/hyperlink" Target="https://pbs.twimg.com/media/EFuBvrnX0AAC7XU.jpg" TargetMode="External" /><Relationship Id="rId145" Type="http://schemas.openxmlformats.org/officeDocument/2006/relationships/hyperlink" Target="https://pbs.twimg.com/media/EF2ob_RUwAIlBj_.jpg" TargetMode="External" /><Relationship Id="rId146" Type="http://schemas.openxmlformats.org/officeDocument/2006/relationships/hyperlink" Target="https://pbs.twimg.com/media/EFuBvrnX0AAC7XU.jpg" TargetMode="External" /><Relationship Id="rId147" Type="http://schemas.openxmlformats.org/officeDocument/2006/relationships/hyperlink" Target="https://pbs.twimg.com/media/EF361LXWoAEFjkd.jpg" TargetMode="External" /><Relationship Id="rId148" Type="http://schemas.openxmlformats.org/officeDocument/2006/relationships/hyperlink" Target="https://pbs.twimg.com/media/EF361LXWoAEFjkd.jpg" TargetMode="External" /><Relationship Id="rId149" Type="http://schemas.openxmlformats.org/officeDocument/2006/relationships/hyperlink" Target="https://pbs.twimg.com/media/EFyNiXbWkAEQm3l.jpg" TargetMode="External" /><Relationship Id="rId150" Type="http://schemas.openxmlformats.org/officeDocument/2006/relationships/hyperlink" Target="https://pbs.twimg.com/media/EFyNiXbWkAEQm3l.jpg" TargetMode="External" /><Relationship Id="rId151" Type="http://schemas.openxmlformats.org/officeDocument/2006/relationships/hyperlink" Target="https://pbs.twimg.com/media/EFPBXCeWsAINGsd.jpg" TargetMode="External" /><Relationship Id="rId152" Type="http://schemas.openxmlformats.org/officeDocument/2006/relationships/hyperlink" Target="https://pbs.twimg.com/media/EFPBXCeWsAINGsd.jpg" TargetMode="External" /><Relationship Id="rId153" Type="http://schemas.openxmlformats.org/officeDocument/2006/relationships/hyperlink" Target="https://pbs.twimg.com/media/EFPBXCeWsAINGsd.jpg" TargetMode="External" /><Relationship Id="rId154" Type="http://schemas.openxmlformats.org/officeDocument/2006/relationships/hyperlink" Target="https://pbs.twimg.com/media/EFtRrdiWwAE2oyu.jpg" TargetMode="External" /><Relationship Id="rId155" Type="http://schemas.openxmlformats.org/officeDocument/2006/relationships/hyperlink" Target="https://pbs.twimg.com/media/EFtRrdiWwAE2oyu.jpg" TargetMode="External" /><Relationship Id="rId156" Type="http://schemas.openxmlformats.org/officeDocument/2006/relationships/hyperlink" Target="https://pbs.twimg.com/media/EFzLVbIWoAALfOi.jpg" TargetMode="External" /><Relationship Id="rId157" Type="http://schemas.openxmlformats.org/officeDocument/2006/relationships/hyperlink" Target="https://pbs.twimg.com/media/EFzLVbIWoAALfOi.jpg" TargetMode="External" /><Relationship Id="rId158" Type="http://schemas.openxmlformats.org/officeDocument/2006/relationships/hyperlink" Target="https://pbs.twimg.com/media/EFzLVbIWoAALfOi.jpg" TargetMode="External" /><Relationship Id="rId159" Type="http://schemas.openxmlformats.org/officeDocument/2006/relationships/hyperlink" Target="https://pbs.twimg.com/media/EFzLVbIWoAALfOi.jpg" TargetMode="External" /><Relationship Id="rId160" Type="http://schemas.openxmlformats.org/officeDocument/2006/relationships/hyperlink" Target="https://pbs.twimg.com/media/EFznt27XoAMyPWY.jpg" TargetMode="External" /><Relationship Id="rId161" Type="http://schemas.openxmlformats.org/officeDocument/2006/relationships/hyperlink" Target="https://pbs.twimg.com/media/EGcxlOGXoAAAJfx.jpg" TargetMode="External" /><Relationship Id="rId162" Type="http://schemas.openxmlformats.org/officeDocument/2006/relationships/hyperlink" Target="https://pbs.twimg.com/media/EFznt27XoAMyPWY.jpg" TargetMode="External" /><Relationship Id="rId163" Type="http://schemas.openxmlformats.org/officeDocument/2006/relationships/hyperlink" Target="https://pbs.twimg.com/media/EF1pQ3-X0AA5Mm5.jpg" TargetMode="External" /><Relationship Id="rId164" Type="http://schemas.openxmlformats.org/officeDocument/2006/relationships/hyperlink" Target="https://pbs.twimg.com/media/EF1pQ3-X0AA5Mm5.jpg" TargetMode="External" /><Relationship Id="rId165" Type="http://schemas.openxmlformats.org/officeDocument/2006/relationships/hyperlink" Target="https://pbs.twimg.com/media/EF3IQr3W4AARpTb.jpg" TargetMode="External" /><Relationship Id="rId166" Type="http://schemas.openxmlformats.org/officeDocument/2006/relationships/hyperlink" Target="https://pbs.twimg.com/media/EF3JZGOXYAA0cqF.jpg" TargetMode="External" /><Relationship Id="rId167" Type="http://schemas.openxmlformats.org/officeDocument/2006/relationships/hyperlink" Target="https://pbs.twimg.com/media/EF3oSoNWsAAdB1D.jpg" TargetMode="External" /><Relationship Id="rId168" Type="http://schemas.openxmlformats.org/officeDocument/2006/relationships/hyperlink" Target="https://pbs.twimg.com/media/EF3oSoNWsAAdB1D.jpg" TargetMode="External" /><Relationship Id="rId169" Type="http://schemas.openxmlformats.org/officeDocument/2006/relationships/hyperlink" Target="https://pbs.twimg.com/media/EF4xw_PWkAATj3x.jpg" TargetMode="External" /><Relationship Id="rId170" Type="http://schemas.openxmlformats.org/officeDocument/2006/relationships/hyperlink" Target="https://pbs.twimg.com/media/EF7-Yq5WoAUd6nu.jpg" TargetMode="External" /><Relationship Id="rId171" Type="http://schemas.openxmlformats.org/officeDocument/2006/relationships/hyperlink" Target="https://pbs.twimg.com/media/EF7-Yq5WoAUd6nu.jpg" TargetMode="External" /><Relationship Id="rId172" Type="http://schemas.openxmlformats.org/officeDocument/2006/relationships/hyperlink" Target="https://pbs.twimg.com/ext_tw_video_thumb/1179449520972808192/pu/img/7iWo8mdU0PuWg75g.jpg" TargetMode="External" /><Relationship Id="rId173" Type="http://schemas.openxmlformats.org/officeDocument/2006/relationships/hyperlink" Target="https://pbs.twimg.com/ext_tw_video_thumb/1179449520972808192/pu/img/7iWo8mdU0PuWg75g.jpg" TargetMode="External" /><Relationship Id="rId174" Type="http://schemas.openxmlformats.org/officeDocument/2006/relationships/hyperlink" Target="https://pbs.twimg.com/ext_tw_video_thumb/1179449520972808192/pu/img/7iWo8mdU0PuWg75g.jpg" TargetMode="External" /><Relationship Id="rId175" Type="http://schemas.openxmlformats.org/officeDocument/2006/relationships/hyperlink" Target="https://pbs.twimg.com/ext_tw_video_thumb/1179449520972808192/pu/img/7iWo8mdU0PuWg75g.jpg" TargetMode="External" /><Relationship Id="rId176" Type="http://schemas.openxmlformats.org/officeDocument/2006/relationships/hyperlink" Target="https://pbs.twimg.com/media/EF8Z2cfXoAAqqLU.jpg" TargetMode="External" /><Relationship Id="rId177" Type="http://schemas.openxmlformats.org/officeDocument/2006/relationships/hyperlink" Target="https://pbs.twimg.com/media/EF8nlU_XUAEZn5h.jpg" TargetMode="External" /><Relationship Id="rId178" Type="http://schemas.openxmlformats.org/officeDocument/2006/relationships/hyperlink" Target="https://pbs.twimg.com/media/EF9rXQZXUAA3tu2.jpg" TargetMode="External" /><Relationship Id="rId179" Type="http://schemas.openxmlformats.org/officeDocument/2006/relationships/hyperlink" Target="https://pbs.twimg.com/media/EF9rXQZXUAA3tu2.jpg" TargetMode="External" /><Relationship Id="rId180" Type="http://schemas.openxmlformats.org/officeDocument/2006/relationships/hyperlink" Target="https://pbs.twimg.com/media/EF4xw_PWkAATj3x.jpg" TargetMode="External" /><Relationship Id="rId181" Type="http://schemas.openxmlformats.org/officeDocument/2006/relationships/hyperlink" Target="https://pbs.twimg.com/media/EF970CwXUAABaYd.jpg" TargetMode="External" /><Relationship Id="rId182" Type="http://schemas.openxmlformats.org/officeDocument/2006/relationships/hyperlink" Target="https://pbs.twimg.com/media/EGA8h48XYAAP4qA.jpg" TargetMode="External" /><Relationship Id="rId183" Type="http://schemas.openxmlformats.org/officeDocument/2006/relationships/hyperlink" Target="https://pbs.twimg.com/media/EF8Z2cfXoAAqqLU.jpg" TargetMode="External" /><Relationship Id="rId184" Type="http://schemas.openxmlformats.org/officeDocument/2006/relationships/hyperlink" Target="https://pbs.twimg.com/media/EGBH-Y5XUAIO0Jv.jpg" TargetMode="External" /><Relationship Id="rId185" Type="http://schemas.openxmlformats.org/officeDocument/2006/relationships/hyperlink" Target="https://pbs.twimg.com/media/EGBRJj1WoAAZQxx.jpg" TargetMode="External" /><Relationship Id="rId186" Type="http://schemas.openxmlformats.org/officeDocument/2006/relationships/hyperlink" Target="https://pbs.twimg.com/media/EGBRJj1WoAAZQxx.jpg" TargetMode="External" /><Relationship Id="rId187" Type="http://schemas.openxmlformats.org/officeDocument/2006/relationships/hyperlink" Target="https://pbs.twimg.com/media/EF34XzqXYAEqdIp.jpg" TargetMode="External" /><Relationship Id="rId188" Type="http://schemas.openxmlformats.org/officeDocument/2006/relationships/hyperlink" Target="https://pbs.twimg.com/media/EGBXt76W4AAzFns.jpg" TargetMode="External" /><Relationship Id="rId189" Type="http://schemas.openxmlformats.org/officeDocument/2006/relationships/hyperlink" Target="https://pbs.twimg.com/media/EF3JZGOXYAA0cqF.jpg" TargetMode="External" /><Relationship Id="rId190" Type="http://schemas.openxmlformats.org/officeDocument/2006/relationships/hyperlink" Target="https://pbs.twimg.com/media/EGBjcExXoAA51bQ.jpg" TargetMode="External" /><Relationship Id="rId191" Type="http://schemas.openxmlformats.org/officeDocument/2006/relationships/hyperlink" Target="https://pbs.twimg.com/media/EGBqTodXUAAhnvr.jpg" TargetMode="External" /><Relationship Id="rId192" Type="http://schemas.openxmlformats.org/officeDocument/2006/relationships/hyperlink" Target="https://pbs.twimg.com/media/EGCO7RPWoAIfpPf.jpg" TargetMode="External" /><Relationship Id="rId193" Type="http://schemas.openxmlformats.org/officeDocument/2006/relationships/hyperlink" Target="https://pbs.twimg.com/media/EGChS4xXUAAJnPS.jpg" TargetMode="External" /><Relationship Id="rId194" Type="http://schemas.openxmlformats.org/officeDocument/2006/relationships/hyperlink" Target="https://pbs.twimg.com/media/EGChS4xXUAAJnPS.jpg" TargetMode="External" /><Relationship Id="rId195" Type="http://schemas.openxmlformats.org/officeDocument/2006/relationships/hyperlink" Target="https://pbs.twimg.com/media/EGBqjTCXoAAfE9N.jpg" TargetMode="External" /><Relationship Id="rId196" Type="http://schemas.openxmlformats.org/officeDocument/2006/relationships/hyperlink" Target="https://pbs.twimg.com/media/EGggEsTXUAEBVr5.jpg" TargetMode="External" /><Relationship Id="rId197" Type="http://schemas.openxmlformats.org/officeDocument/2006/relationships/hyperlink" Target="https://pbs.twimg.com/media/EGQZEhNX0AATNmi.jpg" TargetMode="External" /><Relationship Id="rId198" Type="http://schemas.openxmlformats.org/officeDocument/2006/relationships/hyperlink" Target="https://pbs.twimg.com/media/EGcznCTXkAASRBW.jpg" TargetMode="External" /><Relationship Id="rId199" Type="http://schemas.openxmlformats.org/officeDocument/2006/relationships/hyperlink" Target="https://pbs.twimg.com/media/EGRrd1cXkAQGmCv.jpg" TargetMode="External" /><Relationship Id="rId200" Type="http://schemas.openxmlformats.org/officeDocument/2006/relationships/hyperlink" Target="https://pbs.twimg.com/media/EGSBYGTXkAE1PcO.jpg" TargetMode="External" /><Relationship Id="rId201" Type="http://schemas.openxmlformats.org/officeDocument/2006/relationships/hyperlink" Target="https://pbs.twimg.com/media/EGSiZeuWsAA43yN.jpg" TargetMode="External" /><Relationship Id="rId202" Type="http://schemas.openxmlformats.org/officeDocument/2006/relationships/hyperlink" Target="https://pbs.twimg.com/media/EGVngyeWkAAhel-.jpg" TargetMode="External" /><Relationship Id="rId203" Type="http://schemas.openxmlformats.org/officeDocument/2006/relationships/hyperlink" Target="https://pbs.twimg.com/media/EGS64CDWoAANXcn.jpg" TargetMode="External" /><Relationship Id="rId204" Type="http://schemas.openxmlformats.org/officeDocument/2006/relationships/hyperlink" Target="https://pbs.twimg.com/media/EGQZEhNX0AATNmi.jpg" TargetMode="External" /><Relationship Id="rId205" Type="http://schemas.openxmlformats.org/officeDocument/2006/relationships/hyperlink" Target="https://pbs.twimg.com/media/EGA8h48XYAAP4qA.jpg" TargetMode="External" /><Relationship Id="rId206" Type="http://schemas.openxmlformats.org/officeDocument/2006/relationships/hyperlink" Target="https://pbs.twimg.com/media/EGW6GL_XkAE4D55.jpg" TargetMode="External" /><Relationship Id="rId207" Type="http://schemas.openxmlformats.org/officeDocument/2006/relationships/hyperlink" Target="https://pbs.twimg.com/media/EF8LaHOXoAAIFwM.jpg" TargetMode="External" /><Relationship Id="rId208" Type="http://schemas.openxmlformats.org/officeDocument/2006/relationships/hyperlink" Target="https://pbs.twimg.com/media/EFtsb8aW4AAEKnb.jpg" TargetMode="External" /><Relationship Id="rId209" Type="http://schemas.openxmlformats.org/officeDocument/2006/relationships/hyperlink" Target="https://pbs.twimg.com/media/EF8LaHOXoAAIFwM.jpg" TargetMode="External" /><Relationship Id="rId210" Type="http://schemas.openxmlformats.org/officeDocument/2006/relationships/hyperlink" Target="https://pbs.twimg.com/media/EGXgX84WwAI-7z5.jpg" TargetMode="External" /><Relationship Id="rId211" Type="http://schemas.openxmlformats.org/officeDocument/2006/relationships/hyperlink" Target="https://pbs.twimg.com/ext_tw_video_thumb/1181953726396928002/pu/img/gtiunVCsgujq548d.jpg" TargetMode="External" /><Relationship Id="rId212" Type="http://schemas.openxmlformats.org/officeDocument/2006/relationships/hyperlink" Target="https://pbs.twimg.com/media/EF8LaHOXoAAIFwM.jpg" TargetMode="External" /><Relationship Id="rId213" Type="http://schemas.openxmlformats.org/officeDocument/2006/relationships/hyperlink" Target="https://pbs.twimg.com/media/EF8LaHOXoAAIFwM.jpg" TargetMode="External" /><Relationship Id="rId214" Type="http://schemas.openxmlformats.org/officeDocument/2006/relationships/hyperlink" Target="https://pbs.twimg.com/media/EGa3DmiX0AACWLl.jpg" TargetMode="External" /><Relationship Id="rId215" Type="http://schemas.openxmlformats.org/officeDocument/2006/relationships/hyperlink" Target="https://pbs.twimg.com/media/EGa3DmiX0AACWLl.jpg" TargetMode="External" /><Relationship Id="rId216" Type="http://schemas.openxmlformats.org/officeDocument/2006/relationships/hyperlink" Target="https://pbs.twimg.com/media/EGa34gLWwAATRfv.jpg" TargetMode="External" /><Relationship Id="rId217" Type="http://schemas.openxmlformats.org/officeDocument/2006/relationships/hyperlink" Target="https://pbs.twimg.com/media/EGX4bawWwAA3l19.jpg" TargetMode="External" /><Relationship Id="rId218" Type="http://schemas.openxmlformats.org/officeDocument/2006/relationships/hyperlink" Target="https://pbs.twimg.com/media/EFPBXCeWsAINGsd.jpg" TargetMode="External" /><Relationship Id="rId219" Type="http://schemas.openxmlformats.org/officeDocument/2006/relationships/hyperlink" Target="https://pbs.twimg.com/media/EF3IQr3W4AARpTb.jpg" TargetMode="External" /><Relationship Id="rId220" Type="http://schemas.openxmlformats.org/officeDocument/2006/relationships/hyperlink" Target="https://pbs.twimg.com/media/EGbZ6QCXoAAa9GQ.jpg" TargetMode="External" /><Relationship Id="rId221" Type="http://schemas.openxmlformats.org/officeDocument/2006/relationships/hyperlink" Target="https://pbs.twimg.com/media/EGcvZyKW4AAFkr9.jpg" TargetMode="External" /><Relationship Id="rId222" Type="http://schemas.openxmlformats.org/officeDocument/2006/relationships/hyperlink" Target="https://pbs.twimg.com/media/EGc1dBJWsAE62d_.jpg" TargetMode="External" /><Relationship Id="rId223" Type="http://schemas.openxmlformats.org/officeDocument/2006/relationships/hyperlink" Target="https://pbs.twimg.com/media/EGcsKAnWsAAIrhe.jpg" TargetMode="External" /><Relationship Id="rId224" Type="http://schemas.openxmlformats.org/officeDocument/2006/relationships/hyperlink" Target="https://pbs.twimg.com/media/EGgl-wKWkAA2aoh.jpg" TargetMode="External" /><Relationship Id="rId225" Type="http://schemas.openxmlformats.org/officeDocument/2006/relationships/hyperlink" Target="https://pbs.twimg.com/media/EGhZJ2_XUAEdwHA.jpg" TargetMode="External" /><Relationship Id="rId226" Type="http://schemas.openxmlformats.org/officeDocument/2006/relationships/hyperlink" Target="https://pbs.twimg.com/media/EFtmvDOWsAEaqsE.jpg" TargetMode="External" /><Relationship Id="rId227" Type="http://schemas.openxmlformats.org/officeDocument/2006/relationships/hyperlink" Target="https://pbs.twimg.com/media/EGhZJ2_XUAEdwHA.jpg" TargetMode="External" /><Relationship Id="rId228" Type="http://schemas.openxmlformats.org/officeDocument/2006/relationships/hyperlink" Target="https://pbs.twimg.com/media/EFybRLoX0AA0Ot3.jpg" TargetMode="External" /><Relationship Id="rId229" Type="http://schemas.openxmlformats.org/officeDocument/2006/relationships/hyperlink" Target="https://pbs.twimg.com/media/EGXEwCYXYAAvKcP.jpg" TargetMode="External" /><Relationship Id="rId230" Type="http://schemas.openxmlformats.org/officeDocument/2006/relationships/hyperlink" Target="https://pbs.twimg.com/media/EGV7z9mWkAELEII.jpg" TargetMode="External" /><Relationship Id="rId231" Type="http://schemas.openxmlformats.org/officeDocument/2006/relationships/hyperlink" Target="https://pbs.twimg.com/media/EFybRLoX0AA0Ot3.jpg" TargetMode="External" /><Relationship Id="rId232" Type="http://schemas.openxmlformats.org/officeDocument/2006/relationships/hyperlink" Target="https://pbs.twimg.com/media/EGXEwCYXYAAvKcP.jpg" TargetMode="External" /><Relationship Id="rId233" Type="http://schemas.openxmlformats.org/officeDocument/2006/relationships/hyperlink" Target="https://pbs.twimg.com/media/EGha9e4XkAI9hE6.jpg" TargetMode="External" /><Relationship Id="rId234" Type="http://schemas.openxmlformats.org/officeDocument/2006/relationships/hyperlink" Target="https://pbs.twimg.com/media/EGha9e4XkAI9hE6.jpg" TargetMode="External" /><Relationship Id="rId235" Type="http://schemas.openxmlformats.org/officeDocument/2006/relationships/hyperlink" Target="https://pbs.twimg.com/media/EGha9e4XkAI9hE6.jpg" TargetMode="External" /><Relationship Id="rId236" Type="http://schemas.openxmlformats.org/officeDocument/2006/relationships/hyperlink" Target="https://pbs.twimg.com/media/EF8HFIWXkAESQxc.jpg" TargetMode="External" /><Relationship Id="rId237" Type="http://schemas.openxmlformats.org/officeDocument/2006/relationships/hyperlink" Target="https://pbs.twimg.com/media/EGXLX8kWwAEyxL9.jpg" TargetMode="External" /><Relationship Id="rId238" Type="http://schemas.openxmlformats.org/officeDocument/2006/relationships/hyperlink" Target="https://pbs.twimg.com/media/EGXLX8kWwAEyxL9.jpg" TargetMode="External" /><Relationship Id="rId239" Type="http://schemas.openxmlformats.org/officeDocument/2006/relationships/hyperlink" Target="https://pbs.twimg.com/media/EFxnxTKWsAQJlTd.jpg" TargetMode="External" /><Relationship Id="rId240" Type="http://schemas.openxmlformats.org/officeDocument/2006/relationships/hyperlink" Target="https://pbs.twimg.com/media/EGcaWxaW4AAwsOe.jpg" TargetMode="External" /><Relationship Id="rId241" Type="http://schemas.openxmlformats.org/officeDocument/2006/relationships/hyperlink" Target="https://pbs.twimg.com/media/EGhmeeHWsAUReLG.jpg" TargetMode="External" /><Relationship Id="rId242" Type="http://schemas.openxmlformats.org/officeDocument/2006/relationships/hyperlink" Target="https://pbs.twimg.com/tweet_video_thumb/EFO91S_XUAIvzdC.jpg" TargetMode="External" /><Relationship Id="rId243" Type="http://schemas.openxmlformats.org/officeDocument/2006/relationships/hyperlink" Target="https://pbs.twimg.com/media/EFtsb8aW4AAEKnb.jpg" TargetMode="External" /><Relationship Id="rId244" Type="http://schemas.openxmlformats.org/officeDocument/2006/relationships/hyperlink" Target="https://pbs.twimg.com/media/EFxnxTKWsAQJlTd.jpg" TargetMode="External" /><Relationship Id="rId245" Type="http://schemas.openxmlformats.org/officeDocument/2006/relationships/hyperlink" Target="https://pbs.twimg.com/media/EF8HFIWXkAESQxc.jpg" TargetMode="External" /><Relationship Id="rId246" Type="http://schemas.openxmlformats.org/officeDocument/2006/relationships/hyperlink" Target="https://pbs.twimg.com/media/EF9J4EnXUAAkWT_.jpg" TargetMode="External" /><Relationship Id="rId247" Type="http://schemas.openxmlformats.org/officeDocument/2006/relationships/hyperlink" Target="https://pbs.twimg.com/media/EGcaWxaW4AAwsOe.jpg" TargetMode="External" /><Relationship Id="rId248" Type="http://schemas.openxmlformats.org/officeDocument/2006/relationships/hyperlink" Target="https://pbs.twimg.com/media/EGhmeeHWsAUReLG.jpg" TargetMode="External" /><Relationship Id="rId249" Type="http://schemas.openxmlformats.org/officeDocument/2006/relationships/hyperlink" Target="http://pbs.twimg.com/profile_images/993433341004320770/nLkTcMDz_normal.jpg" TargetMode="External" /><Relationship Id="rId250" Type="http://schemas.openxmlformats.org/officeDocument/2006/relationships/hyperlink" Target="http://pbs.twimg.com/profile_images/993433341004320770/nLkTcMDz_normal.jpg" TargetMode="External" /><Relationship Id="rId251" Type="http://schemas.openxmlformats.org/officeDocument/2006/relationships/hyperlink" Target="http://pbs.twimg.com/profile_images/993433341004320770/nLkTcMDz_normal.jpg" TargetMode="External" /><Relationship Id="rId252" Type="http://schemas.openxmlformats.org/officeDocument/2006/relationships/hyperlink" Target="https://pbs.twimg.com/media/EFtsb8aW4AAEKnb.jpg" TargetMode="External" /><Relationship Id="rId253" Type="http://schemas.openxmlformats.org/officeDocument/2006/relationships/hyperlink" Target="http://pbs.twimg.com/profile_images/1123237807185649664/9Rp9uSAp_normal.png" TargetMode="External" /><Relationship Id="rId254" Type="http://schemas.openxmlformats.org/officeDocument/2006/relationships/hyperlink" Target="http://pbs.twimg.com/profile_images/856443047579701248/TTI7Ndro_normal.jpg" TargetMode="External" /><Relationship Id="rId255" Type="http://schemas.openxmlformats.org/officeDocument/2006/relationships/hyperlink" Target="http://pbs.twimg.com/profile_images/856443047579701248/TTI7Ndro_normal.jpg" TargetMode="External" /><Relationship Id="rId256" Type="http://schemas.openxmlformats.org/officeDocument/2006/relationships/hyperlink" Target="http://pbs.twimg.com/profile_images/856443047579701248/TTI7Ndro_normal.jpg" TargetMode="External" /><Relationship Id="rId257" Type="http://schemas.openxmlformats.org/officeDocument/2006/relationships/hyperlink" Target="http://pbs.twimg.com/profile_images/856443047579701248/TTI7Ndro_normal.jpg" TargetMode="External" /><Relationship Id="rId258" Type="http://schemas.openxmlformats.org/officeDocument/2006/relationships/hyperlink" Target="http://pbs.twimg.com/profile_images/856443047579701248/TTI7Ndro_normal.jpg" TargetMode="External" /><Relationship Id="rId259" Type="http://schemas.openxmlformats.org/officeDocument/2006/relationships/hyperlink" Target="http://pbs.twimg.com/profile_images/1083039075911811080/eBt6G-M6_normal.jpg" TargetMode="External" /><Relationship Id="rId260" Type="http://schemas.openxmlformats.org/officeDocument/2006/relationships/hyperlink" Target="http://pbs.twimg.com/profile_images/1083039075911811080/eBt6G-M6_normal.jpg" TargetMode="External" /><Relationship Id="rId261" Type="http://schemas.openxmlformats.org/officeDocument/2006/relationships/hyperlink" Target="http://pbs.twimg.com/profile_images/1083039075911811080/eBt6G-M6_normal.jpg" TargetMode="External" /><Relationship Id="rId262" Type="http://schemas.openxmlformats.org/officeDocument/2006/relationships/hyperlink" Target="http://pbs.twimg.com/profile_images/1174958863239405568/FBs53uKC_normal.jpg" TargetMode="External" /><Relationship Id="rId263" Type="http://schemas.openxmlformats.org/officeDocument/2006/relationships/hyperlink" Target="http://pbs.twimg.com/profile_images/1174958863239405568/FBs53uKC_normal.jpg" TargetMode="External" /><Relationship Id="rId264" Type="http://schemas.openxmlformats.org/officeDocument/2006/relationships/hyperlink" Target="http://pbs.twimg.com/profile_images/1174958863239405568/FBs53uKC_normal.jpg" TargetMode="External" /><Relationship Id="rId265" Type="http://schemas.openxmlformats.org/officeDocument/2006/relationships/hyperlink" Target="http://pbs.twimg.com/profile_images/1174958863239405568/FBs53uKC_normal.jpg" TargetMode="External" /><Relationship Id="rId266" Type="http://schemas.openxmlformats.org/officeDocument/2006/relationships/hyperlink" Target="http://pbs.twimg.com/profile_images/1174958863239405568/FBs53uKC_normal.jpg" TargetMode="External" /><Relationship Id="rId267" Type="http://schemas.openxmlformats.org/officeDocument/2006/relationships/hyperlink" Target="http://pbs.twimg.com/profile_images/1174958863239405568/FBs53uKC_normal.jpg" TargetMode="External" /><Relationship Id="rId268" Type="http://schemas.openxmlformats.org/officeDocument/2006/relationships/hyperlink" Target="http://pbs.twimg.com/profile_images/1174958863239405568/FBs53uKC_normal.jpg" TargetMode="External" /><Relationship Id="rId269" Type="http://schemas.openxmlformats.org/officeDocument/2006/relationships/hyperlink" Target="http://pbs.twimg.com/profile_images/1174958863239405568/FBs53uKC_normal.jpg" TargetMode="External" /><Relationship Id="rId270" Type="http://schemas.openxmlformats.org/officeDocument/2006/relationships/hyperlink" Target="http://pbs.twimg.com/profile_images/1156258561216921602/53Sm5-YK_normal.jpg" TargetMode="External" /><Relationship Id="rId271" Type="http://schemas.openxmlformats.org/officeDocument/2006/relationships/hyperlink" Target="http://pbs.twimg.com/profile_images/1031580565110235136/_l10VUQ6_normal.jpg" TargetMode="External" /><Relationship Id="rId272" Type="http://schemas.openxmlformats.org/officeDocument/2006/relationships/hyperlink" Target="http://pbs.twimg.com/profile_images/927861938641690624/ubmnIPSq_normal.jpg" TargetMode="External" /><Relationship Id="rId273" Type="http://schemas.openxmlformats.org/officeDocument/2006/relationships/hyperlink" Target="http://pbs.twimg.com/profile_images/927861938641690624/ubmnIPSq_normal.jpg" TargetMode="External" /><Relationship Id="rId274" Type="http://schemas.openxmlformats.org/officeDocument/2006/relationships/hyperlink" Target="http://pbs.twimg.com/profile_images/1155067272144334848/UxxNlHLf_normal.jpg" TargetMode="External" /><Relationship Id="rId275" Type="http://schemas.openxmlformats.org/officeDocument/2006/relationships/hyperlink" Target="http://pbs.twimg.com/profile_images/1155067272144334848/UxxNlHLf_normal.jpg" TargetMode="External" /><Relationship Id="rId276" Type="http://schemas.openxmlformats.org/officeDocument/2006/relationships/hyperlink" Target="http://pbs.twimg.com/profile_images/1155067272144334848/UxxNlHLf_normal.jpg" TargetMode="External" /><Relationship Id="rId277" Type="http://schemas.openxmlformats.org/officeDocument/2006/relationships/hyperlink" Target="http://pbs.twimg.com/profile_images/2767046980/d0728b06264c18043b1d4571b0ed3d39_normal.jpeg" TargetMode="External" /><Relationship Id="rId278" Type="http://schemas.openxmlformats.org/officeDocument/2006/relationships/hyperlink" Target="http://pbs.twimg.com/profile_images/2767046980/d0728b06264c18043b1d4571b0ed3d39_normal.jpeg" TargetMode="External" /><Relationship Id="rId279" Type="http://schemas.openxmlformats.org/officeDocument/2006/relationships/hyperlink" Target="http://pbs.twimg.com/profile_images/2767046980/d0728b06264c18043b1d4571b0ed3d39_normal.jpeg" TargetMode="External" /><Relationship Id="rId280" Type="http://schemas.openxmlformats.org/officeDocument/2006/relationships/hyperlink" Target="http://pbs.twimg.com/profile_images/2767046980/d0728b06264c18043b1d4571b0ed3d39_normal.jpeg" TargetMode="External" /><Relationship Id="rId281" Type="http://schemas.openxmlformats.org/officeDocument/2006/relationships/hyperlink" Target="http://pbs.twimg.com/profile_images/2767046980/d0728b06264c18043b1d4571b0ed3d39_normal.jpeg" TargetMode="External" /><Relationship Id="rId282" Type="http://schemas.openxmlformats.org/officeDocument/2006/relationships/hyperlink" Target="https://pbs.twimg.com/media/EFtsb8aW4AAEKnb.jpg" TargetMode="External" /><Relationship Id="rId283" Type="http://schemas.openxmlformats.org/officeDocument/2006/relationships/hyperlink" Target="http://pbs.twimg.com/profile_images/670305132735778816/7vNlsR_X_normal.jpg" TargetMode="External" /><Relationship Id="rId284" Type="http://schemas.openxmlformats.org/officeDocument/2006/relationships/hyperlink" Target="http://pbs.twimg.com/profile_images/670305132735778816/7vNlsR_X_normal.jpg" TargetMode="External" /><Relationship Id="rId285" Type="http://schemas.openxmlformats.org/officeDocument/2006/relationships/hyperlink" Target="http://pbs.twimg.com/profile_images/1138114915619749888/1e0u-1mE_normal.png" TargetMode="External" /><Relationship Id="rId286" Type="http://schemas.openxmlformats.org/officeDocument/2006/relationships/hyperlink" Target="http://pbs.twimg.com/profile_images/1053139625244585984/o81wYBuO_normal.jpg" TargetMode="External" /><Relationship Id="rId287" Type="http://schemas.openxmlformats.org/officeDocument/2006/relationships/hyperlink" Target="http://pbs.twimg.com/profile_images/1053139625244585984/o81wYBuO_normal.jpg" TargetMode="External" /><Relationship Id="rId288" Type="http://schemas.openxmlformats.org/officeDocument/2006/relationships/hyperlink" Target="http://pbs.twimg.com/profile_images/1053139625244585984/o81wYBuO_normal.jpg" TargetMode="External" /><Relationship Id="rId289" Type="http://schemas.openxmlformats.org/officeDocument/2006/relationships/hyperlink" Target="http://pbs.twimg.com/profile_images/1053139625244585984/o81wYBuO_normal.jpg" TargetMode="External" /><Relationship Id="rId290" Type="http://schemas.openxmlformats.org/officeDocument/2006/relationships/hyperlink" Target="http://pbs.twimg.com/profile_images/1053139625244585984/o81wYBuO_normal.jpg" TargetMode="External" /><Relationship Id="rId291" Type="http://schemas.openxmlformats.org/officeDocument/2006/relationships/hyperlink" Target="http://pbs.twimg.com/profile_images/1053139625244585984/o81wYBuO_normal.jpg" TargetMode="External" /><Relationship Id="rId292" Type="http://schemas.openxmlformats.org/officeDocument/2006/relationships/hyperlink" Target="http://pbs.twimg.com/profile_images/1053139625244585984/o81wYBuO_normal.jpg" TargetMode="External" /><Relationship Id="rId293" Type="http://schemas.openxmlformats.org/officeDocument/2006/relationships/hyperlink" Target="http://pbs.twimg.com/profile_images/1053139625244585984/o81wYBuO_normal.jpg" TargetMode="External" /><Relationship Id="rId294" Type="http://schemas.openxmlformats.org/officeDocument/2006/relationships/hyperlink" Target="http://pbs.twimg.com/profile_images/1181117358376718336/LT4yrxJZ_normal.jpg" TargetMode="External" /><Relationship Id="rId295" Type="http://schemas.openxmlformats.org/officeDocument/2006/relationships/hyperlink" Target="http://pbs.twimg.com/profile_images/1181117358376718336/LT4yrxJZ_normal.jpg" TargetMode="External" /><Relationship Id="rId296" Type="http://schemas.openxmlformats.org/officeDocument/2006/relationships/hyperlink" Target="http://pbs.twimg.com/profile_images/1181117358376718336/LT4yrxJZ_normal.jpg" TargetMode="External" /><Relationship Id="rId297" Type="http://schemas.openxmlformats.org/officeDocument/2006/relationships/hyperlink" Target="http://pbs.twimg.com/profile_images/778934286133198849/9hXRfK8o_normal.jpg" TargetMode="External" /><Relationship Id="rId298" Type="http://schemas.openxmlformats.org/officeDocument/2006/relationships/hyperlink" Target="http://pbs.twimg.com/profile_images/778934286133198849/9hXRfK8o_normal.jpg" TargetMode="External" /><Relationship Id="rId299" Type="http://schemas.openxmlformats.org/officeDocument/2006/relationships/hyperlink" Target="http://pbs.twimg.com/profile_images/778934286133198849/9hXRfK8o_normal.jpg" TargetMode="External" /><Relationship Id="rId300" Type="http://schemas.openxmlformats.org/officeDocument/2006/relationships/hyperlink" Target="http://pbs.twimg.com/profile_images/1024530033879203840/hTwYflmc_normal.jpg" TargetMode="External" /><Relationship Id="rId301" Type="http://schemas.openxmlformats.org/officeDocument/2006/relationships/hyperlink" Target="http://pbs.twimg.com/profile_images/1024530033879203840/hTwYflmc_normal.jpg" TargetMode="External" /><Relationship Id="rId302" Type="http://schemas.openxmlformats.org/officeDocument/2006/relationships/hyperlink" Target="http://pbs.twimg.com/profile_images/1024530033879203840/hTwYflmc_normal.jpg" TargetMode="External" /><Relationship Id="rId303" Type="http://schemas.openxmlformats.org/officeDocument/2006/relationships/hyperlink" Target="http://pbs.twimg.com/profile_images/1171114316394827783/xxedEE6g_normal.jpg" TargetMode="External" /><Relationship Id="rId304" Type="http://schemas.openxmlformats.org/officeDocument/2006/relationships/hyperlink" Target="http://pbs.twimg.com/profile_images/1156908344894021632/ONjgujhf_normal.jpg" TargetMode="External" /><Relationship Id="rId305" Type="http://schemas.openxmlformats.org/officeDocument/2006/relationships/hyperlink" Target="http://pbs.twimg.com/profile_images/1156908344894021632/ONjgujhf_normal.jpg" TargetMode="External" /><Relationship Id="rId306" Type="http://schemas.openxmlformats.org/officeDocument/2006/relationships/hyperlink" Target="http://pbs.twimg.com/profile_images/1156908344894021632/ONjgujhf_normal.jpg" TargetMode="External" /><Relationship Id="rId307" Type="http://schemas.openxmlformats.org/officeDocument/2006/relationships/hyperlink" Target="http://pbs.twimg.com/profile_images/1156908344894021632/ONjgujhf_normal.jpg" TargetMode="External" /><Relationship Id="rId308" Type="http://schemas.openxmlformats.org/officeDocument/2006/relationships/hyperlink" Target="http://pbs.twimg.com/profile_images/1156908344894021632/ONjgujhf_normal.jpg" TargetMode="External" /><Relationship Id="rId309" Type="http://schemas.openxmlformats.org/officeDocument/2006/relationships/hyperlink" Target="http://pbs.twimg.com/profile_images/1001854812156243969/YBUbWwRk_normal.jpg" TargetMode="External" /><Relationship Id="rId310" Type="http://schemas.openxmlformats.org/officeDocument/2006/relationships/hyperlink" Target="http://pbs.twimg.com/profile_images/1001854812156243969/YBUbWwRk_normal.jpg" TargetMode="External" /><Relationship Id="rId311" Type="http://schemas.openxmlformats.org/officeDocument/2006/relationships/hyperlink" Target="http://pbs.twimg.com/profile_images/1001854812156243969/YBUbWwRk_normal.jpg" TargetMode="External" /><Relationship Id="rId312" Type="http://schemas.openxmlformats.org/officeDocument/2006/relationships/hyperlink" Target="http://pbs.twimg.com/profile_images/1001854812156243969/YBUbWwRk_normal.jpg" TargetMode="External" /><Relationship Id="rId313" Type="http://schemas.openxmlformats.org/officeDocument/2006/relationships/hyperlink" Target="http://pbs.twimg.com/profile_images/1001854812156243969/YBUbWwRk_normal.jpg" TargetMode="External" /><Relationship Id="rId314" Type="http://schemas.openxmlformats.org/officeDocument/2006/relationships/hyperlink" Target="http://pbs.twimg.com/profile_images/1001854812156243969/YBUbWwRk_normal.jpg" TargetMode="External" /><Relationship Id="rId315" Type="http://schemas.openxmlformats.org/officeDocument/2006/relationships/hyperlink" Target="http://pbs.twimg.com/profile_images/837307775428472835/rPbdgrDc_normal.jpg" TargetMode="External" /><Relationship Id="rId316" Type="http://schemas.openxmlformats.org/officeDocument/2006/relationships/hyperlink" Target="http://pbs.twimg.com/profile_images/1018950533711847424/5-tLdCgx_normal.jpg" TargetMode="External" /><Relationship Id="rId317" Type="http://schemas.openxmlformats.org/officeDocument/2006/relationships/hyperlink" Target="http://pbs.twimg.com/profile_images/1182304102161813508/wJBgDrbq_normal.jpg" TargetMode="External" /><Relationship Id="rId318" Type="http://schemas.openxmlformats.org/officeDocument/2006/relationships/hyperlink" Target="http://pbs.twimg.com/profile_images/1182304102161813508/wJBgDrbq_normal.jpg" TargetMode="External" /><Relationship Id="rId319" Type="http://schemas.openxmlformats.org/officeDocument/2006/relationships/hyperlink" Target="http://pbs.twimg.com/profile_images/986570785631424512/GZdD4FKh_normal.jpg" TargetMode="External" /><Relationship Id="rId320" Type="http://schemas.openxmlformats.org/officeDocument/2006/relationships/hyperlink" Target="http://pbs.twimg.com/profile_images/1180819169157292032/YBM70NYl_normal.jpg" TargetMode="External" /><Relationship Id="rId321" Type="http://schemas.openxmlformats.org/officeDocument/2006/relationships/hyperlink" Target="http://pbs.twimg.com/profile_images/1180819169157292032/YBM70NYl_normal.jpg" TargetMode="External" /><Relationship Id="rId322" Type="http://schemas.openxmlformats.org/officeDocument/2006/relationships/hyperlink" Target="http://pbs.twimg.com/profile_images/1180819169157292032/YBM70NYl_normal.jpg" TargetMode="External" /><Relationship Id="rId323" Type="http://schemas.openxmlformats.org/officeDocument/2006/relationships/hyperlink" Target="http://pbs.twimg.com/profile_images/1180819169157292032/YBM70NYl_normal.jpg" TargetMode="External" /><Relationship Id="rId324" Type="http://schemas.openxmlformats.org/officeDocument/2006/relationships/hyperlink" Target="http://pbs.twimg.com/profile_images/1180819169157292032/YBM70NYl_normal.jpg" TargetMode="External" /><Relationship Id="rId325" Type="http://schemas.openxmlformats.org/officeDocument/2006/relationships/hyperlink" Target="http://pbs.twimg.com/profile_images/1180819169157292032/YBM70NYl_normal.jpg" TargetMode="External" /><Relationship Id="rId326" Type="http://schemas.openxmlformats.org/officeDocument/2006/relationships/hyperlink" Target="https://pbs.twimg.com/media/EGQsaUmWoAIH985.jpg" TargetMode="External" /><Relationship Id="rId327" Type="http://schemas.openxmlformats.org/officeDocument/2006/relationships/hyperlink" Target="http://pbs.twimg.com/profile_images/1108278792118771712/UKddwwYF_normal.jpg" TargetMode="External" /><Relationship Id="rId328" Type="http://schemas.openxmlformats.org/officeDocument/2006/relationships/hyperlink" Target="http://pbs.twimg.com/profile_images/1108278792118771712/UKddwwYF_normal.jpg" TargetMode="External" /><Relationship Id="rId329" Type="http://schemas.openxmlformats.org/officeDocument/2006/relationships/hyperlink" Target="http://pbs.twimg.com/profile_images/1102642023293743106/37yVbG6d_normal.jpg" TargetMode="External" /><Relationship Id="rId330" Type="http://schemas.openxmlformats.org/officeDocument/2006/relationships/hyperlink" Target="http://pbs.twimg.com/profile_images/1102642023293743106/37yVbG6d_normal.jpg" TargetMode="External" /><Relationship Id="rId331" Type="http://schemas.openxmlformats.org/officeDocument/2006/relationships/hyperlink" Target="http://pbs.twimg.com/profile_images/1102642023293743106/37yVbG6d_normal.jpg" TargetMode="External" /><Relationship Id="rId332" Type="http://schemas.openxmlformats.org/officeDocument/2006/relationships/hyperlink" Target="http://pbs.twimg.com/profile_images/1032025660481527808/eywt9Fom_normal.jpg" TargetMode="External" /><Relationship Id="rId333" Type="http://schemas.openxmlformats.org/officeDocument/2006/relationships/hyperlink" Target="http://pbs.twimg.com/profile_images/1032025660481527808/eywt9Fom_normal.jpg" TargetMode="External" /><Relationship Id="rId334" Type="http://schemas.openxmlformats.org/officeDocument/2006/relationships/hyperlink" Target="http://pbs.twimg.com/profile_images/953981725264285696/88QX350U_normal.jpg" TargetMode="External" /><Relationship Id="rId335" Type="http://schemas.openxmlformats.org/officeDocument/2006/relationships/hyperlink" Target="http://pbs.twimg.com/profile_images/1176825388426829824/lZF9uWzA_normal.png" TargetMode="External" /><Relationship Id="rId336" Type="http://schemas.openxmlformats.org/officeDocument/2006/relationships/hyperlink" Target="http://pbs.twimg.com/profile_images/910447810276986880/OhowBiUa_normal.jpg" TargetMode="External" /><Relationship Id="rId337" Type="http://schemas.openxmlformats.org/officeDocument/2006/relationships/hyperlink" Target="http://pbs.twimg.com/profile_images/910447810276986880/OhowBiUa_normal.jpg" TargetMode="External" /><Relationship Id="rId338" Type="http://schemas.openxmlformats.org/officeDocument/2006/relationships/hyperlink" Target="http://pbs.twimg.com/profile_images/910447810276986880/OhowBiUa_normal.jpg" TargetMode="External" /><Relationship Id="rId339" Type="http://schemas.openxmlformats.org/officeDocument/2006/relationships/hyperlink" Target="https://pbs.twimg.com/media/EGXkTzMWkAAe1tC.jpg" TargetMode="External" /><Relationship Id="rId340" Type="http://schemas.openxmlformats.org/officeDocument/2006/relationships/hyperlink" Target="https://pbs.twimg.com/media/EGXkTzMWkAAe1tC.jpg" TargetMode="External" /><Relationship Id="rId341" Type="http://schemas.openxmlformats.org/officeDocument/2006/relationships/hyperlink" Target="http://pbs.twimg.com/profile_images/1093241132761395200/VORyoxGy_normal.jpg" TargetMode="External" /><Relationship Id="rId342" Type="http://schemas.openxmlformats.org/officeDocument/2006/relationships/hyperlink" Target="http://pbs.twimg.com/profile_images/1093241132761395200/VORyoxGy_normal.jpg" TargetMode="External" /><Relationship Id="rId343" Type="http://schemas.openxmlformats.org/officeDocument/2006/relationships/hyperlink" Target="http://pbs.twimg.com/profile_images/856574445007364096/E0F-KENv_normal.jpg" TargetMode="External" /><Relationship Id="rId344" Type="http://schemas.openxmlformats.org/officeDocument/2006/relationships/hyperlink" Target="http://pbs.twimg.com/profile_images/856574445007364096/E0F-KENv_normal.jpg" TargetMode="External" /><Relationship Id="rId345" Type="http://schemas.openxmlformats.org/officeDocument/2006/relationships/hyperlink" Target="http://pbs.twimg.com/profile_images/569964863053496320/9elXprUv_normal.png" TargetMode="External" /><Relationship Id="rId346" Type="http://schemas.openxmlformats.org/officeDocument/2006/relationships/hyperlink" Target="http://pbs.twimg.com/profile_images/569964863053496320/9elXprUv_normal.png" TargetMode="External" /><Relationship Id="rId347" Type="http://schemas.openxmlformats.org/officeDocument/2006/relationships/hyperlink" Target="http://pbs.twimg.com/profile_images/955714485494444032/oDPVBdxS_normal.jpg" TargetMode="External" /><Relationship Id="rId348" Type="http://schemas.openxmlformats.org/officeDocument/2006/relationships/hyperlink" Target="http://pbs.twimg.com/profile_images/955714485494444032/oDPVBdxS_normal.jpg" TargetMode="External" /><Relationship Id="rId349" Type="http://schemas.openxmlformats.org/officeDocument/2006/relationships/hyperlink" Target="http://pbs.twimg.com/profile_images/966974933376040960/YBEjjJo0_normal.jpg" TargetMode="External" /><Relationship Id="rId350" Type="http://schemas.openxmlformats.org/officeDocument/2006/relationships/hyperlink" Target="http://pbs.twimg.com/profile_images/966974933376040960/YBEjjJo0_normal.jpg" TargetMode="External" /><Relationship Id="rId351" Type="http://schemas.openxmlformats.org/officeDocument/2006/relationships/hyperlink" Target="http://abs.twimg.com/sticky/default_profile_images/default_profile_normal.png" TargetMode="External" /><Relationship Id="rId352" Type="http://schemas.openxmlformats.org/officeDocument/2006/relationships/hyperlink" Target="http://abs.twimg.com/sticky/default_profile_images/default_profile_normal.png" TargetMode="External" /><Relationship Id="rId353" Type="http://schemas.openxmlformats.org/officeDocument/2006/relationships/hyperlink" Target="http://abs.twimg.com/sticky/default_profile_images/default_profile_normal.png" TargetMode="External" /><Relationship Id="rId354" Type="http://schemas.openxmlformats.org/officeDocument/2006/relationships/hyperlink" Target="http://abs.twimg.com/sticky/default_profile_images/default_profile_normal.png" TargetMode="External" /><Relationship Id="rId355" Type="http://schemas.openxmlformats.org/officeDocument/2006/relationships/hyperlink" Target="http://pbs.twimg.com/profile_images/565243148335464448/KBlF5CVT_normal.jpeg" TargetMode="External" /><Relationship Id="rId356" Type="http://schemas.openxmlformats.org/officeDocument/2006/relationships/hyperlink" Target="http://pbs.twimg.com/profile_images/565243148335464448/KBlF5CVT_normal.jpeg" TargetMode="External" /><Relationship Id="rId357" Type="http://schemas.openxmlformats.org/officeDocument/2006/relationships/hyperlink" Target="http://pbs.twimg.com/profile_images/1004129148204408833/cMeAT8Jd_normal.jpg" TargetMode="External" /><Relationship Id="rId358" Type="http://schemas.openxmlformats.org/officeDocument/2006/relationships/hyperlink" Target="http://pbs.twimg.com/profile_images/1049556254283243520/ULWS6wXc_normal.jpg" TargetMode="External" /><Relationship Id="rId359" Type="http://schemas.openxmlformats.org/officeDocument/2006/relationships/hyperlink" Target="http://pbs.twimg.com/profile_images/1049556254283243520/ULWS6wXc_normal.jpg" TargetMode="External" /><Relationship Id="rId360" Type="http://schemas.openxmlformats.org/officeDocument/2006/relationships/hyperlink" Target="http://pbs.twimg.com/profile_images/1049556254283243520/ULWS6wXc_normal.jpg" TargetMode="External" /><Relationship Id="rId361" Type="http://schemas.openxmlformats.org/officeDocument/2006/relationships/hyperlink" Target="http://pbs.twimg.com/profile_images/1149349801638682629/kH-EAV5N_normal.jpg" TargetMode="External" /><Relationship Id="rId362" Type="http://schemas.openxmlformats.org/officeDocument/2006/relationships/hyperlink" Target="http://pbs.twimg.com/profile_images/865522990951260160/5mYq6nGh_normal.jpg" TargetMode="External" /><Relationship Id="rId363" Type="http://schemas.openxmlformats.org/officeDocument/2006/relationships/hyperlink" Target="http://pbs.twimg.com/profile_images/865522990951260160/5mYq6nGh_normal.jpg" TargetMode="External" /><Relationship Id="rId364" Type="http://schemas.openxmlformats.org/officeDocument/2006/relationships/hyperlink" Target="http://pbs.twimg.com/profile_images/1147195390934102017/FDG0d0nX_normal.jpg" TargetMode="External" /><Relationship Id="rId365" Type="http://schemas.openxmlformats.org/officeDocument/2006/relationships/hyperlink" Target="http://pbs.twimg.com/profile_images/1147195390934102017/FDG0d0nX_normal.jpg" TargetMode="External" /><Relationship Id="rId366" Type="http://schemas.openxmlformats.org/officeDocument/2006/relationships/hyperlink" Target="http://pbs.twimg.com/profile_images/619559756835987456/_xU6MJI9_normal.jpg" TargetMode="External" /><Relationship Id="rId367" Type="http://schemas.openxmlformats.org/officeDocument/2006/relationships/hyperlink" Target="http://pbs.twimg.com/profile_images/619559756835987456/_xU6MJI9_normal.jpg" TargetMode="External" /><Relationship Id="rId368" Type="http://schemas.openxmlformats.org/officeDocument/2006/relationships/hyperlink" Target="http://pbs.twimg.com/profile_images/733327237198536704/Cad2tG40_normal.jpg" TargetMode="External" /><Relationship Id="rId369" Type="http://schemas.openxmlformats.org/officeDocument/2006/relationships/hyperlink" Target="http://pbs.twimg.com/profile_images/733327237198536704/Cad2tG40_normal.jpg" TargetMode="External" /><Relationship Id="rId370" Type="http://schemas.openxmlformats.org/officeDocument/2006/relationships/hyperlink" Target="http://pbs.twimg.com/profile_images/949555421051805696/BW989i9O_normal.jpg" TargetMode="External" /><Relationship Id="rId371" Type="http://schemas.openxmlformats.org/officeDocument/2006/relationships/hyperlink" Target="http://pbs.twimg.com/profile_images/949555421051805696/BW989i9O_normal.jpg" TargetMode="External" /><Relationship Id="rId372" Type="http://schemas.openxmlformats.org/officeDocument/2006/relationships/hyperlink" Target="http://pbs.twimg.com/profile_images/949555421051805696/BW989i9O_normal.jpg" TargetMode="External" /><Relationship Id="rId373" Type="http://schemas.openxmlformats.org/officeDocument/2006/relationships/hyperlink" Target="http://pbs.twimg.com/profile_images/949555421051805696/BW989i9O_normal.jpg" TargetMode="External" /><Relationship Id="rId374" Type="http://schemas.openxmlformats.org/officeDocument/2006/relationships/hyperlink" Target="http://pbs.twimg.com/profile_images/949555421051805696/BW989i9O_normal.jpg" TargetMode="External" /><Relationship Id="rId375" Type="http://schemas.openxmlformats.org/officeDocument/2006/relationships/hyperlink" Target="http://pbs.twimg.com/profile_images/735105668517122048/LszEs7He_normal.jpg" TargetMode="External" /><Relationship Id="rId376" Type="http://schemas.openxmlformats.org/officeDocument/2006/relationships/hyperlink" Target="http://pbs.twimg.com/profile_images/735105668517122048/LszEs7He_normal.jpg" TargetMode="External" /><Relationship Id="rId377" Type="http://schemas.openxmlformats.org/officeDocument/2006/relationships/hyperlink" Target="http://pbs.twimg.com/profile_images/1131259749968818181/kQg8oq0q_normal.jpg" TargetMode="External" /><Relationship Id="rId378" Type="http://schemas.openxmlformats.org/officeDocument/2006/relationships/hyperlink" Target="http://pbs.twimg.com/profile_images/1131259749968818181/kQg8oq0q_normal.jpg" TargetMode="External" /><Relationship Id="rId379" Type="http://schemas.openxmlformats.org/officeDocument/2006/relationships/hyperlink" Target="http://pbs.twimg.com/profile_images/1055049631279865861/L2Ot7yoz_normal.jpg" TargetMode="External" /><Relationship Id="rId380" Type="http://schemas.openxmlformats.org/officeDocument/2006/relationships/hyperlink" Target="http://pbs.twimg.com/profile_images/1055049631279865861/L2Ot7yoz_normal.jpg" TargetMode="External" /><Relationship Id="rId381" Type="http://schemas.openxmlformats.org/officeDocument/2006/relationships/hyperlink" Target="http://pbs.twimg.com/profile_images/717677864536117248/SxZ7dTxl_normal.jpg" TargetMode="External" /><Relationship Id="rId382" Type="http://schemas.openxmlformats.org/officeDocument/2006/relationships/hyperlink" Target="http://pbs.twimg.com/profile_images/717677864536117248/SxZ7dTxl_normal.jpg" TargetMode="External" /><Relationship Id="rId383" Type="http://schemas.openxmlformats.org/officeDocument/2006/relationships/hyperlink" Target="http://pbs.twimg.com/profile_images/1041712130532229121/1Dyc5uCl_normal.jpg" TargetMode="External" /><Relationship Id="rId384" Type="http://schemas.openxmlformats.org/officeDocument/2006/relationships/hyperlink" Target="http://pbs.twimg.com/profile_images/1041712130532229121/1Dyc5uCl_normal.jpg" TargetMode="External" /><Relationship Id="rId385" Type="http://schemas.openxmlformats.org/officeDocument/2006/relationships/hyperlink" Target="http://pbs.twimg.com/profile_images/710065236057985024/aOOWDCD6_normal.jpg" TargetMode="External" /><Relationship Id="rId386" Type="http://schemas.openxmlformats.org/officeDocument/2006/relationships/hyperlink" Target="http://pbs.twimg.com/profile_images/740096836929781760/D88n4V5y_normal.jpg" TargetMode="External" /><Relationship Id="rId387" Type="http://schemas.openxmlformats.org/officeDocument/2006/relationships/hyperlink" Target="http://pbs.twimg.com/profile_images/740096836929781760/D88n4V5y_normal.jpg" TargetMode="External" /><Relationship Id="rId388" Type="http://schemas.openxmlformats.org/officeDocument/2006/relationships/hyperlink" Target="http://pbs.twimg.com/profile_images/1025383852821368832/dcrRhl3h_normal.jpg" TargetMode="External" /><Relationship Id="rId389" Type="http://schemas.openxmlformats.org/officeDocument/2006/relationships/hyperlink" Target="http://pbs.twimg.com/profile_images/1025383852821368832/dcrRhl3h_normal.jpg" TargetMode="External" /><Relationship Id="rId390" Type="http://schemas.openxmlformats.org/officeDocument/2006/relationships/hyperlink" Target="http://pbs.twimg.com/profile_images/696473468586561536/3OCOnmCT_normal.jpg" TargetMode="External" /><Relationship Id="rId391" Type="http://schemas.openxmlformats.org/officeDocument/2006/relationships/hyperlink" Target="http://pbs.twimg.com/profile_images/696473468586561536/3OCOnmCT_normal.jpg" TargetMode="External" /><Relationship Id="rId392" Type="http://schemas.openxmlformats.org/officeDocument/2006/relationships/hyperlink" Target="https://pbs.twimg.com/media/EF8LaHOXoAAIFwM.jpg" TargetMode="External" /><Relationship Id="rId393" Type="http://schemas.openxmlformats.org/officeDocument/2006/relationships/hyperlink" Target="https://pbs.twimg.com/media/EF8LaHOXoAAIFwM.jpg" TargetMode="External" /><Relationship Id="rId394" Type="http://schemas.openxmlformats.org/officeDocument/2006/relationships/hyperlink" Target="http://pbs.twimg.com/profile_images/1168914389883338758/SZrAdzjl_normal.jpg" TargetMode="External" /><Relationship Id="rId395" Type="http://schemas.openxmlformats.org/officeDocument/2006/relationships/hyperlink" Target="http://abs.twimg.com/sticky/default_profile_images/default_profile_normal.png" TargetMode="External" /><Relationship Id="rId396" Type="http://schemas.openxmlformats.org/officeDocument/2006/relationships/hyperlink" Target="http://abs.twimg.com/sticky/default_profile_images/default_profile_normal.png" TargetMode="External" /><Relationship Id="rId397" Type="http://schemas.openxmlformats.org/officeDocument/2006/relationships/hyperlink" Target="http://pbs.twimg.com/profile_images/1160840479518466048/AOZLagxd_normal.jpg" TargetMode="External" /><Relationship Id="rId398" Type="http://schemas.openxmlformats.org/officeDocument/2006/relationships/hyperlink" Target="http://pbs.twimg.com/profile_images/1160840479518466048/AOZLagxd_normal.jpg" TargetMode="External" /><Relationship Id="rId399" Type="http://schemas.openxmlformats.org/officeDocument/2006/relationships/hyperlink" Target="http://pbs.twimg.com/profile_images/1049632785152008193/EbhDcmPn_normal.jpg" TargetMode="External" /><Relationship Id="rId400" Type="http://schemas.openxmlformats.org/officeDocument/2006/relationships/hyperlink" Target="http://pbs.twimg.com/profile_images/701517600174559237/di8aaV0e_normal.jpg" TargetMode="External" /><Relationship Id="rId401" Type="http://schemas.openxmlformats.org/officeDocument/2006/relationships/hyperlink" Target="http://pbs.twimg.com/profile_images/701517600174559237/di8aaV0e_normal.jpg" TargetMode="External" /><Relationship Id="rId402" Type="http://schemas.openxmlformats.org/officeDocument/2006/relationships/hyperlink" Target="http://pbs.twimg.com/profile_images/794177375311372288/O1gwpUGd_normal.jpg" TargetMode="External" /><Relationship Id="rId403" Type="http://schemas.openxmlformats.org/officeDocument/2006/relationships/hyperlink" Target="http://pbs.twimg.com/profile_images/823904898844659713/3s2swX2I_normal.jpg" TargetMode="External" /><Relationship Id="rId404" Type="http://schemas.openxmlformats.org/officeDocument/2006/relationships/hyperlink" Target="http://pbs.twimg.com/profile_images/823904898844659713/3s2swX2I_normal.jpg" TargetMode="External" /><Relationship Id="rId405" Type="http://schemas.openxmlformats.org/officeDocument/2006/relationships/hyperlink" Target="http://pbs.twimg.com/profile_images/823904898844659713/3s2swX2I_normal.jpg" TargetMode="External" /><Relationship Id="rId406" Type="http://schemas.openxmlformats.org/officeDocument/2006/relationships/hyperlink" Target="http://pbs.twimg.com/profile_images/823904898844659713/3s2swX2I_normal.jpg" TargetMode="External" /><Relationship Id="rId407" Type="http://schemas.openxmlformats.org/officeDocument/2006/relationships/hyperlink" Target="https://pbs.twimg.com/media/EGbRUlaX0AEVktO.jpg" TargetMode="External" /><Relationship Id="rId408" Type="http://schemas.openxmlformats.org/officeDocument/2006/relationships/hyperlink" Target="https://pbs.twimg.com/media/EGbRUlaX0AEVktO.jpg" TargetMode="External" /><Relationship Id="rId409" Type="http://schemas.openxmlformats.org/officeDocument/2006/relationships/hyperlink" Target="https://pbs.twimg.com/media/EGbRUlaX0AEVktO.jpg" TargetMode="External" /><Relationship Id="rId410" Type="http://schemas.openxmlformats.org/officeDocument/2006/relationships/hyperlink" Target="http://pbs.twimg.com/profile_images/779278454168707072/OAHRtGbW_normal.jpg" TargetMode="External" /><Relationship Id="rId411" Type="http://schemas.openxmlformats.org/officeDocument/2006/relationships/hyperlink" Target="http://pbs.twimg.com/profile_images/779278454168707072/OAHRtGbW_normal.jpg" TargetMode="External" /><Relationship Id="rId412" Type="http://schemas.openxmlformats.org/officeDocument/2006/relationships/hyperlink" Target="http://pbs.twimg.com/profile_images/779278454168707072/OAHRtGbW_normal.jpg" TargetMode="External" /><Relationship Id="rId413" Type="http://schemas.openxmlformats.org/officeDocument/2006/relationships/hyperlink" Target="http://pbs.twimg.com/profile_images/984734140137377793/lGAkg6zb_normal.jpg" TargetMode="External" /><Relationship Id="rId414" Type="http://schemas.openxmlformats.org/officeDocument/2006/relationships/hyperlink" Target="http://pbs.twimg.com/profile_images/1055654562831499264/86bRa2ML_normal.jpg" TargetMode="External" /><Relationship Id="rId415" Type="http://schemas.openxmlformats.org/officeDocument/2006/relationships/hyperlink" Target="http://pbs.twimg.com/profile_images/1055654562831499264/86bRa2ML_normal.jpg" TargetMode="External" /><Relationship Id="rId416" Type="http://schemas.openxmlformats.org/officeDocument/2006/relationships/hyperlink" Target="http://pbs.twimg.com/profile_images/903726036663316480/G3pG9h_X_normal.jpg" TargetMode="External" /><Relationship Id="rId417" Type="http://schemas.openxmlformats.org/officeDocument/2006/relationships/hyperlink" Target="http://pbs.twimg.com/profile_images/940578620371816448/2VrlsAtO_normal.jpg" TargetMode="External" /><Relationship Id="rId418" Type="http://schemas.openxmlformats.org/officeDocument/2006/relationships/hyperlink" Target="http://pbs.twimg.com/profile_images/940578620371816448/2VrlsAtO_normal.jpg" TargetMode="External" /><Relationship Id="rId419" Type="http://schemas.openxmlformats.org/officeDocument/2006/relationships/hyperlink" Target="http://pbs.twimg.com/profile_images/739554809217462277/aVKlrGk0_normal.jpg" TargetMode="External" /><Relationship Id="rId420" Type="http://schemas.openxmlformats.org/officeDocument/2006/relationships/hyperlink" Target="http://pbs.twimg.com/profile_images/739554809217462277/aVKlrGk0_normal.jpg" TargetMode="External" /><Relationship Id="rId421" Type="http://schemas.openxmlformats.org/officeDocument/2006/relationships/hyperlink" Target="http://pbs.twimg.com/profile_images/1059760049860567041/BWPqMe6N_normal.jpg" TargetMode="External" /><Relationship Id="rId422" Type="http://schemas.openxmlformats.org/officeDocument/2006/relationships/hyperlink" Target="http://pbs.twimg.com/profile_images/876804634463150080/mDdQ52NN_normal.jpg" TargetMode="External" /><Relationship Id="rId423" Type="http://schemas.openxmlformats.org/officeDocument/2006/relationships/hyperlink" Target="http://pbs.twimg.com/profile_images/876804634463150080/mDdQ52NN_normal.jpg" TargetMode="External" /><Relationship Id="rId424" Type="http://schemas.openxmlformats.org/officeDocument/2006/relationships/hyperlink" Target="http://pbs.twimg.com/profile_images/876804634463150080/mDdQ52NN_normal.jpg" TargetMode="External" /><Relationship Id="rId425" Type="http://schemas.openxmlformats.org/officeDocument/2006/relationships/hyperlink" Target="http://pbs.twimg.com/profile_images/876804634463150080/mDdQ52NN_normal.jpg" TargetMode="External" /><Relationship Id="rId426" Type="http://schemas.openxmlformats.org/officeDocument/2006/relationships/hyperlink" Target="https://pbs.twimg.com/media/EGcznCTXkAASRBW.jpg" TargetMode="External" /><Relationship Id="rId427" Type="http://schemas.openxmlformats.org/officeDocument/2006/relationships/hyperlink" Target="http://pbs.twimg.com/profile_images/958732723123867649/NKx_cVlZ_normal.jpg" TargetMode="External" /><Relationship Id="rId428" Type="http://schemas.openxmlformats.org/officeDocument/2006/relationships/hyperlink" Target="http://pbs.twimg.com/profile_images/958732723123867649/NKx_cVlZ_normal.jpg" TargetMode="External" /><Relationship Id="rId429" Type="http://schemas.openxmlformats.org/officeDocument/2006/relationships/hyperlink" Target="http://pbs.twimg.com/profile_images/958732723123867649/NKx_cVlZ_normal.jpg" TargetMode="External" /><Relationship Id="rId430" Type="http://schemas.openxmlformats.org/officeDocument/2006/relationships/hyperlink" Target="http://pbs.twimg.com/profile_images/876804634463150080/mDdQ52NN_normal.jpg" TargetMode="External" /><Relationship Id="rId431" Type="http://schemas.openxmlformats.org/officeDocument/2006/relationships/hyperlink" Target="http://pbs.twimg.com/profile_images/876804634463150080/mDdQ52NN_normal.jpg" TargetMode="External" /><Relationship Id="rId432" Type="http://schemas.openxmlformats.org/officeDocument/2006/relationships/hyperlink" Target="http://pbs.twimg.com/profile_images/876804634463150080/mDdQ52NN_normal.jpg" TargetMode="External" /><Relationship Id="rId433" Type="http://schemas.openxmlformats.org/officeDocument/2006/relationships/hyperlink" Target="http://pbs.twimg.com/profile_images/1180158994565996545/mPOsmd-3_normal.jpg" TargetMode="External" /><Relationship Id="rId434" Type="http://schemas.openxmlformats.org/officeDocument/2006/relationships/hyperlink" Target="http://pbs.twimg.com/profile_images/1180158994565996545/mPOsmd-3_normal.jpg" TargetMode="External" /><Relationship Id="rId435" Type="http://schemas.openxmlformats.org/officeDocument/2006/relationships/hyperlink" Target="http://pbs.twimg.com/profile_images/925371803274563584/V47vJs3t_normal.jpg" TargetMode="External" /><Relationship Id="rId436" Type="http://schemas.openxmlformats.org/officeDocument/2006/relationships/hyperlink" Target="http://pbs.twimg.com/profile_images/925371803274563584/V47vJs3t_normal.jpg" TargetMode="External" /><Relationship Id="rId437" Type="http://schemas.openxmlformats.org/officeDocument/2006/relationships/hyperlink" Target="http://pbs.twimg.com/profile_images/925371803274563584/V47vJs3t_normal.jpg" TargetMode="External" /><Relationship Id="rId438" Type="http://schemas.openxmlformats.org/officeDocument/2006/relationships/hyperlink" Target="http://pbs.twimg.com/profile_images/925371803274563584/V47vJs3t_normal.jpg" TargetMode="External" /><Relationship Id="rId439" Type="http://schemas.openxmlformats.org/officeDocument/2006/relationships/hyperlink" Target="http://pbs.twimg.com/profile_images/925371803274563584/V47vJs3t_normal.jpg" TargetMode="External" /><Relationship Id="rId440" Type="http://schemas.openxmlformats.org/officeDocument/2006/relationships/hyperlink" Target="http://pbs.twimg.com/profile_images/925371803274563584/V47vJs3t_normal.jpg" TargetMode="External" /><Relationship Id="rId441" Type="http://schemas.openxmlformats.org/officeDocument/2006/relationships/hyperlink" Target="http://pbs.twimg.com/profile_images/925371803274563584/V47vJs3t_normal.jpg" TargetMode="External" /><Relationship Id="rId442" Type="http://schemas.openxmlformats.org/officeDocument/2006/relationships/hyperlink" Target="http://pbs.twimg.com/profile_images/925371803274563584/V47vJs3t_normal.jpg" TargetMode="External" /><Relationship Id="rId443" Type="http://schemas.openxmlformats.org/officeDocument/2006/relationships/hyperlink" Target="http://pbs.twimg.com/profile_images/925371803274563584/V47vJs3t_normal.jpg" TargetMode="External" /><Relationship Id="rId444" Type="http://schemas.openxmlformats.org/officeDocument/2006/relationships/hyperlink" Target="http://pbs.twimg.com/profile_images/1167165697216122881/JVIIJqeM_normal.jpg" TargetMode="External" /><Relationship Id="rId445" Type="http://schemas.openxmlformats.org/officeDocument/2006/relationships/hyperlink" Target="https://pbs.twimg.com/media/EFshncXXoAIN4_3.jpg" TargetMode="External" /><Relationship Id="rId446" Type="http://schemas.openxmlformats.org/officeDocument/2006/relationships/hyperlink" Target="http://pbs.twimg.com/profile_images/1098523350027124737/UdZD-Tjc_normal.png" TargetMode="External" /><Relationship Id="rId447" Type="http://schemas.openxmlformats.org/officeDocument/2006/relationships/hyperlink" Target="http://pbs.twimg.com/profile_images/1098523350027124737/UdZD-Tjc_normal.png" TargetMode="External" /><Relationship Id="rId448" Type="http://schemas.openxmlformats.org/officeDocument/2006/relationships/hyperlink" Target="http://pbs.twimg.com/profile_images/1098523350027124737/UdZD-Tjc_normal.png" TargetMode="External" /><Relationship Id="rId449" Type="http://schemas.openxmlformats.org/officeDocument/2006/relationships/hyperlink" Target="https://pbs.twimg.com/media/EFshncXXoAIN4_3.jpg" TargetMode="External" /><Relationship Id="rId450" Type="http://schemas.openxmlformats.org/officeDocument/2006/relationships/hyperlink" Target="https://pbs.twimg.com/media/EFshncXXoAIN4_3.jpg" TargetMode="External" /><Relationship Id="rId451" Type="http://schemas.openxmlformats.org/officeDocument/2006/relationships/hyperlink" Target="https://pbs.twimg.com/media/EFshncXXoAIN4_3.jpg" TargetMode="External" /><Relationship Id="rId452" Type="http://schemas.openxmlformats.org/officeDocument/2006/relationships/hyperlink" Target="https://pbs.twimg.com/media/EFsUVz6XkAIUw9p.jpg" TargetMode="External" /><Relationship Id="rId453" Type="http://schemas.openxmlformats.org/officeDocument/2006/relationships/hyperlink" Target="https://pbs.twimg.com/media/EFsUVz6XkAIUw9p.jpg" TargetMode="External" /><Relationship Id="rId454" Type="http://schemas.openxmlformats.org/officeDocument/2006/relationships/hyperlink" Target="https://pbs.twimg.com/media/EFuBvrnX0AAC7XU.jpg" TargetMode="External" /><Relationship Id="rId455" Type="http://schemas.openxmlformats.org/officeDocument/2006/relationships/hyperlink" Target="http://pbs.twimg.com/profile_images/802192722803167233/jIiUd7P-_normal.jpg" TargetMode="External" /><Relationship Id="rId456" Type="http://schemas.openxmlformats.org/officeDocument/2006/relationships/hyperlink" Target="https://pbs.twimg.com/media/EF2ob_RUwAIlBj_.jpg" TargetMode="External" /><Relationship Id="rId457" Type="http://schemas.openxmlformats.org/officeDocument/2006/relationships/hyperlink" Target="http://pbs.twimg.com/profile_images/1172460087211962369/_MIshOTT_normal.jpg" TargetMode="External" /><Relationship Id="rId458" Type="http://schemas.openxmlformats.org/officeDocument/2006/relationships/hyperlink" Target="http://pbs.twimg.com/profile_images/1172460087211962369/_MIshOTT_normal.jpg" TargetMode="External" /><Relationship Id="rId459" Type="http://schemas.openxmlformats.org/officeDocument/2006/relationships/hyperlink" Target="https://pbs.twimg.com/media/EFuBvrnX0AAC7XU.jpg" TargetMode="External" /><Relationship Id="rId460" Type="http://schemas.openxmlformats.org/officeDocument/2006/relationships/hyperlink" Target="https://pbs.twimg.com/media/EF361LXWoAEFjkd.jpg" TargetMode="External" /><Relationship Id="rId461" Type="http://schemas.openxmlformats.org/officeDocument/2006/relationships/hyperlink" Target="https://pbs.twimg.com/media/EF361LXWoAEFjkd.jpg" TargetMode="External" /><Relationship Id="rId462" Type="http://schemas.openxmlformats.org/officeDocument/2006/relationships/hyperlink" Target="http://pbs.twimg.com/profile_images/1020273210351325184/J4V_4ltD_normal.jpg" TargetMode="External" /><Relationship Id="rId463" Type="http://schemas.openxmlformats.org/officeDocument/2006/relationships/hyperlink" Target="http://pbs.twimg.com/profile_images/1020273210351325184/J4V_4ltD_normal.jpg" TargetMode="External" /><Relationship Id="rId464" Type="http://schemas.openxmlformats.org/officeDocument/2006/relationships/hyperlink" Target="https://pbs.twimg.com/media/EFyNiXbWkAEQm3l.jpg" TargetMode="External" /><Relationship Id="rId465" Type="http://schemas.openxmlformats.org/officeDocument/2006/relationships/hyperlink" Target="https://pbs.twimg.com/media/EFyNiXbWkAEQm3l.jpg" TargetMode="External" /><Relationship Id="rId466" Type="http://schemas.openxmlformats.org/officeDocument/2006/relationships/hyperlink" Target="http://pbs.twimg.com/profile_images/923546354181394438/n_ARtewV_normal.jpg" TargetMode="External" /><Relationship Id="rId467" Type="http://schemas.openxmlformats.org/officeDocument/2006/relationships/hyperlink" Target="https://pbs.twimg.com/media/EFPBXCeWsAINGsd.jpg" TargetMode="External" /><Relationship Id="rId468" Type="http://schemas.openxmlformats.org/officeDocument/2006/relationships/hyperlink" Target="http://pbs.twimg.com/profile_images/923546354181394438/n_ARtewV_normal.jpg" TargetMode="External" /><Relationship Id="rId469" Type="http://schemas.openxmlformats.org/officeDocument/2006/relationships/hyperlink" Target="https://pbs.twimg.com/media/EFPBXCeWsAINGsd.jpg" TargetMode="External" /><Relationship Id="rId470" Type="http://schemas.openxmlformats.org/officeDocument/2006/relationships/hyperlink" Target="http://pbs.twimg.com/profile_images/923546354181394438/n_ARtewV_normal.jpg" TargetMode="External" /><Relationship Id="rId471" Type="http://schemas.openxmlformats.org/officeDocument/2006/relationships/hyperlink" Target="http://pbs.twimg.com/profile_images/923546354181394438/n_ARtewV_normal.jpg" TargetMode="External" /><Relationship Id="rId472" Type="http://schemas.openxmlformats.org/officeDocument/2006/relationships/hyperlink" Target="https://pbs.twimg.com/media/EFPBXCeWsAINGsd.jpg" TargetMode="External" /><Relationship Id="rId473" Type="http://schemas.openxmlformats.org/officeDocument/2006/relationships/hyperlink" Target="http://pbs.twimg.com/profile_images/905770617131200512/oiCboWGO_normal.jpg" TargetMode="External" /><Relationship Id="rId474" Type="http://schemas.openxmlformats.org/officeDocument/2006/relationships/hyperlink" Target="http://pbs.twimg.com/profile_images/1014165945567326210/t0Wva8iB_normal.jpg" TargetMode="External" /><Relationship Id="rId475" Type="http://schemas.openxmlformats.org/officeDocument/2006/relationships/hyperlink" Target="http://pbs.twimg.com/profile_images/1014165945567326210/t0Wva8iB_normal.jpg" TargetMode="External" /><Relationship Id="rId476" Type="http://schemas.openxmlformats.org/officeDocument/2006/relationships/hyperlink" Target="https://pbs.twimg.com/media/EFtRrdiWwAE2oyu.jpg" TargetMode="External" /><Relationship Id="rId477" Type="http://schemas.openxmlformats.org/officeDocument/2006/relationships/hyperlink" Target="http://pbs.twimg.com/profile_images/905770617131200512/oiCboWGO_normal.jpg" TargetMode="External" /><Relationship Id="rId478" Type="http://schemas.openxmlformats.org/officeDocument/2006/relationships/hyperlink" Target="https://pbs.twimg.com/media/EFtRrdiWwAE2oyu.jpg" TargetMode="External" /><Relationship Id="rId479" Type="http://schemas.openxmlformats.org/officeDocument/2006/relationships/hyperlink" Target="http://pbs.twimg.com/profile_images/1148618906099228672/ilSjO8so_normal.jpg" TargetMode="External" /><Relationship Id="rId480" Type="http://schemas.openxmlformats.org/officeDocument/2006/relationships/hyperlink" Target="http://pbs.twimg.com/profile_images/1177549508907032577/omxlRqoa_normal.jpg" TargetMode="External" /><Relationship Id="rId481" Type="http://schemas.openxmlformats.org/officeDocument/2006/relationships/hyperlink" Target="http://pbs.twimg.com/profile_images/1177549508907032577/omxlRqoa_normal.jpg" TargetMode="External" /><Relationship Id="rId482" Type="http://schemas.openxmlformats.org/officeDocument/2006/relationships/hyperlink" Target="http://pbs.twimg.com/profile_images/1177549508907032577/omxlRqoa_normal.jpg" TargetMode="External" /><Relationship Id="rId483" Type="http://schemas.openxmlformats.org/officeDocument/2006/relationships/hyperlink" Target="http://pbs.twimg.com/profile_images/1177549508907032577/omxlRqoa_normal.jpg" TargetMode="External" /><Relationship Id="rId484" Type="http://schemas.openxmlformats.org/officeDocument/2006/relationships/hyperlink" Target="http://pbs.twimg.com/profile_images/1177549508907032577/omxlRqoa_normal.jpg" TargetMode="External" /><Relationship Id="rId485" Type="http://schemas.openxmlformats.org/officeDocument/2006/relationships/hyperlink" Target="https://pbs.twimg.com/media/EFzLVbIWoAALfOi.jpg" TargetMode="External" /><Relationship Id="rId486" Type="http://schemas.openxmlformats.org/officeDocument/2006/relationships/hyperlink" Target="http://pbs.twimg.com/profile_images/1148618906099228672/ilSjO8so_normal.jpg" TargetMode="External" /><Relationship Id="rId487" Type="http://schemas.openxmlformats.org/officeDocument/2006/relationships/hyperlink" Target="https://pbs.twimg.com/media/EFzLVbIWoAALfOi.jpg" TargetMode="External" /><Relationship Id="rId488" Type="http://schemas.openxmlformats.org/officeDocument/2006/relationships/hyperlink" Target="http://pbs.twimg.com/profile_images/1148618906099228672/ilSjO8so_normal.jpg" TargetMode="External" /><Relationship Id="rId489" Type="http://schemas.openxmlformats.org/officeDocument/2006/relationships/hyperlink" Target="https://pbs.twimg.com/media/EFzLVbIWoAALfOi.jpg" TargetMode="External" /><Relationship Id="rId490" Type="http://schemas.openxmlformats.org/officeDocument/2006/relationships/hyperlink" Target="http://pbs.twimg.com/profile_images/1148618906099228672/ilSjO8so_normal.jpg" TargetMode="External" /><Relationship Id="rId491" Type="http://schemas.openxmlformats.org/officeDocument/2006/relationships/hyperlink" Target="https://pbs.twimg.com/media/EFzLVbIWoAALfOi.jpg" TargetMode="External" /><Relationship Id="rId492" Type="http://schemas.openxmlformats.org/officeDocument/2006/relationships/hyperlink" Target="https://pbs.twimg.com/media/EFznt27XoAMyPWY.jpg" TargetMode="External" /><Relationship Id="rId493" Type="http://schemas.openxmlformats.org/officeDocument/2006/relationships/hyperlink" Target="https://pbs.twimg.com/media/EGcxlOGXoAAAJfx.jpg" TargetMode="External" /><Relationship Id="rId494" Type="http://schemas.openxmlformats.org/officeDocument/2006/relationships/hyperlink" Target="http://pbs.twimg.com/profile_images/876804634463150080/mDdQ52NN_normal.jpg" TargetMode="External" /><Relationship Id="rId495" Type="http://schemas.openxmlformats.org/officeDocument/2006/relationships/hyperlink" Target="https://pbs.twimg.com/media/EFznt27XoAMyPWY.jpg" TargetMode="External" /><Relationship Id="rId496" Type="http://schemas.openxmlformats.org/officeDocument/2006/relationships/hyperlink" Target="https://pbs.twimg.com/media/EF1pQ3-X0AA5Mm5.jpg" TargetMode="External" /><Relationship Id="rId497" Type="http://schemas.openxmlformats.org/officeDocument/2006/relationships/hyperlink" Target="https://pbs.twimg.com/media/EF1pQ3-X0AA5Mm5.jpg" TargetMode="External" /><Relationship Id="rId498" Type="http://schemas.openxmlformats.org/officeDocument/2006/relationships/hyperlink" Target="http://pbs.twimg.com/profile_images/1059760049860567041/BWPqMe6N_normal.jpg" TargetMode="External" /><Relationship Id="rId499" Type="http://schemas.openxmlformats.org/officeDocument/2006/relationships/hyperlink" Target="https://pbs.twimg.com/media/EF3IQr3W4AARpTb.jpg" TargetMode="External" /><Relationship Id="rId500" Type="http://schemas.openxmlformats.org/officeDocument/2006/relationships/hyperlink" Target="http://pbs.twimg.com/profile_images/875649929573654528/7XQgb9C4_normal.jpg" TargetMode="External" /><Relationship Id="rId501" Type="http://schemas.openxmlformats.org/officeDocument/2006/relationships/hyperlink" Target="https://pbs.twimg.com/media/EF3JZGOXYAA0cqF.jpg" TargetMode="External" /><Relationship Id="rId502" Type="http://schemas.openxmlformats.org/officeDocument/2006/relationships/hyperlink" Target="http://pbs.twimg.com/profile_images/1047042125337174017/hXqJvs6F_normal.jpg" TargetMode="External" /><Relationship Id="rId503" Type="http://schemas.openxmlformats.org/officeDocument/2006/relationships/hyperlink" Target="http://pbs.twimg.com/profile_images/1047042125337174017/hXqJvs6F_normal.jpg" TargetMode="External" /><Relationship Id="rId504" Type="http://schemas.openxmlformats.org/officeDocument/2006/relationships/hyperlink" Target="https://pbs.twimg.com/media/EF3oSoNWsAAdB1D.jpg" TargetMode="External" /><Relationship Id="rId505" Type="http://schemas.openxmlformats.org/officeDocument/2006/relationships/hyperlink" Target="https://pbs.twimg.com/media/EF3oSoNWsAAdB1D.jpg" TargetMode="External" /><Relationship Id="rId506" Type="http://schemas.openxmlformats.org/officeDocument/2006/relationships/hyperlink" Target="https://pbs.twimg.com/media/EF4xw_PWkAATj3x.jpg" TargetMode="External" /><Relationship Id="rId507" Type="http://schemas.openxmlformats.org/officeDocument/2006/relationships/hyperlink" Target="http://pbs.twimg.com/profile_images/844934008651812864/9psy-4EC_normal.jpg" TargetMode="External" /><Relationship Id="rId508" Type="http://schemas.openxmlformats.org/officeDocument/2006/relationships/hyperlink" Target="http://pbs.twimg.com/profile_images/1180177700834725889/dwmlhXpe_normal.jpg" TargetMode="External" /><Relationship Id="rId509" Type="http://schemas.openxmlformats.org/officeDocument/2006/relationships/hyperlink" Target="http://pbs.twimg.com/profile_images/1180177700834725889/dwmlhXpe_normal.jpg" TargetMode="External" /><Relationship Id="rId510" Type="http://schemas.openxmlformats.org/officeDocument/2006/relationships/hyperlink" Target="https://pbs.twimg.com/media/EF7-Yq5WoAUd6nu.jpg" TargetMode="External" /><Relationship Id="rId511" Type="http://schemas.openxmlformats.org/officeDocument/2006/relationships/hyperlink" Target="http://pbs.twimg.com/profile_images/844934008651812864/9psy-4EC_normal.jpg" TargetMode="External" /><Relationship Id="rId512" Type="http://schemas.openxmlformats.org/officeDocument/2006/relationships/hyperlink" Target="https://pbs.twimg.com/media/EF7-Yq5WoAUd6nu.jpg" TargetMode="External" /><Relationship Id="rId513" Type="http://schemas.openxmlformats.org/officeDocument/2006/relationships/hyperlink" Target="https://pbs.twimg.com/ext_tw_video_thumb/1179449520972808192/pu/img/7iWo8mdU0PuWg75g.jpg" TargetMode="External" /><Relationship Id="rId514" Type="http://schemas.openxmlformats.org/officeDocument/2006/relationships/hyperlink" Target="https://pbs.twimg.com/ext_tw_video_thumb/1179449520972808192/pu/img/7iWo8mdU0PuWg75g.jpg" TargetMode="External" /><Relationship Id="rId515" Type="http://schemas.openxmlformats.org/officeDocument/2006/relationships/hyperlink" Target="https://pbs.twimg.com/ext_tw_video_thumb/1179449520972808192/pu/img/7iWo8mdU0PuWg75g.jpg" TargetMode="External" /><Relationship Id="rId516" Type="http://schemas.openxmlformats.org/officeDocument/2006/relationships/hyperlink" Target="https://pbs.twimg.com/ext_tw_video_thumb/1179449520972808192/pu/img/7iWo8mdU0PuWg75g.jpg" TargetMode="External" /><Relationship Id="rId517" Type="http://schemas.openxmlformats.org/officeDocument/2006/relationships/hyperlink" Target="http://pbs.twimg.com/profile_images/727432578848964608/z3QOX8gc_normal.jpg" TargetMode="External" /><Relationship Id="rId518" Type="http://schemas.openxmlformats.org/officeDocument/2006/relationships/hyperlink" Target="http://pbs.twimg.com/profile_images/714825467145097216/XEah8SNY_normal.jpg" TargetMode="External" /><Relationship Id="rId519" Type="http://schemas.openxmlformats.org/officeDocument/2006/relationships/hyperlink" Target="http://pbs.twimg.com/profile_images/727432578848964608/z3QOX8gc_normal.jpg" TargetMode="External" /><Relationship Id="rId520" Type="http://schemas.openxmlformats.org/officeDocument/2006/relationships/hyperlink" Target="http://pbs.twimg.com/profile_images/986570785631424512/GZdD4FKh_normal.jpg" TargetMode="External" /><Relationship Id="rId521" Type="http://schemas.openxmlformats.org/officeDocument/2006/relationships/hyperlink" Target="http://pbs.twimg.com/profile_images/714825467145097216/XEah8SNY_normal.jpg" TargetMode="External" /><Relationship Id="rId522" Type="http://schemas.openxmlformats.org/officeDocument/2006/relationships/hyperlink" Target="http://pbs.twimg.com/profile_images/727432578848964608/z3QOX8gc_normal.jpg" TargetMode="External" /><Relationship Id="rId523" Type="http://schemas.openxmlformats.org/officeDocument/2006/relationships/hyperlink" Target="http://pbs.twimg.com/profile_images/727432578848964608/z3QOX8gc_normal.jpg" TargetMode="External" /><Relationship Id="rId524" Type="http://schemas.openxmlformats.org/officeDocument/2006/relationships/hyperlink" Target="http://pbs.twimg.com/profile_images/714825467145097216/XEah8SNY_normal.jpg" TargetMode="External" /><Relationship Id="rId525" Type="http://schemas.openxmlformats.org/officeDocument/2006/relationships/hyperlink" Target="http://pbs.twimg.com/profile_images/1156546170753355779/qhNsAl-N_normal.png" TargetMode="External" /><Relationship Id="rId526" Type="http://schemas.openxmlformats.org/officeDocument/2006/relationships/hyperlink" Target="https://pbs.twimg.com/media/EF8Z2cfXoAAqqLU.jpg" TargetMode="External" /><Relationship Id="rId527" Type="http://schemas.openxmlformats.org/officeDocument/2006/relationships/hyperlink" Target="https://pbs.twimg.com/media/EF8nlU_XUAEZn5h.jpg" TargetMode="External" /><Relationship Id="rId528" Type="http://schemas.openxmlformats.org/officeDocument/2006/relationships/hyperlink" Target="https://pbs.twimg.com/media/EF9rXQZXUAA3tu2.jpg" TargetMode="External" /><Relationship Id="rId529" Type="http://schemas.openxmlformats.org/officeDocument/2006/relationships/hyperlink" Target="https://pbs.twimg.com/media/EF9rXQZXUAA3tu2.jpg" TargetMode="External" /><Relationship Id="rId530" Type="http://schemas.openxmlformats.org/officeDocument/2006/relationships/hyperlink" Target="http://pbs.twimg.com/profile_images/714825467145097216/XEah8SNY_normal.jpg" TargetMode="External" /><Relationship Id="rId531" Type="http://schemas.openxmlformats.org/officeDocument/2006/relationships/hyperlink" Target="https://pbs.twimg.com/media/EF4xw_PWkAATj3x.jpg" TargetMode="External" /><Relationship Id="rId532" Type="http://schemas.openxmlformats.org/officeDocument/2006/relationships/hyperlink" Target="https://pbs.twimg.com/media/EF970CwXUAABaYd.jpg" TargetMode="External" /><Relationship Id="rId533" Type="http://schemas.openxmlformats.org/officeDocument/2006/relationships/hyperlink" Target="https://pbs.twimg.com/media/EGA8h48XYAAP4qA.jpg" TargetMode="External" /><Relationship Id="rId534" Type="http://schemas.openxmlformats.org/officeDocument/2006/relationships/hyperlink" Target="http://pbs.twimg.com/profile_images/1156546170753355779/qhNsAl-N_normal.png" TargetMode="External" /><Relationship Id="rId535" Type="http://schemas.openxmlformats.org/officeDocument/2006/relationships/hyperlink" Target="http://pbs.twimg.com/profile_images/1156546170753355779/qhNsAl-N_normal.png" TargetMode="External" /><Relationship Id="rId536" Type="http://schemas.openxmlformats.org/officeDocument/2006/relationships/hyperlink" Target="https://pbs.twimg.com/media/EF8Z2cfXoAAqqLU.jpg" TargetMode="External" /><Relationship Id="rId537" Type="http://schemas.openxmlformats.org/officeDocument/2006/relationships/hyperlink" Target="https://pbs.twimg.com/media/EGBH-Y5XUAIO0Jv.jpg" TargetMode="External" /><Relationship Id="rId538" Type="http://schemas.openxmlformats.org/officeDocument/2006/relationships/hyperlink" Target="https://pbs.twimg.com/media/EGBRJj1WoAAZQxx.jpg" TargetMode="External" /><Relationship Id="rId539" Type="http://schemas.openxmlformats.org/officeDocument/2006/relationships/hyperlink" Target="https://pbs.twimg.com/media/EGBRJj1WoAAZQxx.jpg" TargetMode="External" /><Relationship Id="rId540" Type="http://schemas.openxmlformats.org/officeDocument/2006/relationships/hyperlink" Target="https://pbs.twimg.com/media/EF34XzqXYAEqdIp.jpg" TargetMode="External" /><Relationship Id="rId541" Type="http://schemas.openxmlformats.org/officeDocument/2006/relationships/hyperlink" Target="http://pbs.twimg.com/profile_images/875649929573654528/7XQgb9C4_normal.jpg" TargetMode="External" /><Relationship Id="rId542" Type="http://schemas.openxmlformats.org/officeDocument/2006/relationships/hyperlink" Target="https://pbs.twimg.com/media/EGBXt76W4AAzFns.jpg" TargetMode="External" /><Relationship Id="rId543" Type="http://schemas.openxmlformats.org/officeDocument/2006/relationships/hyperlink" Target="https://pbs.twimg.com/media/EF3JZGOXYAA0cqF.jpg" TargetMode="External" /><Relationship Id="rId544" Type="http://schemas.openxmlformats.org/officeDocument/2006/relationships/hyperlink" Target="https://pbs.twimg.com/media/EGBjcExXoAA51bQ.jpg" TargetMode="External" /><Relationship Id="rId545" Type="http://schemas.openxmlformats.org/officeDocument/2006/relationships/hyperlink" Target="https://pbs.twimg.com/media/EGBqTodXUAAhnvr.jpg" TargetMode="External" /><Relationship Id="rId546" Type="http://schemas.openxmlformats.org/officeDocument/2006/relationships/hyperlink" Target="http://pbs.twimg.com/profile_images/1106555719376084993/MbBwFW3n_normal.png" TargetMode="External" /><Relationship Id="rId547" Type="http://schemas.openxmlformats.org/officeDocument/2006/relationships/hyperlink" Target="https://pbs.twimg.com/media/EGCO7RPWoAIfpPf.jpg" TargetMode="External" /><Relationship Id="rId548" Type="http://schemas.openxmlformats.org/officeDocument/2006/relationships/hyperlink" Target="http://pbs.twimg.com/profile_images/1145684023563444224/ncHnHx-c_normal.png" TargetMode="External" /><Relationship Id="rId549" Type="http://schemas.openxmlformats.org/officeDocument/2006/relationships/hyperlink" Target="http://pbs.twimg.com/profile_images/1145684023563444224/ncHnHx-c_normal.png" TargetMode="External" /><Relationship Id="rId550" Type="http://schemas.openxmlformats.org/officeDocument/2006/relationships/hyperlink" Target="https://pbs.twimg.com/media/EGChS4xXUAAJnPS.jpg" TargetMode="External" /><Relationship Id="rId551" Type="http://schemas.openxmlformats.org/officeDocument/2006/relationships/hyperlink" Target="https://pbs.twimg.com/media/EGChS4xXUAAJnPS.jpg" TargetMode="External" /><Relationship Id="rId552" Type="http://schemas.openxmlformats.org/officeDocument/2006/relationships/hyperlink" Target="https://pbs.twimg.com/media/EGBqjTCXoAAfE9N.jpg" TargetMode="External" /><Relationship Id="rId553" Type="http://schemas.openxmlformats.org/officeDocument/2006/relationships/hyperlink" Target="http://pbs.twimg.com/profile_images/714825467145097216/XEah8SNY_normal.jpg" TargetMode="External" /><Relationship Id="rId554" Type="http://schemas.openxmlformats.org/officeDocument/2006/relationships/hyperlink" Target="http://pbs.twimg.com/profile_images/1060837070372003840/xDqBCGZc_normal.jpg" TargetMode="External" /><Relationship Id="rId555" Type="http://schemas.openxmlformats.org/officeDocument/2006/relationships/hyperlink" Target="https://pbs.twimg.com/media/EGggEsTXUAEBVr5.jpg" TargetMode="External" /><Relationship Id="rId556" Type="http://schemas.openxmlformats.org/officeDocument/2006/relationships/hyperlink" Target="https://pbs.twimg.com/media/EGQZEhNX0AATNmi.jpg" TargetMode="External" /><Relationship Id="rId557" Type="http://schemas.openxmlformats.org/officeDocument/2006/relationships/hyperlink" Target="https://pbs.twimg.com/media/EGcznCTXkAASRBW.jpg" TargetMode="External" /><Relationship Id="rId558" Type="http://schemas.openxmlformats.org/officeDocument/2006/relationships/hyperlink" Target="https://pbs.twimg.com/media/EGRrd1cXkAQGmCv.jpg" TargetMode="External" /><Relationship Id="rId559" Type="http://schemas.openxmlformats.org/officeDocument/2006/relationships/hyperlink" Target="http://pbs.twimg.com/profile_images/714825467145097216/XEah8SNY_normal.jpg" TargetMode="External" /><Relationship Id="rId560" Type="http://schemas.openxmlformats.org/officeDocument/2006/relationships/hyperlink" Target="https://pbs.twimg.com/media/EGSBYGTXkAE1PcO.jpg" TargetMode="External" /><Relationship Id="rId561" Type="http://schemas.openxmlformats.org/officeDocument/2006/relationships/hyperlink" Target="http://pbs.twimg.com/profile_images/540229488810799104/4-e6WPrH_normal.jpeg" TargetMode="External" /><Relationship Id="rId562" Type="http://schemas.openxmlformats.org/officeDocument/2006/relationships/hyperlink" Target="http://pbs.twimg.com/profile_images/540229488810799104/4-e6WPrH_normal.jpeg" TargetMode="External" /><Relationship Id="rId563" Type="http://schemas.openxmlformats.org/officeDocument/2006/relationships/hyperlink" Target="http://pbs.twimg.com/profile_images/540229488810799104/4-e6WPrH_normal.jpeg" TargetMode="External" /><Relationship Id="rId564" Type="http://schemas.openxmlformats.org/officeDocument/2006/relationships/hyperlink" Target="https://pbs.twimg.com/media/EGSiZeuWsAA43yN.jpg" TargetMode="External" /><Relationship Id="rId565" Type="http://schemas.openxmlformats.org/officeDocument/2006/relationships/hyperlink" Target="https://pbs.twimg.com/media/EGVngyeWkAAhel-.jpg" TargetMode="External" /><Relationship Id="rId566" Type="http://schemas.openxmlformats.org/officeDocument/2006/relationships/hyperlink" Target="http://pbs.twimg.com/profile_images/1060837070372003840/xDqBCGZc_normal.jpg" TargetMode="External" /><Relationship Id="rId567" Type="http://schemas.openxmlformats.org/officeDocument/2006/relationships/hyperlink" Target="https://pbs.twimg.com/media/EGS64CDWoAANXcn.jpg" TargetMode="External" /><Relationship Id="rId568" Type="http://schemas.openxmlformats.org/officeDocument/2006/relationships/hyperlink" Target="https://pbs.twimg.com/media/EGQZEhNX0AATNmi.jpg" TargetMode="External" /><Relationship Id="rId569" Type="http://schemas.openxmlformats.org/officeDocument/2006/relationships/hyperlink" Target="http://pbs.twimg.com/profile_images/714825467145097216/XEah8SNY_normal.jpg" TargetMode="External" /><Relationship Id="rId570" Type="http://schemas.openxmlformats.org/officeDocument/2006/relationships/hyperlink" Target="https://pbs.twimg.com/media/EGA8h48XYAAP4qA.jpg" TargetMode="External" /><Relationship Id="rId571" Type="http://schemas.openxmlformats.org/officeDocument/2006/relationships/hyperlink" Target="https://pbs.twimg.com/media/EGW6GL_XkAE4D55.jpg" TargetMode="External" /><Relationship Id="rId572" Type="http://schemas.openxmlformats.org/officeDocument/2006/relationships/hyperlink" Target="https://pbs.twimg.com/media/EF8LaHOXoAAIFwM.jpg" TargetMode="External" /><Relationship Id="rId573" Type="http://schemas.openxmlformats.org/officeDocument/2006/relationships/hyperlink" Target="http://pbs.twimg.com/profile_images/1059760049860567041/BWPqMe6N_normal.jpg" TargetMode="External" /><Relationship Id="rId574" Type="http://schemas.openxmlformats.org/officeDocument/2006/relationships/hyperlink" Target="https://pbs.twimg.com/media/EFtsb8aW4AAEKnb.jpg" TargetMode="External" /><Relationship Id="rId575" Type="http://schemas.openxmlformats.org/officeDocument/2006/relationships/hyperlink" Target="http://pbs.twimg.com/profile_images/876804634463150080/mDdQ52NN_normal.jpg" TargetMode="External" /><Relationship Id="rId576" Type="http://schemas.openxmlformats.org/officeDocument/2006/relationships/hyperlink" Target="https://pbs.twimg.com/media/EF8LaHOXoAAIFwM.jpg" TargetMode="External" /><Relationship Id="rId577" Type="http://schemas.openxmlformats.org/officeDocument/2006/relationships/hyperlink" Target="https://pbs.twimg.com/media/EGXgX84WwAI-7z5.jpg" TargetMode="External" /><Relationship Id="rId578" Type="http://schemas.openxmlformats.org/officeDocument/2006/relationships/hyperlink" Target="https://pbs.twimg.com/ext_tw_video_thumb/1181953726396928002/pu/img/gtiunVCsgujq548d.jpg" TargetMode="External" /><Relationship Id="rId579" Type="http://schemas.openxmlformats.org/officeDocument/2006/relationships/hyperlink" Target="http://pbs.twimg.com/profile_images/876804634463150080/mDdQ52NN_normal.jpg" TargetMode="External" /><Relationship Id="rId580" Type="http://schemas.openxmlformats.org/officeDocument/2006/relationships/hyperlink" Target="http://pbs.twimg.com/profile_images/876804634463150080/mDdQ52NN_normal.jpg" TargetMode="External" /><Relationship Id="rId581" Type="http://schemas.openxmlformats.org/officeDocument/2006/relationships/hyperlink" Target="http://pbs.twimg.com/profile_images/876804634463150080/mDdQ52NN_normal.jpg" TargetMode="External" /><Relationship Id="rId582" Type="http://schemas.openxmlformats.org/officeDocument/2006/relationships/hyperlink" Target="http://pbs.twimg.com/profile_images/876804634463150080/mDdQ52NN_normal.jpg" TargetMode="External" /><Relationship Id="rId583" Type="http://schemas.openxmlformats.org/officeDocument/2006/relationships/hyperlink" Target="http://pbs.twimg.com/profile_images/876804634463150080/mDdQ52NN_normal.jpg" TargetMode="External" /><Relationship Id="rId584" Type="http://schemas.openxmlformats.org/officeDocument/2006/relationships/hyperlink" Target="http://pbs.twimg.com/profile_images/714825467145097216/XEah8SNY_normal.jpg" TargetMode="External" /><Relationship Id="rId585" Type="http://schemas.openxmlformats.org/officeDocument/2006/relationships/hyperlink" Target="https://pbs.twimg.com/media/EF8LaHOXoAAIFwM.jpg" TargetMode="External" /><Relationship Id="rId586" Type="http://schemas.openxmlformats.org/officeDocument/2006/relationships/hyperlink" Target="http://pbs.twimg.com/profile_images/714825467145097216/XEah8SNY_normal.jpg" TargetMode="External" /><Relationship Id="rId587" Type="http://schemas.openxmlformats.org/officeDocument/2006/relationships/hyperlink" Target="https://pbs.twimg.com/media/EF8LaHOXoAAIFwM.jpg" TargetMode="External" /><Relationship Id="rId588" Type="http://schemas.openxmlformats.org/officeDocument/2006/relationships/hyperlink" Target="http://pbs.twimg.com/profile_images/714825467145097216/XEah8SNY_normal.jpg" TargetMode="External" /><Relationship Id="rId589" Type="http://schemas.openxmlformats.org/officeDocument/2006/relationships/hyperlink" Target="https://pbs.twimg.com/media/EGa3DmiX0AACWLl.jpg" TargetMode="External" /><Relationship Id="rId590" Type="http://schemas.openxmlformats.org/officeDocument/2006/relationships/hyperlink" Target="https://pbs.twimg.com/media/EGa3DmiX0AACWLl.jpg" TargetMode="External" /><Relationship Id="rId591" Type="http://schemas.openxmlformats.org/officeDocument/2006/relationships/hyperlink" Target="https://pbs.twimg.com/media/EGa34gLWwAATRfv.jpg" TargetMode="External" /><Relationship Id="rId592" Type="http://schemas.openxmlformats.org/officeDocument/2006/relationships/hyperlink" Target="http://pbs.twimg.com/profile_images/1059760049860567041/BWPqMe6N_normal.jpg" TargetMode="External" /><Relationship Id="rId593" Type="http://schemas.openxmlformats.org/officeDocument/2006/relationships/hyperlink" Target="http://pbs.twimg.com/profile_images/1059760049860567041/BWPqMe6N_normal.jpg" TargetMode="External" /><Relationship Id="rId594" Type="http://schemas.openxmlformats.org/officeDocument/2006/relationships/hyperlink" Target="https://pbs.twimg.com/media/EGX4bawWwAA3l19.jpg" TargetMode="External" /><Relationship Id="rId595" Type="http://schemas.openxmlformats.org/officeDocument/2006/relationships/hyperlink" Target="http://pbs.twimg.com/profile_images/1153181737045897216/RmfsZwNK_normal.jpg" TargetMode="External" /><Relationship Id="rId596" Type="http://schemas.openxmlformats.org/officeDocument/2006/relationships/hyperlink" Target="https://pbs.twimg.com/media/EFPBXCeWsAINGsd.jpg" TargetMode="External" /><Relationship Id="rId597" Type="http://schemas.openxmlformats.org/officeDocument/2006/relationships/hyperlink" Target="https://pbs.twimg.com/media/EF3IQr3W4AARpTb.jpg" TargetMode="External" /><Relationship Id="rId598" Type="http://schemas.openxmlformats.org/officeDocument/2006/relationships/hyperlink" Target="http://pbs.twimg.com/profile_images/714825467145097216/XEah8SNY_normal.jpg" TargetMode="External" /><Relationship Id="rId599" Type="http://schemas.openxmlformats.org/officeDocument/2006/relationships/hyperlink" Target="http://pbs.twimg.com/profile_images/714825467145097216/XEah8SNY_normal.jpg" TargetMode="External" /><Relationship Id="rId600" Type="http://schemas.openxmlformats.org/officeDocument/2006/relationships/hyperlink" Target="https://pbs.twimg.com/media/EGbZ6QCXoAAa9GQ.jpg" TargetMode="External" /><Relationship Id="rId601" Type="http://schemas.openxmlformats.org/officeDocument/2006/relationships/hyperlink" Target="https://pbs.twimg.com/media/EGcvZyKW4AAFkr9.jpg" TargetMode="External" /><Relationship Id="rId602" Type="http://schemas.openxmlformats.org/officeDocument/2006/relationships/hyperlink" Target="https://pbs.twimg.com/media/EGc1dBJWsAE62d_.jpg" TargetMode="External" /><Relationship Id="rId603" Type="http://schemas.openxmlformats.org/officeDocument/2006/relationships/hyperlink" Target="https://pbs.twimg.com/media/EGcsKAnWsAAIrhe.jpg" TargetMode="External" /><Relationship Id="rId604" Type="http://schemas.openxmlformats.org/officeDocument/2006/relationships/hyperlink" Target="http://pbs.twimg.com/profile_images/1531362630/LeFig_normal.jpg" TargetMode="External" /><Relationship Id="rId605" Type="http://schemas.openxmlformats.org/officeDocument/2006/relationships/hyperlink" Target="http://pbs.twimg.com/profile_images/714825467145097216/XEah8SNY_normal.jpg" TargetMode="External" /><Relationship Id="rId606" Type="http://schemas.openxmlformats.org/officeDocument/2006/relationships/hyperlink" Target="http://pbs.twimg.com/profile_images/1153181737045897216/RmfsZwNK_normal.jpg" TargetMode="External" /><Relationship Id="rId607" Type="http://schemas.openxmlformats.org/officeDocument/2006/relationships/hyperlink" Target="https://pbs.twimg.com/media/EGgl-wKWkAA2aoh.jpg" TargetMode="External" /><Relationship Id="rId608" Type="http://schemas.openxmlformats.org/officeDocument/2006/relationships/hyperlink" Target="http://pbs.twimg.com/profile_images/1115258436470616064/BNkW8g4X_normal.png" TargetMode="External" /><Relationship Id="rId609" Type="http://schemas.openxmlformats.org/officeDocument/2006/relationships/hyperlink" Target="http://pbs.twimg.com/profile_images/1115258436470616064/BNkW8g4X_normal.png" TargetMode="External" /><Relationship Id="rId610" Type="http://schemas.openxmlformats.org/officeDocument/2006/relationships/hyperlink" Target="http://pbs.twimg.com/profile_images/714825467145097216/XEah8SNY_normal.jpg" TargetMode="External" /><Relationship Id="rId611" Type="http://schemas.openxmlformats.org/officeDocument/2006/relationships/hyperlink" Target="https://pbs.twimg.com/media/EGhZJ2_XUAEdwHA.jpg" TargetMode="External" /><Relationship Id="rId612" Type="http://schemas.openxmlformats.org/officeDocument/2006/relationships/hyperlink" Target="https://pbs.twimg.com/media/EFtmvDOWsAEaqsE.jpg" TargetMode="External" /><Relationship Id="rId613" Type="http://schemas.openxmlformats.org/officeDocument/2006/relationships/hyperlink" Target="https://pbs.twimg.com/media/EGhZJ2_XUAEdwHA.jpg" TargetMode="External" /><Relationship Id="rId614" Type="http://schemas.openxmlformats.org/officeDocument/2006/relationships/hyperlink" Target="http://pbs.twimg.com/profile_images/1050291481779625984/O53SpEEs_normal.jpg" TargetMode="External" /><Relationship Id="rId615" Type="http://schemas.openxmlformats.org/officeDocument/2006/relationships/hyperlink" Target="http://pbs.twimg.com/profile_images/1050291481779625984/O53SpEEs_normal.jpg" TargetMode="External" /><Relationship Id="rId616" Type="http://schemas.openxmlformats.org/officeDocument/2006/relationships/hyperlink" Target="https://pbs.twimg.com/media/EFybRLoX0AA0Ot3.jpg" TargetMode="External" /><Relationship Id="rId617" Type="http://schemas.openxmlformats.org/officeDocument/2006/relationships/hyperlink" Target="https://pbs.twimg.com/media/EGXEwCYXYAAvKcP.jpg" TargetMode="External" /><Relationship Id="rId618" Type="http://schemas.openxmlformats.org/officeDocument/2006/relationships/hyperlink" Target="http://pbs.twimg.com/profile_images/781113701533421568/bmF-1kyz_normal.jpg" TargetMode="External" /><Relationship Id="rId619" Type="http://schemas.openxmlformats.org/officeDocument/2006/relationships/hyperlink" Target="http://pbs.twimg.com/profile_images/1050291481779625984/O53SpEEs_normal.jpg" TargetMode="External" /><Relationship Id="rId620" Type="http://schemas.openxmlformats.org/officeDocument/2006/relationships/hyperlink" Target="https://pbs.twimg.com/media/EGV7z9mWkAELEII.jpg" TargetMode="External" /><Relationship Id="rId621" Type="http://schemas.openxmlformats.org/officeDocument/2006/relationships/hyperlink" Target="http://pbs.twimg.com/profile_images/1050291481779625984/O53SpEEs_normal.jpg" TargetMode="External" /><Relationship Id="rId622" Type="http://schemas.openxmlformats.org/officeDocument/2006/relationships/hyperlink" Target="https://pbs.twimg.com/media/EFybRLoX0AA0Ot3.jpg" TargetMode="External" /><Relationship Id="rId623" Type="http://schemas.openxmlformats.org/officeDocument/2006/relationships/hyperlink" Target="https://pbs.twimg.com/media/EGXEwCYXYAAvKcP.jpg" TargetMode="External" /><Relationship Id="rId624" Type="http://schemas.openxmlformats.org/officeDocument/2006/relationships/hyperlink" Target="http://pbs.twimg.com/profile_images/781113701533421568/bmF-1kyz_normal.jpg" TargetMode="External" /><Relationship Id="rId625" Type="http://schemas.openxmlformats.org/officeDocument/2006/relationships/hyperlink" Target="http://pbs.twimg.com/profile_images/781113701533421568/bmF-1kyz_normal.jpg" TargetMode="External" /><Relationship Id="rId626" Type="http://schemas.openxmlformats.org/officeDocument/2006/relationships/hyperlink" Target="https://pbs.twimg.com/media/EGha9e4XkAI9hE6.jpg" TargetMode="External" /><Relationship Id="rId627" Type="http://schemas.openxmlformats.org/officeDocument/2006/relationships/hyperlink" Target="http://pbs.twimg.com/profile_images/1116263192357941248/fOzQtb4x_normal.png" TargetMode="External" /><Relationship Id="rId628" Type="http://schemas.openxmlformats.org/officeDocument/2006/relationships/hyperlink" Target="https://pbs.twimg.com/media/EGha9e4XkAI9hE6.jpg" TargetMode="External" /><Relationship Id="rId629" Type="http://schemas.openxmlformats.org/officeDocument/2006/relationships/hyperlink" Target="http://pbs.twimg.com/profile_images/1116263192357941248/fOzQtb4x_normal.png" TargetMode="External" /><Relationship Id="rId630" Type="http://schemas.openxmlformats.org/officeDocument/2006/relationships/hyperlink" Target="https://pbs.twimg.com/media/EGha9e4XkAI9hE6.jpg" TargetMode="External" /><Relationship Id="rId631" Type="http://schemas.openxmlformats.org/officeDocument/2006/relationships/hyperlink" Target="http://pbs.twimg.com/profile_images/1116263192357941248/fOzQtb4x_normal.png" TargetMode="External" /><Relationship Id="rId632" Type="http://schemas.openxmlformats.org/officeDocument/2006/relationships/hyperlink" Target="https://pbs.twimg.com/media/EF8HFIWXkAESQxc.jpg" TargetMode="External" /><Relationship Id="rId633" Type="http://schemas.openxmlformats.org/officeDocument/2006/relationships/hyperlink" Target="http://pbs.twimg.com/profile_images/1092721239867699200/-7_GAdvE_normal.jpg" TargetMode="External" /><Relationship Id="rId634" Type="http://schemas.openxmlformats.org/officeDocument/2006/relationships/hyperlink" Target="https://pbs.twimg.com/media/EGXLX8kWwAEyxL9.jpg" TargetMode="External" /><Relationship Id="rId635" Type="http://schemas.openxmlformats.org/officeDocument/2006/relationships/hyperlink" Target="https://pbs.twimg.com/media/EGXLX8kWwAEyxL9.jpg" TargetMode="External" /><Relationship Id="rId636" Type="http://schemas.openxmlformats.org/officeDocument/2006/relationships/hyperlink" Target="https://pbs.twimg.com/media/EFxnxTKWsAQJlTd.jpg" TargetMode="External" /><Relationship Id="rId637" Type="http://schemas.openxmlformats.org/officeDocument/2006/relationships/hyperlink" Target="http://pbs.twimg.com/profile_images/714825467145097216/XEah8SNY_normal.jpg" TargetMode="External" /><Relationship Id="rId638" Type="http://schemas.openxmlformats.org/officeDocument/2006/relationships/hyperlink" Target="https://pbs.twimg.com/media/EGcaWxaW4AAwsOe.jpg" TargetMode="External" /><Relationship Id="rId639" Type="http://schemas.openxmlformats.org/officeDocument/2006/relationships/hyperlink" Target="https://pbs.twimg.com/media/EGhmeeHWsAUReLG.jpg" TargetMode="External" /><Relationship Id="rId640" Type="http://schemas.openxmlformats.org/officeDocument/2006/relationships/hyperlink" Target="https://pbs.twimg.com/tweet_video_thumb/EFO91S_XUAIvzdC.jpg" TargetMode="External" /><Relationship Id="rId641" Type="http://schemas.openxmlformats.org/officeDocument/2006/relationships/hyperlink" Target="https://pbs.twimg.com/media/EFtsb8aW4AAEKnb.jpg" TargetMode="External" /><Relationship Id="rId642" Type="http://schemas.openxmlformats.org/officeDocument/2006/relationships/hyperlink" Target="https://pbs.twimg.com/media/EFxnxTKWsAQJlTd.jpg" TargetMode="External" /><Relationship Id="rId643" Type="http://schemas.openxmlformats.org/officeDocument/2006/relationships/hyperlink" Target="https://pbs.twimg.com/media/EF8HFIWXkAESQxc.jpg" TargetMode="External" /><Relationship Id="rId644" Type="http://schemas.openxmlformats.org/officeDocument/2006/relationships/hyperlink" Target="http://pbs.twimg.com/profile_images/714825467145097216/XEah8SNY_normal.jpg" TargetMode="External" /><Relationship Id="rId645" Type="http://schemas.openxmlformats.org/officeDocument/2006/relationships/hyperlink" Target="http://pbs.twimg.com/profile_images/1092721239867699200/-7_GAdvE_normal.jpg" TargetMode="External" /><Relationship Id="rId646" Type="http://schemas.openxmlformats.org/officeDocument/2006/relationships/hyperlink" Target="https://pbs.twimg.com/media/EF9J4EnXUAAkWT_.jpg" TargetMode="External" /><Relationship Id="rId647" Type="http://schemas.openxmlformats.org/officeDocument/2006/relationships/hyperlink" Target="https://pbs.twimg.com/media/EGcaWxaW4AAwsOe.jpg" TargetMode="External" /><Relationship Id="rId648" Type="http://schemas.openxmlformats.org/officeDocument/2006/relationships/hyperlink" Target="https://pbs.twimg.com/media/EGhmeeHWsAUReLG.jpg" TargetMode="External" /><Relationship Id="rId649" Type="http://schemas.openxmlformats.org/officeDocument/2006/relationships/hyperlink" Target="https://twitter.com/elisecns/status/1178639287165898752" TargetMode="External" /><Relationship Id="rId650" Type="http://schemas.openxmlformats.org/officeDocument/2006/relationships/hyperlink" Target="https://twitter.com/elisecns/status/1178639287165898752" TargetMode="External" /><Relationship Id="rId651" Type="http://schemas.openxmlformats.org/officeDocument/2006/relationships/hyperlink" Target="https://twitter.com/elisecns/status/1178639287165898752" TargetMode="External" /><Relationship Id="rId652" Type="http://schemas.openxmlformats.org/officeDocument/2006/relationships/hyperlink" Target="https://twitter.com/s4mobile/status/1178657062580113409" TargetMode="External" /><Relationship Id="rId653" Type="http://schemas.openxmlformats.org/officeDocument/2006/relationships/hyperlink" Target="https://twitter.com/gregorvanerian/status/1178664143542460417" TargetMode="External" /><Relationship Id="rId654" Type="http://schemas.openxmlformats.org/officeDocument/2006/relationships/hyperlink" Target="https://twitter.com/snapologie/status/1178667823519981575" TargetMode="External" /><Relationship Id="rId655" Type="http://schemas.openxmlformats.org/officeDocument/2006/relationships/hyperlink" Target="https://twitter.com/snapologie/status/1178667823519981575" TargetMode="External" /><Relationship Id="rId656" Type="http://schemas.openxmlformats.org/officeDocument/2006/relationships/hyperlink" Target="https://twitter.com/snapologie/status/1178667823519981575" TargetMode="External" /><Relationship Id="rId657" Type="http://schemas.openxmlformats.org/officeDocument/2006/relationships/hyperlink" Target="https://twitter.com/snapologie/status/1178667823519981575" TargetMode="External" /><Relationship Id="rId658" Type="http://schemas.openxmlformats.org/officeDocument/2006/relationships/hyperlink" Target="https://twitter.com/snapologie/status/1178667823519981575" TargetMode="External" /><Relationship Id="rId659" Type="http://schemas.openxmlformats.org/officeDocument/2006/relationships/hyperlink" Target="https://twitter.com/proustnicolas/status/1178678739422633984" TargetMode="External" /><Relationship Id="rId660" Type="http://schemas.openxmlformats.org/officeDocument/2006/relationships/hyperlink" Target="https://twitter.com/proustnicolas/status/1178678739422633984" TargetMode="External" /><Relationship Id="rId661" Type="http://schemas.openxmlformats.org/officeDocument/2006/relationships/hyperlink" Target="https://twitter.com/proustnicolas/status/1178678739422633984" TargetMode="External" /><Relationship Id="rId662" Type="http://schemas.openxmlformats.org/officeDocument/2006/relationships/hyperlink" Target="https://twitter.com/ipmop2/status/1178684079123902464" TargetMode="External" /><Relationship Id="rId663" Type="http://schemas.openxmlformats.org/officeDocument/2006/relationships/hyperlink" Target="https://twitter.com/ipmop2/status/1178684079123902464" TargetMode="External" /><Relationship Id="rId664" Type="http://schemas.openxmlformats.org/officeDocument/2006/relationships/hyperlink" Target="https://twitter.com/ipmop2/status/1178684079123902464" TargetMode="External" /><Relationship Id="rId665" Type="http://schemas.openxmlformats.org/officeDocument/2006/relationships/hyperlink" Target="https://twitter.com/ipmop2/status/1178684079123902464" TargetMode="External" /><Relationship Id="rId666" Type="http://schemas.openxmlformats.org/officeDocument/2006/relationships/hyperlink" Target="https://twitter.com/ipmop2/status/1178684079123902464" TargetMode="External" /><Relationship Id="rId667" Type="http://schemas.openxmlformats.org/officeDocument/2006/relationships/hyperlink" Target="https://twitter.com/ipmop2/status/1178684079123902464" TargetMode="External" /><Relationship Id="rId668" Type="http://schemas.openxmlformats.org/officeDocument/2006/relationships/hyperlink" Target="https://twitter.com/ipmop2/status/1178684079123902464" TargetMode="External" /><Relationship Id="rId669" Type="http://schemas.openxmlformats.org/officeDocument/2006/relationships/hyperlink" Target="https://twitter.com/ipmop2/status/1178684079123902464" TargetMode="External" /><Relationship Id="rId670" Type="http://schemas.openxmlformats.org/officeDocument/2006/relationships/hyperlink" Target="https://twitter.com/virgowhallala/status/1178608755874947072" TargetMode="External" /><Relationship Id="rId671" Type="http://schemas.openxmlformats.org/officeDocument/2006/relationships/hyperlink" Target="https://twitter.com/blogmoderateur/status/1178663325078605835" TargetMode="External" /><Relationship Id="rId672" Type="http://schemas.openxmlformats.org/officeDocument/2006/relationships/hyperlink" Target="https://twitter.com/fcitraubien/status/1178896766491615233" TargetMode="External" /><Relationship Id="rId673" Type="http://schemas.openxmlformats.org/officeDocument/2006/relationships/hyperlink" Target="https://twitter.com/fcitraubien/status/1178896766491615233" TargetMode="External" /><Relationship Id="rId674" Type="http://schemas.openxmlformats.org/officeDocument/2006/relationships/hyperlink" Target="https://twitter.com/geoffreyfossier/status/1179007531374583809" TargetMode="External" /><Relationship Id="rId675" Type="http://schemas.openxmlformats.org/officeDocument/2006/relationships/hyperlink" Target="https://twitter.com/geoffreyfossier/status/1179007531374583809" TargetMode="External" /><Relationship Id="rId676" Type="http://schemas.openxmlformats.org/officeDocument/2006/relationships/hyperlink" Target="https://twitter.com/geoffreyfossier/status/1179007531374583809" TargetMode="External" /><Relationship Id="rId677" Type="http://schemas.openxmlformats.org/officeDocument/2006/relationships/hyperlink" Target="https://twitter.com/leduiz/status/1179060677341782018" TargetMode="External" /><Relationship Id="rId678" Type="http://schemas.openxmlformats.org/officeDocument/2006/relationships/hyperlink" Target="https://twitter.com/leduiz/status/1179060677341782018" TargetMode="External" /><Relationship Id="rId679" Type="http://schemas.openxmlformats.org/officeDocument/2006/relationships/hyperlink" Target="https://twitter.com/leduiz/status/1179060677341782018" TargetMode="External" /><Relationship Id="rId680" Type="http://schemas.openxmlformats.org/officeDocument/2006/relationships/hyperlink" Target="https://twitter.com/leduiz/status/1179060677341782018" TargetMode="External" /><Relationship Id="rId681" Type="http://schemas.openxmlformats.org/officeDocument/2006/relationships/hyperlink" Target="https://twitter.com/leduiz/status/1179060677341782018" TargetMode="External" /><Relationship Id="rId682" Type="http://schemas.openxmlformats.org/officeDocument/2006/relationships/hyperlink" Target="https://twitter.com/agnesmascla/status/1179102457437343745" TargetMode="External" /><Relationship Id="rId683" Type="http://schemas.openxmlformats.org/officeDocument/2006/relationships/hyperlink" Target="https://twitter.com/raphael_fetique/status/1179392050879442945" TargetMode="External" /><Relationship Id="rId684" Type="http://schemas.openxmlformats.org/officeDocument/2006/relationships/hyperlink" Target="https://twitter.com/raphael_fetique/status/1179392050879442945" TargetMode="External" /><Relationship Id="rId685" Type="http://schemas.openxmlformats.org/officeDocument/2006/relationships/hyperlink" Target="https://twitter.com/andrewmorrisuk/status/1179679074660360193" TargetMode="External" /><Relationship Id="rId686" Type="http://schemas.openxmlformats.org/officeDocument/2006/relationships/hyperlink" Target="https://twitter.com/vincentmontet/status/1179678272730345473" TargetMode="External" /><Relationship Id="rId687" Type="http://schemas.openxmlformats.org/officeDocument/2006/relationships/hyperlink" Target="https://twitter.com/vincentmontet/status/1179678272730345473" TargetMode="External" /><Relationship Id="rId688" Type="http://schemas.openxmlformats.org/officeDocument/2006/relationships/hyperlink" Target="https://twitter.com/vincentmontet/status/1179678272730345473" TargetMode="External" /><Relationship Id="rId689" Type="http://schemas.openxmlformats.org/officeDocument/2006/relationships/hyperlink" Target="https://twitter.com/vincentmontet/status/1179678272730345473" TargetMode="External" /><Relationship Id="rId690" Type="http://schemas.openxmlformats.org/officeDocument/2006/relationships/hyperlink" Target="https://twitter.com/vincentmontet/status/1179678272730345473" TargetMode="External" /><Relationship Id="rId691" Type="http://schemas.openxmlformats.org/officeDocument/2006/relationships/hyperlink" Target="https://twitter.com/vincentmontet/status/1179681018145644544" TargetMode="External" /><Relationship Id="rId692" Type="http://schemas.openxmlformats.org/officeDocument/2006/relationships/hyperlink" Target="https://twitter.com/vincentmontet/status/1179681018145644544" TargetMode="External" /><Relationship Id="rId693" Type="http://schemas.openxmlformats.org/officeDocument/2006/relationships/hyperlink" Target="https://twitter.com/vincentmontet/status/1179681018145644544" TargetMode="External" /><Relationship Id="rId694" Type="http://schemas.openxmlformats.org/officeDocument/2006/relationships/hyperlink" Target="https://twitter.com/lesguer_lionel/status/1179682799495925760" TargetMode="External" /><Relationship Id="rId695" Type="http://schemas.openxmlformats.org/officeDocument/2006/relationships/hyperlink" Target="https://twitter.com/lesguer_lionel/status/1179682799495925760" TargetMode="External" /><Relationship Id="rId696" Type="http://schemas.openxmlformats.org/officeDocument/2006/relationships/hyperlink" Target="https://twitter.com/lesguer_lionel/status/1179682799495925760" TargetMode="External" /><Relationship Id="rId697" Type="http://schemas.openxmlformats.org/officeDocument/2006/relationships/hyperlink" Target="https://twitter.com/blookup_fr/status/1179692005502459904" TargetMode="External" /><Relationship Id="rId698" Type="http://schemas.openxmlformats.org/officeDocument/2006/relationships/hyperlink" Target="https://twitter.com/blookup_fr/status/1179692005502459904" TargetMode="External" /><Relationship Id="rId699" Type="http://schemas.openxmlformats.org/officeDocument/2006/relationships/hyperlink" Target="https://twitter.com/blookup_fr/status/1179692005502459904" TargetMode="External" /><Relationship Id="rId700" Type="http://schemas.openxmlformats.org/officeDocument/2006/relationships/hyperlink" Target="https://twitter.com/arnaultchatel/status/1179697851963711488" TargetMode="External" /><Relationship Id="rId701" Type="http://schemas.openxmlformats.org/officeDocument/2006/relationships/hyperlink" Target="https://twitter.com/arnaultchatel/status/1179697851963711488" TargetMode="External" /><Relationship Id="rId702" Type="http://schemas.openxmlformats.org/officeDocument/2006/relationships/hyperlink" Target="https://twitter.com/arnaultchatel/status/1179697851963711488" TargetMode="External" /><Relationship Id="rId703" Type="http://schemas.openxmlformats.org/officeDocument/2006/relationships/hyperlink" Target="https://twitter.com/prland/status/1179704667799982081" TargetMode="External" /><Relationship Id="rId704" Type="http://schemas.openxmlformats.org/officeDocument/2006/relationships/hyperlink" Target="https://twitter.com/alineauribault/status/1179754984080101385" TargetMode="External" /><Relationship Id="rId705" Type="http://schemas.openxmlformats.org/officeDocument/2006/relationships/hyperlink" Target="https://twitter.com/alineauribault/status/1179754984080101385" TargetMode="External" /><Relationship Id="rId706" Type="http://schemas.openxmlformats.org/officeDocument/2006/relationships/hyperlink" Target="https://twitter.com/alineauribault/status/1179754984080101385" TargetMode="External" /><Relationship Id="rId707" Type="http://schemas.openxmlformats.org/officeDocument/2006/relationships/hyperlink" Target="https://twitter.com/alineauribault/status/1179754984080101385" TargetMode="External" /><Relationship Id="rId708" Type="http://schemas.openxmlformats.org/officeDocument/2006/relationships/hyperlink" Target="https://twitter.com/alineauribault/status/1179754984080101385" TargetMode="External" /><Relationship Id="rId709" Type="http://schemas.openxmlformats.org/officeDocument/2006/relationships/hyperlink" Target="https://twitter.com/louisaudureau/status/1180049023450980352" TargetMode="External" /><Relationship Id="rId710" Type="http://schemas.openxmlformats.org/officeDocument/2006/relationships/hyperlink" Target="https://twitter.com/louisaudureau/status/1180049139205382144" TargetMode="External" /><Relationship Id="rId711" Type="http://schemas.openxmlformats.org/officeDocument/2006/relationships/hyperlink" Target="https://twitter.com/louisaudureau/status/1180049139205382144" TargetMode="External" /><Relationship Id="rId712" Type="http://schemas.openxmlformats.org/officeDocument/2006/relationships/hyperlink" Target="https://twitter.com/louisaudureau/status/1180049139205382144" TargetMode="External" /><Relationship Id="rId713" Type="http://schemas.openxmlformats.org/officeDocument/2006/relationships/hyperlink" Target="https://twitter.com/louisaudureau/status/1180049188450717696" TargetMode="External" /><Relationship Id="rId714" Type="http://schemas.openxmlformats.org/officeDocument/2006/relationships/hyperlink" Target="https://twitter.com/louisaudureau/status/1180049188450717696" TargetMode="External" /><Relationship Id="rId715" Type="http://schemas.openxmlformats.org/officeDocument/2006/relationships/hyperlink" Target="https://twitter.com/amdesm/status/1180060744798425088" TargetMode="External" /><Relationship Id="rId716" Type="http://schemas.openxmlformats.org/officeDocument/2006/relationships/hyperlink" Target="https://twitter.com/kevla/status/1180140239626604545" TargetMode="External" /><Relationship Id="rId717" Type="http://schemas.openxmlformats.org/officeDocument/2006/relationships/hyperlink" Target="https://twitter.com/clara0glm/status/1179471174742532096" TargetMode="External" /><Relationship Id="rId718" Type="http://schemas.openxmlformats.org/officeDocument/2006/relationships/hyperlink" Target="https://twitter.com/clara0glm/status/1179471174742532096" TargetMode="External" /><Relationship Id="rId719" Type="http://schemas.openxmlformats.org/officeDocument/2006/relationships/hyperlink" Target="https://twitter.com/mbadmb/status/1180362339360608256" TargetMode="External" /><Relationship Id="rId720" Type="http://schemas.openxmlformats.org/officeDocument/2006/relationships/hyperlink" Target="https://twitter.com/eugeniendrzk/status/1179657106896674816" TargetMode="External" /><Relationship Id="rId721" Type="http://schemas.openxmlformats.org/officeDocument/2006/relationships/hyperlink" Target="https://twitter.com/eugeniendrzk/status/1180016786114334720" TargetMode="External" /><Relationship Id="rId722" Type="http://schemas.openxmlformats.org/officeDocument/2006/relationships/hyperlink" Target="https://twitter.com/eugeniendrzk/status/1180016786114334720" TargetMode="External" /><Relationship Id="rId723" Type="http://schemas.openxmlformats.org/officeDocument/2006/relationships/hyperlink" Target="https://twitter.com/eugeniendrzk/status/1181097421255974913" TargetMode="External" /><Relationship Id="rId724" Type="http://schemas.openxmlformats.org/officeDocument/2006/relationships/hyperlink" Target="https://twitter.com/eugeniendrzk/status/1181097421255974913" TargetMode="External" /><Relationship Id="rId725" Type="http://schemas.openxmlformats.org/officeDocument/2006/relationships/hyperlink" Target="https://twitter.com/eugeniendrzk/status/1181097421255974913" TargetMode="External" /><Relationship Id="rId726" Type="http://schemas.openxmlformats.org/officeDocument/2006/relationships/hyperlink" Target="https://twitter.com/synthesio_fr/status/1181117958686420992" TargetMode="External" /><Relationship Id="rId727" Type="http://schemas.openxmlformats.org/officeDocument/2006/relationships/hyperlink" Target="https://twitter.com/naguibtoihiri/status/1181161581595578368" TargetMode="External" /><Relationship Id="rId728" Type="http://schemas.openxmlformats.org/officeDocument/2006/relationships/hyperlink" Target="https://twitter.com/naguibtoihiri/status/1181161581595578368" TargetMode="External" /><Relationship Id="rId729" Type="http://schemas.openxmlformats.org/officeDocument/2006/relationships/hyperlink" Target="https://twitter.com/sonia_belkadi/status/1181247942155542528" TargetMode="External" /><Relationship Id="rId730" Type="http://schemas.openxmlformats.org/officeDocument/2006/relationships/hyperlink" Target="https://twitter.com/sonia_belkadi/status/1181247942155542528" TargetMode="External" /><Relationship Id="rId731" Type="http://schemas.openxmlformats.org/officeDocument/2006/relationships/hyperlink" Target="https://twitter.com/sonia_belkadi/status/1181247942155542528" TargetMode="External" /><Relationship Id="rId732" Type="http://schemas.openxmlformats.org/officeDocument/2006/relationships/hyperlink" Target="https://twitter.com/ericegpro/status/1179132953554755585" TargetMode="External" /><Relationship Id="rId733" Type="http://schemas.openxmlformats.org/officeDocument/2006/relationships/hyperlink" Target="https://twitter.com/ericegpro/status/1181289278359396352" TargetMode="External" /><Relationship Id="rId734" Type="http://schemas.openxmlformats.org/officeDocument/2006/relationships/hyperlink" Target="https://twitter.com/jrpnet/status/1181536394918936576" TargetMode="External" /><Relationship Id="rId735" Type="http://schemas.openxmlformats.org/officeDocument/2006/relationships/hyperlink" Target="https://twitter.com/vferreol/status/1181569612904833024" TargetMode="External" /><Relationship Id="rId736" Type="http://schemas.openxmlformats.org/officeDocument/2006/relationships/hyperlink" Target="https://twitter.com/aravati/status/1181572415635312640" TargetMode="External" /><Relationship Id="rId737" Type="http://schemas.openxmlformats.org/officeDocument/2006/relationships/hyperlink" Target="https://twitter.com/aravati/status/1181572415635312640" TargetMode="External" /><Relationship Id="rId738" Type="http://schemas.openxmlformats.org/officeDocument/2006/relationships/hyperlink" Target="https://twitter.com/aravati/status/1181572415635312640" TargetMode="External" /><Relationship Id="rId739" Type="http://schemas.openxmlformats.org/officeDocument/2006/relationships/hyperlink" Target="https://twitter.com/artefactdigital/status/1181601511597629440" TargetMode="External" /><Relationship Id="rId740" Type="http://schemas.openxmlformats.org/officeDocument/2006/relationships/hyperlink" Target="https://twitter.com/artefactdigital/status/1181601511597629440" TargetMode="External" /><Relationship Id="rId741" Type="http://schemas.openxmlformats.org/officeDocument/2006/relationships/hyperlink" Target="https://twitter.com/ed_oyster/status/1181623736287600641" TargetMode="External" /><Relationship Id="rId742" Type="http://schemas.openxmlformats.org/officeDocument/2006/relationships/hyperlink" Target="https://twitter.com/ed_oyster/status/1181623736287600641" TargetMode="External" /><Relationship Id="rId743" Type="http://schemas.openxmlformats.org/officeDocument/2006/relationships/hyperlink" Target="https://twitter.com/alidreym/status/1181623756692819974" TargetMode="External" /><Relationship Id="rId744" Type="http://schemas.openxmlformats.org/officeDocument/2006/relationships/hyperlink" Target="https://twitter.com/alidreym/status/1181623756692819974" TargetMode="External" /><Relationship Id="rId745" Type="http://schemas.openxmlformats.org/officeDocument/2006/relationships/hyperlink" Target="https://twitter.com/twuuck/status/1181623804197527553" TargetMode="External" /><Relationship Id="rId746" Type="http://schemas.openxmlformats.org/officeDocument/2006/relationships/hyperlink" Target="https://twitter.com/twuuck/status/1181623804197527553" TargetMode="External" /><Relationship Id="rId747" Type="http://schemas.openxmlformats.org/officeDocument/2006/relationships/hyperlink" Target="https://twitter.com/sebastien_uflo/status/1181623819066322945" TargetMode="External" /><Relationship Id="rId748" Type="http://schemas.openxmlformats.org/officeDocument/2006/relationships/hyperlink" Target="https://twitter.com/sebastien_uflo/status/1181623819066322945" TargetMode="External" /><Relationship Id="rId749" Type="http://schemas.openxmlformats.org/officeDocument/2006/relationships/hyperlink" Target="https://twitter.com/cha_labrecque/status/1181623864834560001" TargetMode="External" /><Relationship Id="rId750" Type="http://schemas.openxmlformats.org/officeDocument/2006/relationships/hyperlink" Target="https://twitter.com/cha_labrecque/status/1181623864834560001" TargetMode="External" /><Relationship Id="rId751" Type="http://schemas.openxmlformats.org/officeDocument/2006/relationships/hyperlink" Target="https://twitter.com/jeremy_gulper/status/1181623908929347586" TargetMode="External" /><Relationship Id="rId752" Type="http://schemas.openxmlformats.org/officeDocument/2006/relationships/hyperlink" Target="https://twitter.com/jeremy_gulper/status/1181623908929347586" TargetMode="External" /><Relationship Id="rId753" Type="http://schemas.openxmlformats.org/officeDocument/2006/relationships/hyperlink" Target="https://twitter.com/delong_julien/status/1181623954538188800" TargetMode="External" /><Relationship Id="rId754" Type="http://schemas.openxmlformats.org/officeDocument/2006/relationships/hyperlink" Target="https://twitter.com/delong_julien/status/1181623954538188800" TargetMode="External" /><Relationship Id="rId755" Type="http://schemas.openxmlformats.org/officeDocument/2006/relationships/hyperlink" Target="https://twitter.com/geeksatc/status/1181624086860107777" TargetMode="External" /><Relationship Id="rId756" Type="http://schemas.openxmlformats.org/officeDocument/2006/relationships/hyperlink" Target="https://twitter.com/geeksatc/status/1181624086860107777" TargetMode="External" /><Relationship Id="rId757" Type="http://schemas.openxmlformats.org/officeDocument/2006/relationships/hyperlink" Target="https://twitter.com/smatich/status/1179677299567992832" TargetMode="External" /><Relationship Id="rId758" Type="http://schemas.openxmlformats.org/officeDocument/2006/relationships/hyperlink" Target="https://twitter.com/francoisgomez_/status/1179751395727155200" TargetMode="External" /><Relationship Id="rId759" Type="http://schemas.openxmlformats.org/officeDocument/2006/relationships/hyperlink" Target="https://twitter.com/francoisgomez_/status/1181629607214227464" TargetMode="External" /><Relationship Id="rId760" Type="http://schemas.openxmlformats.org/officeDocument/2006/relationships/hyperlink" Target="https://twitter.com/francoisgomez_/status/1181629607214227464" TargetMode="External" /><Relationship Id="rId761" Type="http://schemas.openxmlformats.org/officeDocument/2006/relationships/hyperlink" Target="https://twitter.com/sartanaluz/status/1181631541392400384" TargetMode="External" /><Relationship Id="rId762" Type="http://schemas.openxmlformats.org/officeDocument/2006/relationships/hyperlink" Target="https://twitter.com/opheliieclain/status/1181631630533959681" TargetMode="External" /><Relationship Id="rId763" Type="http://schemas.openxmlformats.org/officeDocument/2006/relationships/hyperlink" Target="https://twitter.com/opheliieclain/status/1181631630533959681" TargetMode="External" /><Relationship Id="rId764" Type="http://schemas.openxmlformats.org/officeDocument/2006/relationships/hyperlink" Target="https://twitter.com/jurinum/status/1181633205528608773" TargetMode="External" /><Relationship Id="rId765" Type="http://schemas.openxmlformats.org/officeDocument/2006/relationships/hyperlink" Target="https://twitter.com/jurinum/status/1181633205528608773" TargetMode="External" /><Relationship Id="rId766" Type="http://schemas.openxmlformats.org/officeDocument/2006/relationships/hyperlink" Target="https://twitter.com/2pnam/status/1181684903219470337" TargetMode="External" /><Relationship Id="rId767" Type="http://schemas.openxmlformats.org/officeDocument/2006/relationships/hyperlink" Target="https://twitter.com/2pnam/status/1181684903219470337" TargetMode="External" /><Relationship Id="rId768" Type="http://schemas.openxmlformats.org/officeDocument/2006/relationships/hyperlink" Target="https://twitter.com/alli_daya_/status/1181687499804086272" TargetMode="External" /><Relationship Id="rId769" Type="http://schemas.openxmlformats.org/officeDocument/2006/relationships/hyperlink" Target="https://twitter.com/alli_daya_/status/1181687499804086272" TargetMode="External" /><Relationship Id="rId770" Type="http://schemas.openxmlformats.org/officeDocument/2006/relationships/hyperlink" Target="https://twitter.com/sundyss/status/1179892513932484609" TargetMode="External" /><Relationship Id="rId771" Type="http://schemas.openxmlformats.org/officeDocument/2006/relationships/hyperlink" Target="https://twitter.com/sundyss/status/1179892513932484609" TargetMode="External" /><Relationship Id="rId772" Type="http://schemas.openxmlformats.org/officeDocument/2006/relationships/hyperlink" Target="https://twitter.com/sundyss/status/1179892513932484609" TargetMode="External" /><Relationship Id="rId773" Type="http://schemas.openxmlformats.org/officeDocument/2006/relationships/hyperlink" Target="https://twitter.com/sundyss/status/1181804329440862209" TargetMode="External" /><Relationship Id="rId774" Type="http://schemas.openxmlformats.org/officeDocument/2006/relationships/hyperlink" Target="https://twitter.com/sundyss/status/1181804329440862209" TargetMode="External" /><Relationship Id="rId775" Type="http://schemas.openxmlformats.org/officeDocument/2006/relationships/hyperlink" Target="https://twitter.com/pinumaclara/status/1181809072573734912" TargetMode="External" /><Relationship Id="rId776" Type="http://schemas.openxmlformats.org/officeDocument/2006/relationships/hyperlink" Target="https://twitter.com/pinumaclara/status/1181809072573734912" TargetMode="External" /><Relationship Id="rId777" Type="http://schemas.openxmlformats.org/officeDocument/2006/relationships/hyperlink" Target="https://twitter.com/lorcharpentier/status/1181814246860083204" TargetMode="External" /><Relationship Id="rId778" Type="http://schemas.openxmlformats.org/officeDocument/2006/relationships/hyperlink" Target="https://twitter.com/lorcharpentier/status/1181814246860083204" TargetMode="External" /><Relationship Id="rId779" Type="http://schemas.openxmlformats.org/officeDocument/2006/relationships/hyperlink" Target="https://twitter.com/vlaurentyeu/status/1181828994209079296" TargetMode="External" /><Relationship Id="rId780" Type="http://schemas.openxmlformats.org/officeDocument/2006/relationships/hyperlink" Target="https://twitter.com/vlaurentyeu/status/1181828994209079296" TargetMode="External" /><Relationship Id="rId781" Type="http://schemas.openxmlformats.org/officeDocument/2006/relationships/hyperlink" Target="https://twitter.com/daudi75/status/1181858964235067392" TargetMode="External" /><Relationship Id="rId782" Type="http://schemas.openxmlformats.org/officeDocument/2006/relationships/hyperlink" Target="https://twitter.com/daudi75/status/1181858964235067392" TargetMode="External" /><Relationship Id="rId783" Type="http://schemas.openxmlformats.org/officeDocument/2006/relationships/hyperlink" Target="https://twitter.com/ericbeuzen/status/1181865978898128898" TargetMode="External" /><Relationship Id="rId784" Type="http://schemas.openxmlformats.org/officeDocument/2006/relationships/hyperlink" Target="https://twitter.com/ericbeuzen/status/1181865978898128898" TargetMode="External" /><Relationship Id="rId785" Type="http://schemas.openxmlformats.org/officeDocument/2006/relationships/hyperlink" Target="https://twitter.com/early_hour/status/1181871866312572929" TargetMode="External" /><Relationship Id="rId786" Type="http://schemas.openxmlformats.org/officeDocument/2006/relationships/hyperlink" Target="https://twitter.com/leurtmargot/status/1181912996186079232" TargetMode="External" /><Relationship Id="rId787" Type="http://schemas.openxmlformats.org/officeDocument/2006/relationships/hyperlink" Target="https://twitter.com/leurtmargot/status/1181912996186079232" TargetMode="External" /><Relationship Id="rId788" Type="http://schemas.openxmlformats.org/officeDocument/2006/relationships/hyperlink" Target="https://twitter.com/clempujol/status/1181923392175431680" TargetMode="External" /><Relationship Id="rId789" Type="http://schemas.openxmlformats.org/officeDocument/2006/relationships/hyperlink" Target="https://twitter.com/clempujol/status/1181923392175431680" TargetMode="External" /><Relationship Id="rId790" Type="http://schemas.openxmlformats.org/officeDocument/2006/relationships/hyperlink" Target="https://twitter.com/violette1980/status/1181923834410291200" TargetMode="External" /><Relationship Id="rId791" Type="http://schemas.openxmlformats.org/officeDocument/2006/relationships/hyperlink" Target="https://twitter.com/violette1980/status/1181923834410291200" TargetMode="External" /><Relationship Id="rId792" Type="http://schemas.openxmlformats.org/officeDocument/2006/relationships/hyperlink" Target="https://twitter.com/jolyiiona/status/1179698299445616640" TargetMode="External" /><Relationship Id="rId793" Type="http://schemas.openxmlformats.org/officeDocument/2006/relationships/hyperlink" Target="https://twitter.com/jolyiiona/status/1179698299445616640" TargetMode="External" /><Relationship Id="rId794" Type="http://schemas.openxmlformats.org/officeDocument/2006/relationships/hyperlink" Target="https://twitter.com/jolyiiona/status/1181957458648018944" TargetMode="External" /><Relationship Id="rId795" Type="http://schemas.openxmlformats.org/officeDocument/2006/relationships/hyperlink" Target="https://twitter.com/curtomarques/status/1181972786715283461" TargetMode="External" /><Relationship Id="rId796" Type="http://schemas.openxmlformats.org/officeDocument/2006/relationships/hyperlink" Target="https://twitter.com/curtomarques/status/1181972786715283461" TargetMode="External" /><Relationship Id="rId797" Type="http://schemas.openxmlformats.org/officeDocument/2006/relationships/hyperlink" Target="https://twitter.com/accenturefrance/status/1181980621146644482" TargetMode="External" /><Relationship Id="rId798" Type="http://schemas.openxmlformats.org/officeDocument/2006/relationships/hyperlink" Target="https://twitter.com/accenturefrance/status/1181980621146644482" TargetMode="External" /><Relationship Id="rId799" Type="http://schemas.openxmlformats.org/officeDocument/2006/relationships/hyperlink" Target="https://twitter.com/mariemenlailuc/status/1181983525014265856" TargetMode="External" /><Relationship Id="rId800" Type="http://schemas.openxmlformats.org/officeDocument/2006/relationships/hyperlink" Target="https://twitter.com/decampisa/status/1181983933208117250" TargetMode="External" /><Relationship Id="rId801" Type="http://schemas.openxmlformats.org/officeDocument/2006/relationships/hyperlink" Target="https://twitter.com/decampisa/status/1181983933208117250" TargetMode="External" /><Relationship Id="rId802" Type="http://schemas.openxmlformats.org/officeDocument/2006/relationships/hyperlink" Target="https://twitter.com/pcordina/status/1181984600530280448" TargetMode="External" /><Relationship Id="rId803" Type="http://schemas.openxmlformats.org/officeDocument/2006/relationships/hyperlink" Target="https://twitter.com/fberte74/status/1182002011811848194" TargetMode="External" /><Relationship Id="rId804" Type="http://schemas.openxmlformats.org/officeDocument/2006/relationships/hyperlink" Target="https://twitter.com/fberte74/status/1182002011811848194" TargetMode="External" /><Relationship Id="rId805" Type="http://schemas.openxmlformats.org/officeDocument/2006/relationships/hyperlink" Target="https://twitter.com/fberte74/status/1182002011811848194" TargetMode="External" /><Relationship Id="rId806" Type="http://schemas.openxmlformats.org/officeDocument/2006/relationships/hyperlink" Target="https://twitter.com/fberte74/status/1182002011811848194" TargetMode="External" /><Relationship Id="rId807" Type="http://schemas.openxmlformats.org/officeDocument/2006/relationships/hyperlink" Target="https://twitter.com/weborama/status/1181862150941360129" TargetMode="External" /><Relationship Id="rId808" Type="http://schemas.openxmlformats.org/officeDocument/2006/relationships/hyperlink" Target="https://twitter.com/weborama/status/1181862150941360129" TargetMode="External" /><Relationship Id="rId809" Type="http://schemas.openxmlformats.org/officeDocument/2006/relationships/hyperlink" Target="https://twitter.com/weborama/status/1181862150941360129" TargetMode="External" /><Relationship Id="rId810" Type="http://schemas.openxmlformats.org/officeDocument/2006/relationships/hyperlink" Target="https://twitter.com/fredolivennes/status/1182026083249659904" TargetMode="External" /><Relationship Id="rId811" Type="http://schemas.openxmlformats.org/officeDocument/2006/relationships/hyperlink" Target="https://twitter.com/fredolivennes/status/1182026083249659904" TargetMode="External" /><Relationship Id="rId812" Type="http://schemas.openxmlformats.org/officeDocument/2006/relationships/hyperlink" Target="https://twitter.com/fredolivennes/status/1182026083249659904" TargetMode="External" /><Relationship Id="rId813" Type="http://schemas.openxmlformats.org/officeDocument/2006/relationships/hyperlink" Target="https://twitter.com/yubette75/status/1182059693545578502" TargetMode="External" /><Relationship Id="rId814" Type="http://schemas.openxmlformats.org/officeDocument/2006/relationships/hyperlink" Target="https://twitter.com/gecaron27/status/1182146686799503362" TargetMode="External" /><Relationship Id="rId815" Type="http://schemas.openxmlformats.org/officeDocument/2006/relationships/hyperlink" Target="https://twitter.com/gecaron27/status/1182146686799503362" TargetMode="External" /><Relationship Id="rId816" Type="http://schemas.openxmlformats.org/officeDocument/2006/relationships/hyperlink" Target="https://twitter.com/eelodieelodie/status/1182159046171856896" TargetMode="External" /><Relationship Id="rId817" Type="http://schemas.openxmlformats.org/officeDocument/2006/relationships/hyperlink" Target="https://twitter.com/winneremi/status/1182194244875894784" TargetMode="External" /><Relationship Id="rId818" Type="http://schemas.openxmlformats.org/officeDocument/2006/relationships/hyperlink" Target="https://twitter.com/winneremi/status/1182194244875894784" TargetMode="External" /><Relationship Id="rId819" Type="http://schemas.openxmlformats.org/officeDocument/2006/relationships/hyperlink" Target="https://twitter.com/lauribot/status/1182194970796670976" TargetMode="External" /><Relationship Id="rId820" Type="http://schemas.openxmlformats.org/officeDocument/2006/relationships/hyperlink" Target="https://twitter.com/lauribot/status/1182194970796670976" TargetMode="External" /><Relationship Id="rId821" Type="http://schemas.openxmlformats.org/officeDocument/2006/relationships/hyperlink" Target="https://twitter.com/solocal/status/1179648562696728577" TargetMode="External" /><Relationship Id="rId822" Type="http://schemas.openxmlformats.org/officeDocument/2006/relationships/hyperlink" Target="https://twitter.com/hubinstitute/status/1179646763642294272" TargetMode="External" /><Relationship Id="rId823" Type="http://schemas.openxmlformats.org/officeDocument/2006/relationships/hyperlink" Target="https://twitter.com/hubinstitute/status/1180118994700947459" TargetMode="External" /><Relationship Id="rId824" Type="http://schemas.openxmlformats.org/officeDocument/2006/relationships/hyperlink" Target="https://twitter.com/hubinstitute/status/1181096565253033985" TargetMode="External" /><Relationship Id="rId825" Type="http://schemas.openxmlformats.org/officeDocument/2006/relationships/hyperlink" Target="https://twitter.com/hubinstitute/status/1181096565253033985" TargetMode="External" /><Relationship Id="rId826" Type="http://schemas.openxmlformats.org/officeDocument/2006/relationships/hyperlink" Target="https://twitter.com/hubinstitute/status/1181970177895915522" TargetMode="External" /><Relationship Id="rId827" Type="http://schemas.openxmlformats.org/officeDocument/2006/relationships/hyperlink" Target="https://twitter.com/tscdigitalfr/status/1181936438218252288" TargetMode="External" /><Relationship Id="rId828" Type="http://schemas.openxmlformats.org/officeDocument/2006/relationships/hyperlink" Target="https://twitter.com/tscdigitalfr/status/1181936438218252288" TargetMode="External" /><Relationship Id="rId829" Type="http://schemas.openxmlformats.org/officeDocument/2006/relationships/hyperlink" Target="https://twitter.com/tscdigitalfr/status/1181936438218252288" TargetMode="External" /><Relationship Id="rId830" Type="http://schemas.openxmlformats.org/officeDocument/2006/relationships/hyperlink" Target="https://twitter.com/hubinstitute/status/1182202950132875265" TargetMode="External" /><Relationship Id="rId831" Type="http://schemas.openxmlformats.org/officeDocument/2006/relationships/hyperlink" Target="https://twitter.com/hubinstitute/status/1182202950132875265" TargetMode="External" /><Relationship Id="rId832" Type="http://schemas.openxmlformats.org/officeDocument/2006/relationships/hyperlink" Target="https://twitter.com/hubinstitute/status/1182202950132875265" TargetMode="External" /><Relationship Id="rId833" Type="http://schemas.openxmlformats.org/officeDocument/2006/relationships/hyperlink" Target="https://twitter.com/hubcities/status/1182237904757760001" TargetMode="External" /><Relationship Id="rId834" Type="http://schemas.openxmlformats.org/officeDocument/2006/relationships/hyperlink" Target="https://twitter.com/hubcities/status/1182237904757760001" TargetMode="External" /><Relationship Id="rId835" Type="http://schemas.openxmlformats.org/officeDocument/2006/relationships/hyperlink" Target="https://twitter.com/cdr_paris/status/1179028454928506882" TargetMode="External" /><Relationship Id="rId836" Type="http://schemas.openxmlformats.org/officeDocument/2006/relationships/hyperlink" Target="https://twitter.com/cdr_paris/status/1179028454928506882" TargetMode="External" /><Relationship Id="rId837" Type="http://schemas.openxmlformats.org/officeDocument/2006/relationships/hyperlink" Target="https://twitter.com/cdr_paris/status/1179028454928506882" TargetMode="External" /><Relationship Id="rId838" Type="http://schemas.openxmlformats.org/officeDocument/2006/relationships/hyperlink" Target="https://twitter.com/cdr_paris/status/1179763368313413632" TargetMode="External" /><Relationship Id="rId839" Type="http://schemas.openxmlformats.org/officeDocument/2006/relationships/hyperlink" Target="https://twitter.com/cdr_paris/status/1179763368313413632" TargetMode="External" /><Relationship Id="rId840" Type="http://schemas.openxmlformats.org/officeDocument/2006/relationships/hyperlink" Target="https://twitter.com/cdr_paris/status/1179763368313413632" TargetMode="External" /><Relationship Id="rId841" Type="http://schemas.openxmlformats.org/officeDocument/2006/relationships/hyperlink" Target="https://twitter.com/cdr_paris/status/1182288517302497281" TargetMode="External" /><Relationship Id="rId842" Type="http://schemas.openxmlformats.org/officeDocument/2006/relationships/hyperlink" Target="https://twitter.com/cdr_paris/status/1182288517302497281" TargetMode="External" /><Relationship Id="rId843" Type="http://schemas.openxmlformats.org/officeDocument/2006/relationships/hyperlink" Target="https://twitter.com/cdr_paris/status/1182288517302497281" TargetMode="External" /><Relationship Id="rId844" Type="http://schemas.openxmlformats.org/officeDocument/2006/relationships/hyperlink" Target="https://twitter.com/cginisty/status/1182294382445244419" TargetMode="External" /><Relationship Id="rId845" Type="http://schemas.openxmlformats.org/officeDocument/2006/relationships/hyperlink" Target="https://twitter.com/hubforum/status/1178572690174697472" TargetMode="External" /><Relationship Id="rId846" Type="http://schemas.openxmlformats.org/officeDocument/2006/relationships/hyperlink" Target="https://twitter.com/emmanuel_durand/status/1178670443819098114" TargetMode="External" /><Relationship Id="rId847" Type="http://schemas.openxmlformats.org/officeDocument/2006/relationships/hyperlink" Target="https://twitter.com/emmanuel_durand/status/1178670443819098114" TargetMode="External" /><Relationship Id="rId848" Type="http://schemas.openxmlformats.org/officeDocument/2006/relationships/hyperlink" Target="https://twitter.com/emmanuel_durand/status/1178670443819098114" TargetMode="External" /><Relationship Id="rId849" Type="http://schemas.openxmlformats.org/officeDocument/2006/relationships/hyperlink" Target="https://twitter.com/hubforum/status/1178572690174697472" TargetMode="External" /><Relationship Id="rId850" Type="http://schemas.openxmlformats.org/officeDocument/2006/relationships/hyperlink" Target="https://twitter.com/hubforum/status/1178572690174697472" TargetMode="External" /><Relationship Id="rId851" Type="http://schemas.openxmlformats.org/officeDocument/2006/relationships/hyperlink" Target="https://twitter.com/hubforum/status/1178572690174697472" TargetMode="External" /><Relationship Id="rId852" Type="http://schemas.openxmlformats.org/officeDocument/2006/relationships/hyperlink" Target="https://twitter.com/hubforum/status/1178558093594152961" TargetMode="External" /><Relationship Id="rId853" Type="http://schemas.openxmlformats.org/officeDocument/2006/relationships/hyperlink" Target="https://twitter.com/hubforum/status/1178558093594152961" TargetMode="External" /><Relationship Id="rId854" Type="http://schemas.openxmlformats.org/officeDocument/2006/relationships/hyperlink" Target="https://twitter.com/hubforum/status/1178678385184247808" TargetMode="External" /><Relationship Id="rId855" Type="http://schemas.openxmlformats.org/officeDocument/2006/relationships/hyperlink" Target="https://twitter.com/kameleoonrocks/status/1179310528252010496" TargetMode="External" /><Relationship Id="rId856" Type="http://schemas.openxmlformats.org/officeDocument/2006/relationships/hyperlink" Target="https://twitter.com/hubforum/status/1179283877535387648" TargetMode="External" /><Relationship Id="rId857" Type="http://schemas.openxmlformats.org/officeDocument/2006/relationships/hyperlink" Target="https://twitter.com/oracle_france/status/1179374647709782017" TargetMode="External" /><Relationship Id="rId858" Type="http://schemas.openxmlformats.org/officeDocument/2006/relationships/hyperlink" Target="https://twitter.com/oracle_france/status/1179374647709782017" TargetMode="External" /><Relationship Id="rId859" Type="http://schemas.openxmlformats.org/officeDocument/2006/relationships/hyperlink" Target="https://twitter.com/hubforum/status/1178678385184247808" TargetMode="External" /><Relationship Id="rId860" Type="http://schemas.openxmlformats.org/officeDocument/2006/relationships/hyperlink" Target="https://twitter.com/hubforum/status/1179374470861131778" TargetMode="External" /><Relationship Id="rId861" Type="http://schemas.openxmlformats.org/officeDocument/2006/relationships/hyperlink" Target="https://twitter.com/hubforum/status/1179374470861131778" TargetMode="External" /><Relationship Id="rId862" Type="http://schemas.openxmlformats.org/officeDocument/2006/relationships/hyperlink" Target="https://twitter.com/55fiftyfive55/status/1180035662227165184" TargetMode="External" /><Relationship Id="rId863" Type="http://schemas.openxmlformats.org/officeDocument/2006/relationships/hyperlink" Target="https://twitter.com/55fiftyfive55/status/1180035662227165184" TargetMode="External" /><Relationship Id="rId864" Type="http://schemas.openxmlformats.org/officeDocument/2006/relationships/hyperlink" Target="https://twitter.com/hubforum/status/1178972825450885121" TargetMode="External" /><Relationship Id="rId865" Type="http://schemas.openxmlformats.org/officeDocument/2006/relationships/hyperlink" Target="https://twitter.com/hubforum/status/1178972825450885121" TargetMode="External" /><Relationship Id="rId866" Type="http://schemas.openxmlformats.org/officeDocument/2006/relationships/hyperlink" Target="https://twitter.com/antoinecormier1/status/1180949488913014784" TargetMode="External" /><Relationship Id="rId867" Type="http://schemas.openxmlformats.org/officeDocument/2006/relationships/hyperlink" Target="https://twitter.com/hubforum/status/1176496530586578944" TargetMode="External" /><Relationship Id="rId868" Type="http://schemas.openxmlformats.org/officeDocument/2006/relationships/hyperlink" Target="https://twitter.com/antoinecormier1/status/1180949488913014784" TargetMode="External" /><Relationship Id="rId869" Type="http://schemas.openxmlformats.org/officeDocument/2006/relationships/hyperlink" Target="https://twitter.com/hubforum/status/1176496530586578944" TargetMode="External" /><Relationship Id="rId870" Type="http://schemas.openxmlformats.org/officeDocument/2006/relationships/hyperlink" Target="https://twitter.com/antoinecormier1/status/1180949488913014784" TargetMode="External" /><Relationship Id="rId871" Type="http://schemas.openxmlformats.org/officeDocument/2006/relationships/hyperlink" Target="https://twitter.com/antoinecormier1/status/1180949488913014784" TargetMode="External" /><Relationship Id="rId872" Type="http://schemas.openxmlformats.org/officeDocument/2006/relationships/hyperlink" Target="https://twitter.com/hubforum/status/1176496530586578944" TargetMode="External" /><Relationship Id="rId873" Type="http://schemas.openxmlformats.org/officeDocument/2006/relationships/hyperlink" Target="https://twitter.com/oan_fr/status/1178639163253514241" TargetMode="External" /><Relationship Id="rId874" Type="http://schemas.openxmlformats.org/officeDocument/2006/relationships/hyperlink" Target="https://twitter.com/3w_relevanc/status/1178641210610728962" TargetMode="External" /><Relationship Id="rId875" Type="http://schemas.openxmlformats.org/officeDocument/2006/relationships/hyperlink" Target="https://twitter.com/3w_relevanc/status/1178641210610728962" TargetMode="External" /><Relationship Id="rId876" Type="http://schemas.openxmlformats.org/officeDocument/2006/relationships/hyperlink" Target="https://twitter.com/hubforum/status/1178625536110862336" TargetMode="External" /><Relationship Id="rId877" Type="http://schemas.openxmlformats.org/officeDocument/2006/relationships/hyperlink" Target="https://twitter.com/oan_fr/status/1178639163253514241" TargetMode="External" /><Relationship Id="rId878" Type="http://schemas.openxmlformats.org/officeDocument/2006/relationships/hyperlink" Target="https://twitter.com/hubforum/status/1178625536110862336" TargetMode="External" /><Relationship Id="rId879" Type="http://schemas.openxmlformats.org/officeDocument/2006/relationships/hyperlink" Target="https://twitter.com/samiramellal/status/1179046539563601926" TargetMode="External" /><Relationship Id="rId880" Type="http://schemas.openxmlformats.org/officeDocument/2006/relationships/hyperlink" Target="https://twitter.com/pubsapientfr/status/1179059606674460673" TargetMode="External" /><Relationship Id="rId881" Type="http://schemas.openxmlformats.org/officeDocument/2006/relationships/hyperlink" Target="https://twitter.com/pubsapientfr/status/1179059606674460673" TargetMode="External" /><Relationship Id="rId882" Type="http://schemas.openxmlformats.org/officeDocument/2006/relationships/hyperlink" Target="https://twitter.com/pubsapientfr/status/1179059606674460673" TargetMode="External" /><Relationship Id="rId883" Type="http://schemas.openxmlformats.org/officeDocument/2006/relationships/hyperlink" Target="https://twitter.com/pubsapientfr/status/1179059606674460673" TargetMode="External" /><Relationship Id="rId884" Type="http://schemas.openxmlformats.org/officeDocument/2006/relationships/hyperlink" Target="https://twitter.com/pubsapientfr/status/1181566412512477185" TargetMode="External" /><Relationship Id="rId885" Type="http://schemas.openxmlformats.org/officeDocument/2006/relationships/hyperlink" Target="https://twitter.com/hubforum/status/1179040772928262144" TargetMode="External" /><Relationship Id="rId886" Type="http://schemas.openxmlformats.org/officeDocument/2006/relationships/hyperlink" Target="https://twitter.com/samiramellal/status/1179046539563601926" TargetMode="External" /><Relationship Id="rId887" Type="http://schemas.openxmlformats.org/officeDocument/2006/relationships/hyperlink" Target="https://twitter.com/hubforum/status/1179040772928262144" TargetMode="External" /><Relationship Id="rId888" Type="http://schemas.openxmlformats.org/officeDocument/2006/relationships/hyperlink" Target="https://twitter.com/samiramellal/status/1179046539563601926" TargetMode="External" /><Relationship Id="rId889" Type="http://schemas.openxmlformats.org/officeDocument/2006/relationships/hyperlink" Target="https://twitter.com/hubforum/status/1179040772928262144" TargetMode="External" /><Relationship Id="rId890" Type="http://schemas.openxmlformats.org/officeDocument/2006/relationships/hyperlink" Target="https://twitter.com/samiramellal/status/1179046539563601926" TargetMode="External" /><Relationship Id="rId891" Type="http://schemas.openxmlformats.org/officeDocument/2006/relationships/hyperlink" Target="https://twitter.com/hubforum/status/1179040772928262144" TargetMode="External" /><Relationship Id="rId892" Type="http://schemas.openxmlformats.org/officeDocument/2006/relationships/hyperlink" Target="https://twitter.com/hubforum/status/1179071978952679424" TargetMode="External" /><Relationship Id="rId893" Type="http://schemas.openxmlformats.org/officeDocument/2006/relationships/hyperlink" Target="https://twitter.com/liverampfr/status/1181967948556259330" TargetMode="External" /><Relationship Id="rId894" Type="http://schemas.openxmlformats.org/officeDocument/2006/relationships/hyperlink" Target="https://twitter.com/hubinstitute/status/1182202887117705217" TargetMode="External" /><Relationship Id="rId895" Type="http://schemas.openxmlformats.org/officeDocument/2006/relationships/hyperlink" Target="https://twitter.com/hubforum/status/1179071978952679424" TargetMode="External" /><Relationship Id="rId896" Type="http://schemas.openxmlformats.org/officeDocument/2006/relationships/hyperlink" Target="https://twitter.com/hubforum/status/1179214419710152704" TargetMode="External" /><Relationship Id="rId897" Type="http://schemas.openxmlformats.org/officeDocument/2006/relationships/hyperlink" Target="https://twitter.com/hubforum/status/1179214419710152704" TargetMode="External" /><Relationship Id="rId898" Type="http://schemas.openxmlformats.org/officeDocument/2006/relationships/hyperlink" Target="https://twitter.com/solocal/status/1179735203738202119" TargetMode="External" /><Relationship Id="rId899" Type="http://schemas.openxmlformats.org/officeDocument/2006/relationships/hyperlink" Target="https://twitter.com/hubforum/status/1179318867761479680" TargetMode="External" /><Relationship Id="rId900" Type="http://schemas.openxmlformats.org/officeDocument/2006/relationships/hyperlink" Target="https://twitter.com/converteo/status/1179328203950825477" TargetMode="External" /><Relationship Id="rId901" Type="http://schemas.openxmlformats.org/officeDocument/2006/relationships/hyperlink" Target="https://twitter.com/hubforum/status/1179320111959871488" TargetMode="External" /><Relationship Id="rId902" Type="http://schemas.openxmlformats.org/officeDocument/2006/relationships/hyperlink" Target="https://twitter.com/linkfluencefr/status/1179376681292849152" TargetMode="External" /><Relationship Id="rId903" Type="http://schemas.openxmlformats.org/officeDocument/2006/relationships/hyperlink" Target="https://twitter.com/linkfluencefr/status/1179376681292849152" TargetMode="External" /><Relationship Id="rId904" Type="http://schemas.openxmlformats.org/officeDocument/2006/relationships/hyperlink" Target="https://twitter.com/hubforum/status/1179354085767680001" TargetMode="External" /><Relationship Id="rId905" Type="http://schemas.openxmlformats.org/officeDocument/2006/relationships/hyperlink" Target="https://twitter.com/hubforum/status/1179354085767680001" TargetMode="External" /><Relationship Id="rId906" Type="http://schemas.openxmlformats.org/officeDocument/2006/relationships/hyperlink" Target="https://twitter.com/hubforum/status/1179434871426617344" TargetMode="External" /><Relationship Id="rId907" Type="http://schemas.openxmlformats.org/officeDocument/2006/relationships/hyperlink" Target="https://twitter.com/k_schrenzel/status/1179786235230982144" TargetMode="External" /><Relationship Id="rId908" Type="http://schemas.openxmlformats.org/officeDocument/2006/relationships/hyperlink" Target="https://twitter.com/3suisses/status/1179787852823089153" TargetMode="External" /><Relationship Id="rId909" Type="http://schemas.openxmlformats.org/officeDocument/2006/relationships/hyperlink" Target="https://twitter.com/3suisses/status/1179787852823089153" TargetMode="External" /><Relationship Id="rId910" Type="http://schemas.openxmlformats.org/officeDocument/2006/relationships/hyperlink" Target="https://twitter.com/hubforum/status/1179659853494571008" TargetMode="External" /><Relationship Id="rId911" Type="http://schemas.openxmlformats.org/officeDocument/2006/relationships/hyperlink" Target="https://twitter.com/k_schrenzel/status/1179786235230982144" TargetMode="External" /><Relationship Id="rId912" Type="http://schemas.openxmlformats.org/officeDocument/2006/relationships/hyperlink" Target="https://twitter.com/hubforum/status/1179659853494571008" TargetMode="External" /><Relationship Id="rId913" Type="http://schemas.openxmlformats.org/officeDocument/2006/relationships/hyperlink" Target="https://twitter.com/psebille/status/1179449565575045120" TargetMode="External" /><Relationship Id="rId914" Type="http://schemas.openxmlformats.org/officeDocument/2006/relationships/hyperlink" Target="https://twitter.com/psebille/status/1179449565575045120" TargetMode="External" /><Relationship Id="rId915" Type="http://schemas.openxmlformats.org/officeDocument/2006/relationships/hyperlink" Target="https://twitter.com/psebille/status/1179449565575045120" TargetMode="External" /><Relationship Id="rId916" Type="http://schemas.openxmlformats.org/officeDocument/2006/relationships/hyperlink" Target="https://twitter.com/psebille/status/1179449565575045120" TargetMode="External" /><Relationship Id="rId917" Type="http://schemas.openxmlformats.org/officeDocument/2006/relationships/hyperlink" Target="https://twitter.com/efap_/status/1179674281200046080" TargetMode="External" /><Relationship Id="rId918" Type="http://schemas.openxmlformats.org/officeDocument/2006/relationships/hyperlink" Target="https://twitter.com/hubforum/status/1179667675670339585" TargetMode="External" /><Relationship Id="rId919" Type="http://schemas.openxmlformats.org/officeDocument/2006/relationships/hyperlink" Target="https://twitter.com/efap_/status/1179674281200046080" TargetMode="External" /><Relationship Id="rId920" Type="http://schemas.openxmlformats.org/officeDocument/2006/relationships/hyperlink" Target="https://twitter.com/mbadmb/status/1180362339360608256" TargetMode="External" /><Relationship Id="rId921" Type="http://schemas.openxmlformats.org/officeDocument/2006/relationships/hyperlink" Target="https://twitter.com/hubforum/status/1179667675670339585" TargetMode="External" /><Relationship Id="rId922" Type="http://schemas.openxmlformats.org/officeDocument/2006/relationships/hyperlink" Target="https://twitter.com/efap_/status/1179674281200046080" TargetMode="External" /><Relationship Id="rId923" Type="http://schemas.openxmlformats.org/officeDocument/2006/relationships/hyperlink" Target="https://twitter.com/efap_/status/1179674281200046080" TargetMode="External" /><Relationship Id="rId924" Type="http://schemas.openxmlformats.org/officeDocument/2006/relationships/hyperlink" Target="https://twitter.com/hubforum/status/1179667675670339585" TargetMode="External" /><Relationship Id="rId925" Type="http://schemas.openxmlformats.org/officeDocument/2006/relationships/hyperlink" Target="https://twitter.com/artefactdigital/status/1181146923048329216" TargetMode="External" /><Relationship Id="rId926" Type="http://schemas.openxmlformats.org/officeDocument/2006/relationships/hyperlink" Target="https://twitter.com/hubforum/status/1179690052168880129" TargetMode="External" /><Relationship Id="rId927" Type="http://schemas.openxmlformats.org/officeDocument/2006/relationships/hyperlink" Target="https://twitter.com/hubforum/status/1179705150937686017" TargetMode="External" /><Relationship Id="rId928" Type="http://schemas.openxmlformats.org/officeDocument/2006/relationships/hyperlink" Target="https://twitter.com/crosentin/status/1179779680905433088" TargetMode="External" /><Relationship Id="rId929" Type="http://schemas.openxmlformats.org/officeDocument/2006/relationships/hyperlink" Target="https://twitter.com/crosentin/status/1179779680905433088" TargetMode="External" /><Relationship Id="rId930" Type="http://schemas.openxmlformats.org/officeDocument/2006/relationships/hyperlink" Target="https://twitter.com/hubforum/status/1179779872744443904" TargetMode="External" /><Relationship Id="rId931" Type="http://schemas.openxmlformats.org/officeDocument/2006/relationships/hyperlink" Target="https://twitter.com/hubforum/status/1179434871426617344" TargetMode="External" /><Relationship Id="rId932" Type="http://schemas.openxmlformats.org/officeDocument/2006/relationships/hyperlink" Target="https://twitter.com/hubforum/status/1179797763170680832" TargetMode="External" /><Relationship Id="rId933" Type="http://schemas.openxmlformats.org/officeDocument/2006/relationships/hyperlink" Target="https://twitter.com/hubforum/status/1180009656665722880" TargetMode="External" /><Relationship Id="rId934" Type="http://schemas.openxmlformats.org/officeDocument/2006/relationships/hyperlink" Target="https://twitter.com/artefactdigital/status/1181146894896173057" TargetMode="External" /><Relationship Id="rId935" Type="http://schemas.openxmlformats.org/officeDocument/2006/relationships/hyperlink" Target="https://twitter.com/artefactdigital/status/1181146923048329216" TargetMode="External" /><Relationship Id="rId936" Type="http://schemas.openxmlformats.org/officeDocument/2006/relationships/hyperlink" Target="https://twitter.com/hubforum/status/1179690052168880129" TargetMode="External" /><Relationship Id="rId937" Type="http://schemas.openxmlformats.org/officeDocument/2006/relationships/hyperlink" Target="https://twitter.com/hubforum/status/1180022240995201024" TargetMode="External" /><Relationship Id="rId938" Type="http://schemas.openxmlformats.org/officeDocument/2006/relationships/hyperlink" Target="https://twitter.com/hubforum/status/1180032328351014912" TargetMode="External" /><Relationship Id="rId939" Type="http://schemas.openxmlformats.org/officeDocument/2006/relationships/hyperlink" Target="https://twitter.com/hubforum/status/1180032328351014912" TargetMode="External" /><Relationship Id="rId940" Type="http://schemas.openxmlformats.org/officeDocument/2006/relationships/hyperlink" Target="https://twitter.com/converteo/status/1179371777052553216" TargetMode="External" /><Relationship Id="rId941" Type="http://schemas.openxmlformats.org/officeDocument/2006/relationships/hyperlink" Target="https://twitter.com/converteo/status/1179328203950825477" TargetMode="External" /><Relationship Id="rId942" Type="http://schemas.openxmlformats.org/officeDocument/2006/relationships/hyperlink" Target="https://twitter.com/converteo/status/1180039553299750912" TargetMode="External" /><Relationship Id="rId943" Type="http://schemas.openxmlformats.org/officeDocument/2006/relationships/hyperlink" Target="https://twitter.com/hubforum/status/1179320111959871488" TargetMode="External" /><Relationship Id="rId944" Type="http://schemas.openxmlformats.org/officeDocument/2006/relationships/hyperlink" Target="https://twitter.com/hubforum/status/1180052437606043648" TargetMode="External" /><Relationship Id="rId945" Type="http://schemas.openxmlformats.org/officeDocument/2006/relationships/hyperlink" Target="https://twitter.com/hubforum/status/1180059989584551937" TargetMode="External" /><Relationship Id="rId946" Type="http://schemas.openxmlformats.org/officeDocument/2006/relationships/hyperlink" Target="https://twitter.com/teadsfr/status/1180101299741835266" TargetMode="External" /><Relationship Id="rId947" Type="http://schemas.openxmlformats.org/officeDocument/2006/relationships/hyperlink" Target="https://twitter.com/hubforum/status/1180100252570984448" TargetMode="External" /><Relationship Id="rId948" Type="http://schemas.openxmlformats.org/officeDocument/2006/relationships/hyperlink" Target="https://twitter.com/sitel_worldwide/status/1180125566114107392" TargetMode="External" /><Relationship Id="rId949" Type="http://schemas.openxmlformats.org/officeDocument/2006/relationships/hyperlink" Target="https://twitter.com/sitel_worldwide/status/1180125566114107392" TargetMode="External" /><Relationship Id="rId950" Type="http://schemas.openxmlformats.org/officeDocument/2006/relationships/hyperlink" Target="https://twitter.com/hubforum/status/1180120449742753798" TargetMode="External" /><Relationship Id="rId951" Type="http://schemas.openxmlformats.org/officeDocument/2006/relationships/hyperlink" Target="https://twitter.com/hubforum/status/1180120449742753798" TargetMode="External" /><Relationship Id="rId952" Type="http://schemas.openxmlformats.org/officeDocument/2006/relationships/hyperlink" Target="https://twitter.com/lespepitestech/status/1180060258657538048" TargetMode="External" /><Relationship Id="rId953" Type="http://schemas.openxmlformats.org/officeDocument/2006/relationships/hyperlink" Target="https://twitter.com/hubforum/status/1180139537651179520" TargetMode="External" /><Relationship Id="rId954" Type="http://schemas.openxmlformats.org/officeDocument/2006/relationships/hyperlink" Target="https://twitter.com/tradelab_rtb/status/1181246344494796800" TargetMode="External" /><Relationship Id="rId955" Type="http://schemas.openxmlformats.org/officeDocument/2006/relationships/hyperlink" Target="https://twitter.com/tradelab_rtb/status/1182230207308140544" TargetMode="External" /><Relationship Id="rId956" Type="http://schemas.openxmlformats.org/officeDocument/2006/relationships/hyperlink" Target="https://twitter.com/hubforum/status/1181096568830808064" TargetMode="External" /><Relationship Id="rId957" Type="http://schemas.openxmlformats.org/officeDocument/2006/relationships/hyperlink" Target="https://twitter.com/hubinstitute/status/1181970177895915522" TargetMode="External" /><Relationship Id="rId958" Type="http://schemas.openxmlformats.org/officeDocument/2006/relationships/hyperlink" Target="https://twitter.com/hubforum/status/1181187163687403525" TargetMode="External" /><Relationship Id="rId959" Type="http://schemas.openxmlformats.org/officeDocument/2006/relationships/hyperlink" Target="https://twitter.com/hubforum/status/1179779872744443904" TargetMode="External" /><Relationship Id="rId960" Type="http://schemas.openxmlformats.org/officeDocument/2006/relationships/hyperlink" Target="https://twitter.com/hubforum/status/1181211258940461062" TargetMode="External" /><Relationship Id="rId961" Type="http://schemas.openxmlformats.org/officeDocument/2006/relationships/hyperlink" Target="https://twitter.com/indeedfrancais/status/1179020724125732864" TargetMode="External" /><Relationship Id="rId962" Type="http://schemas.openxmlformats.org/officeDocument/2006/relationships/hyperlink" Target="https://twitter.com/indeedfrancais/status/1181270514674933760" TargetMode="External" /><Relationship Id="rId963" Type="http://schemas.openxmlformats.org/officeDocument/2006/relationships/hyperlink" Target="https://twitter.com/indeedfrancais/status/1181916478511161346" TargetMode="External" /><Relationship Id="rId964" Type="http://schemas.openxmlformats.org/officeDocument/2006/relationships/hyperlink" Target="https://twitter.com/hubforum/status/1181247562692608002" TargetMode="External" /><Relationship Id="rId965" Type="http://schemas.openxmlformats.org/officeDocument/2006/relationships/hyperlink" Target="https://twitter.com/hubforum/status/1181464307835527168" TargetMode="External" /><Relationship Id="rId966" Type="http://schemas.openxmlformats.org/officeDocument/2006/relationships/hyperlink" Target="https://twitter.com/tradelab_rtb/status/1181246344494796800" TargetMode="External" /><Relationship Id="rId967" Type="http://schemas.openxmlformats.org/officeDocument/2006/relationships/hyperlink" Target="https://twitter.com/tradelab_rtb/status/1181503908839071744" TargetMode="External" /><Relationship Id="rId968" Type="http://schemas.openxmlformats.org/officeDocument/2006/relationships/hyperlink" Target="https://twitter.com/hubforum/status/1181096568830808064" TargetMode="External" /><Relationship Id="rId969" Type="http://schemas.openxmlformats.org/officeDocument/2006/relationships/hyperlink" Target="https://twitter.com/hubforum/status/1181508391593824256" TargetMode="External" /><Relationship Id="rId970" Type="http://schemas.openxmlformats.org/officeDocument/2006/relationships/hyperlink" Target="https://twitter.com/hubforum/status/1180009656665722880" TargetMode="External" /><Relationship Id="rId971" Type="http://schemas.openxmlformats.org/officeDocument/2006/relationships/hyperlink" Target="https://twitter.com/hubforum/status/1181555102831783936" TargetMode="External" /><Relationship Id="rId972" Type="http://schemas.openxmlformats.org/officeDocument/2006/relationships/hyperlink" Target="https://twitter.com/emmanuelvivier/status/1179755315119738881" TargetMode="External" /><Relationship Id="rId973" Type="http://schemas.openxmlformats.org/officeDocument/2006/relationships/hyperlink" Target="https://twitter.com/solocal/status/1179648562696728577" TargetMode="External" /><Relationship Id="rId974" Type="http://schemas.openxmlformats.org/officeDocument/2006/relationships/hyperlink" Target="https://twitter.com/hubinstitute/status/1178654991919276032" TargetMode="External" /><Relationship Id="rId975" Type="http://schemas.openxmlformats.org/officeDocument/2006/relationships/hyperlink" Target="https://twitter.com/hubinstitute/status/1179646763642294272" TargetMode="External" /><Relationship Id="rId976" Type="http://schemas.openxmlformats.org/officeDocument/2006/relationships/hyperlink" Target="https://twitter.com/hubinstitute/status/1179674174568177664" TargetMode="External" /><Relationship Id="rId977" Type="http://schemas.openxmlformats.org/officeDocument/2006/relationships/hyperlink" Target="https://twitter.com/hubinstitute/status/1181597184095117314" TargetMode="External" /><Relationship Id="rId978" Type="http://schemas.openxmlformats.org/officeDocument/2006/relationships/hyperlink" Target="https://twitter.com/hubinstitute/status/1181953851420745728" TargetMode="External" /><Relationship Id="rId979" Type="http://schemas.openxmlformats.org/officeDocument/2006/relationships/hyperlink" Target="https://twitter.com/hubinstitute/status/1182205500143931393" TargetMode="External" /><Relationship Id="rId980" Type="http://schemas.openxmlformats.org/officeDocument/2006/relationships/hyperlink" Target="https://twitter.com/hubinstitute/status/1182205500143931393" TargetMode="External" /><Relationship Id="rId981" Type="http://schemas.openxmlformats.org/officeDocument/2006/relationships/hyperlink" Target="https://twitter.com/hubinstitute/status/1182205500143931393" TargetMode="External" /><Relationship Id="rId982" Type="http://schemas.openxmlformats.org/officeDocument/2006/relationships/hyperlink" Target="https://twitter.com/hubinstitute/status/1182236713248346112" TargetMode="External" /><Relationship Id="rId983" Type="http://schemas.openxmlformats.org/officeDocument/2006/relationships/hyperlink" Target="https://twitter.com/hubinstitute/status/1182236713248346112" TargetMode="External" /><Relationship Id="rId984" Type="http://schemas.openxmlformats.org/officeDocument/2006/relationships/hyperlink" Target="https://twitter.com/hubforum/status/1179667675670339585" TargetMode="External" /><Relationship Id="rId985" Type="http://schemas.openxmlformats.org/officeDocument/2006/relationships/hyperlink" Target="https://twitter.com/hubforum/status/1179677595547385861" TargetMode="External" /><Relationship Id="rId986" Type="http://schemas.openxmlformats.org/officeDocument/2006/relationships/hyperlink" Target="https://twitter.com/hubforum/status/1181597327057936385" TargetMode="External" /><Relationship Id="rId987" Type="http://schemas.openxmlformats.org/officeDocument/2006/relationships/hyperlink" Target="https://twitter.com/emmanuelvivier/status/1179755315119738881" TargetMode="External" /><Relationship Id="rId988" Type="http://schemas.openxmlformats.org/officeDocument/2006/relationships/hyperlink" Target="https://twitter.com/hubforum/status/1181597327057936385" TargetMode="External" /><Relationship Id="rId989" Type="http://schemas.openxmlformats.org/officeDocument/2006/relationships/hyperlink" Target="https://twitter.com/hubforum/status/1181833233366999040" TargetMode="External" /><Relationship Id="rId990" Type="http://schemas.openxmlformats.org/officeDocument/2006/relationships/hyperlink" Target="https://twitter.com/hubforum/status/1181833233366999040" TargetMode="External" /><Relationship Id="rId991" Type="http://schemas.openxmlformats.org/officeDocument/2006/relationships/hyperlink" Target="https://twitter.com/hubforum/status/1181834138120343552" TargetMode="External" /><Relationship Id="rId992" Type="http://schemas.openxmlformats.org/officeDocument/2006/relationships/hyperlink" Target="https://twitter.com/solocal/status/1179735203738202119" TargetMode="External" /><Relationship Id="rId993" Type="http://schemas.openxmlformats.org/officeDocument/2006/relationships/hyperlink" Target="https://twitter.com/solocal/status/1181110869041831936" TargetMode="External" /><Relationship Id="rId994" Type="http://schemas.openxmlformats.org/officeDocument/2006/relationships/hyperlink" Target="https://twitter.com/solocal/status/1181623632096837634" TargetMode="External" /><Relationship Id="rId995" Type="http://schemas.openxmlformats.org/officeDocument/2006/relationships/hyperlink" Target="https://twitter.com/vincent_ducrey/status/1180567287578972160" TargetMode="External" /><Relationship Id="rId996" Type="http://schemas.openxmlformats.org/officeDocument/2006/relationships/hyperlink" Target="https://twitter.com/hubforum/status/1176496530586578944" TargetMode="External" /><Relationship Id="rId997" Type="http://schemas.openxmlformats.org/officeDocument/2006/relationships/hyperlink" Target="https://twitter.com/hubforum/status/1179318867761479680" TargetMode="External" /><Relationship Id="rId998" Type="http://schemas.openxmlformats.org/officeDocument/2006/relationships/hyperlink" Target="https://twitter.com/hubforum/status/1181842997085970435" TargetMode="External" /><Relationship Id="rId999" Type="http://schemas.openxmlformats.org/officeDocument/2006/relationships/hyperlink" Target="https://twitter.com/hubforum/status/1181842997085970435" TargetMode="External" /><Relationship Id="rId1000" Type="http://schemas.openxmlformats.org/officeDocument/2006/relationships/hyperlink" Target="https://twitter.com/hubforum/status/1181871555938308096" TargetMode="External" /><Relationship Id="rId1001" Type="http://schemas.openxmlformats.org/officeDocument/2006/relationships/hyperlink" Target="https://twitter.com/hubforum/status/1181965554661429257" TargetMode="External" /><Relationship Id="rId1002" Type="http://schemas.openxmlformats.org/officeDocument/2006/relationships/hyperlink" Target="https://twitter.com/hubforum/status/1181972204583608320" TargetMode="External" /><Relationship Id="rId1003" Type="http://schemas.openxmlformats.org/officeDocument/2006/relationships/hyperlink" Target="https://twitter.com/rakutenretail/status/1181961985077972993" TargetMode="External" /><Relationship Id="rId1004" Type="http://schemas.openxmlformats.org/officeDocument/2006/relationships/hyperlink" Target="https://twitter.com/fabienversavau/status/1181987233278111745" TargetMode="External" /><Relationship Id="rId1005" Type="http://schemas.openxmlformats.org/officeDocument/2006/relationships/hyperlink" Target="https://twitter.com/hubforum/status/1181972626853580800" TargetMode="External" /><Relationship Id="rId1006" Type="http://schemas.openxmlformats.org/officeDocument/2006/relationships/hyperlink" Target="https://twitter.com/vincent_ducrey/status/1182237692526022656" TargetMode="External" /><Relationship Id="rId1007" Type="http://schemas.openxmlformats.org/officeDocument/2006/relationships/hyperlink" Target="https://twitter.com/hubforum/status/1182236667232563201" TargetMode="External" /><Relationship Id="rId1008" Type="http://schemas.openxmlformats.org/officeDocument/2006/relationships/hyperlink" Target="https://twitter.com/rakutenretail/status/1178649942392528897" TargetMode="External" /><Relationship Id="rId1009" Type="http://schemas.openxmlformats.org/officeDocument/2006/relationships/hyperlink" Target="https://twitter.com/rakutenretail/status/1178649942392528897" TargetMode="External" /><Relationship Id="rId1010" Type="http://schemas.openxmlformats.org/officeDocument/2006/relationships/hyperlink" Target="https://twitter.com/hubforum/status/1181972626853580800" TargetMode="External" /><Relationship Id="rId1011" Type="http://schemas.openxmlformats.org/officeDocument/2006/relationships/hyperlink" Target="https://twitter.com/hubforum/status/1182292937658552321" TargetMode="External" /><Relationship Id="rId1012" Type="http://schemas.openxmlformats.org/officeDocument/2006/relationships/hyperlink" Target="https://twitter.com/hubforum/status/1178648687318376450" TargetMode="External" /><Relationship Id="rId1013" Type="http://schemas.openxmlformats.org/officeDocument/2006/relationships/hyperlink" Target="https://twitter.com/hubforum/status/1182292937658552321" TargetMode="External" /><Relationship Id="rId1014" Type="http://schemas.openxmlformats.org/officeDocument/2006/relationships/hyperlink" Target="https://twitter.com/weareadot/status/1179006413793906688" TargetMode="External" /><Relationship Id="rId1015" Type="http://schemas.openxmlformats.org/officeDocument/2006/relationships/hyperlink" Target="https://twitter.com/weareadot/status/1181567019289845761" TargetMode="External" /><Relationship Id="rId1016" Type="http://schemas.openxmlformats.org/officeDocument/2006/relationships/hyperlink" Target="https://twitter.com/hubforum/status/1178987923431202817" TargetMode="External" /><Relationship Id="rId1017" Type="http://schemas.openxmlformats.org/officeDocument/2006/relationships/hyperlink" Target="https://twitter.com/hubforum/status/1181566812510674951" TargetMode="External" /><Relationship Id="rId1018" Type="http://schemas.openxmlformats.org/officeDocument/2006/relationships/hyperlink" Target="https://twitter.com/matlacombe1/status/1182297208932245506" TargetMode="External" /><Relationship Id="rId1019" Type="http://schemas.openxmlformats.org/officeDocument/2006/relationships/hyperlink" Target="https://twitter.com/weareadot/status/1179006413793906688" TargetMode="External" /><Relationship Id="rId1020" Type="http://schemas.openxmlformats.org/officeDocument/2006/relationships/hyperlink" Target="https://twitter.com/weareadot/status/1181486615027490817" TargetMode="External" /><Relationship Id="rId1021" Type="http://schemas.openxmlformats.org/officeDocument/2006/relationships/hyperlink" Target="https://twitter.com/weareadot/status/1181567019289845761" TargetMode="External" /><Relationship Id="rId1022" Type="http://schemas.openxmlformats.org/officeDocument/2006/relationships/hyperlink" Target="https://twitter.com/hubforum/status/1178987923431202817" TargetMode="External" /><Relationship Id="rId1023" Type="http://schemas.openxmlformats.org/officeDocument/2006/relationships/hyperlink" Target="https://twitter.com/hubforum/status/1181566812510674951" TargetMode="External" /><Relationship Id="rId1024" Type="http://schemas.openxmlformats.org/officeDocument/2006/relationships/hyperlink" Target="https://twitter.com/matlacombe1/status/1182297208932245506" TargetMode="External" /><Relationship Id="rId1025" Type="http://schemas.openxmlformats.org/officeDocument/2006/relationships/hyperlink" Target="https://twitter.com/matlacombe1/status/1182297208932245506" TargetMode="External" /><Relationship Id="rId1026" Type="http://schemas.openxmlformats.org/officeDocument/2006/relationships/hyperlink" Target="https://twitter.com/hubforum/status/1182294919320342530" TargetMode="External" /><Relationship Id="rId1027" Type="http://schemas.openxmlformats.org/officeDocument/2006/relationships/hyperlink" Target="https://twitter.com/rc_engage_fr/status/1182299140019179526" TargetMode="External" /><Relationship Id="rId1028" Type="http://schemas.openxmlformats.org/officeDocument/2006/relationships/hyperlink" Target="https://twitter.com/hubforum/status/1182294919320342530" TargetMode="External" /><Relationship Id="rId1029" Type="http://schemas.openxmlformats.org/officeDocument/2006/relationships/hyperlink" Target="https://twitter.com/rc_engage_fr/status/1182299140019179526" TargetMode="External" /><Relationship Id="rId1030" Type="http://schemas.openxmlformats.org/officeDocument/2006/relationships/hyperlink" Target="https://twitter.com/hubforum/status/1182294919320342530" TargetMode="External" /><Relationship Id="rId1031" Type="http://schemas.openxmlformats.org/officeDocument/2006/relationships/hyperlink" Target="https://twitter.com/rc_engage_fr/status/1182299140019179526" TargetMode="External" /><Relationship Id="rId1032" Type="http://schemas.openxmlformats.org/officeDocument/2006/relationships/hyperlink" Target="https://twitter.com/hubforum/status/1179669413315915776" TargetMode="External" /><Relationship Id="rId1033" Type="http://schemas.openxmlformats.org/officeDocument/2006/relationships/hyperlink" Target="https://twitter.com/datawordsgroup/status/1179740483934986242" TargetMode="External" /><Relationship Id="rId1034" Type="http://schemas.openxmlformats.org/officeDocument/2006/relationships/hyperlink" Target="https://twitter.com/datawordsgroup/status/1181574103045681157" TargetMode="External" /><Relationship Id="rId1035" Type="http://schemas.openxmlformats.org/officeDocument/2006/relationships/hyperlink" Target="https://twitter.com/datawordsgroup/status/1181574103045681157" TargetMode="External" /><Relationship Id="rId1036" Type="http://schemas.openxmlformats.org/officeDocument/2006/relationships/hyperlink" Target="https://twitter.com/hubforum/status/1178931300402642944" TargetMode="External" /><Relationship Id="rId1037" Type="http://schemas.openxmlformats.org/officeDocument/2006/relationships/hyperlink" Target="https://twitter.com/hubforum/status/1181972823809691648" TargetMode="External" /><Relationship Id="rId1038" Type="http://schemas.openxmlformats.org/officeDocument/2006/relationships/hyperlink" Target="https://twitter.com/datawordsgroup/status/1181942410340945920" TargetMode="External" /><Relationship Id="rId1039" Type="http://schemas.openxmlformats.org/officeDocument/2006/relationships/hyperlink" Target="https://twitter.com/datawordsgroup/status/1182307588341469184" TargetMode="External" /><Relationship Id="rId1040" Type="http://schemas.openxmlformats.org/officeDocument/2006/relationships/hyperlink" Target="https://twitter.com/hubforum/status/1176492666080681991" TargetMode="External" /><Relationship Id="rId1041" Type="http://schemas.openxmlformats.org/officeDocument/2006/relationships/hyperlink" Target="https://twitter.com/hubforum/status/1178654960428425216" TargetMode="External" /><Relationship Id="rId1042" Type="http://schemas.openxmlformats.org/officeDocument/2006/relationships/hyperlink" Target="https://twitter.com/hubforum/status/1178931300402642944" TargetMode="External" /><Relationship Id="rId1043" Type="http://schemas.openxmlformats.org/officeDocument/2006/relationships/hyperlink" Target="https://twitter.com/hubforum/status/1179669413315915776" TargetMode="External" /><Relationship Id="rId1044" Type="http://schemas.openxmlformats.org/officeDocument/2006/relationships/hyperlink" Target="https://twitter.com/hubforum/status/1181972823809691648" TargetMode="External" /><Relationship Id="rId1045" Type="http://schemas.openxmlformats.org/officeDocument/2006/relationships/hyperlink" Target="https://twitter.com/datawordsgroup/status/1179740483934986242" TargetMode="External" /><Relationship Id="rId1046" Type="http://schemas.openxmlformats.org/officeDocument/2006/relationships/hyperlink" Target="https://twitter.com/datawordsgroup/status/1179742858284339203" TargetMode="External" /><Relationship Id="rId1047" Type="http://schemas.openxmlformats.org/officeDocument/2006/relationships/hyperlink" Target="https://twitter.com/datawordsgroup/status/1181942410340945920" TargetMode="External" /><Relationship Id="rId1048" Type="http://schemas.openxmlformats.org/officeDocument/2006/relationships/hyperlink" Target="https://twitter.com/datawordsgroup/status/1182307588341469184" TargetMode="External" /><Relationship Id="rId1049" Type="http://schemas.openxmlformats.org/officeDocument/2006/relationships/hyperlink" Target="https://api.twitter.com/1.1/geo/id/09f6a7707f18e0b1.json" TargetMode="External" /><Relationship Id="rId1050" Type="http://schemas.openxmlformats.org/officeDocument/2006/relationships/hyperlink" Target="https://api.twitter.com/1.1/geo/id/09f6a7707f18e0b1.json" TargetMode="External" /><Relationship Id="rId1051" Type="http://schemas.openxmlformats.org/officeDocument/2006/relationships/comments" Target="../comments1.xml" /><Relationship Id="rId1052" Type="http://schemas.openxmlformats.org/officeDocument/2006/relationships/vmlDrawing" Target="../drawings/vmlDrawing1.vml" /><Relationship Id="rId1053" Type="http://schemas.openxmlformats.org/officeDocument/2006/relationships/table" Target="../tables/table1.xml" /><Relationship Id="rId105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4TddSAlPY7" TargetMode="External" /><Relationship Id="rId2" Type="http://schemas.openxmlformats.org/officeDocument/2006/relationships/hyperlink" Target="http://t.co/8rLR5w5fCk" TargetMode="External" /><Relationship Id="rId3" Type="http://schemas.openxmlformats.org/officeDocument/2006/relationships/hyperlink" Target="http://t.co/NazKiT79NK" TargetMode="External" /><Relationship Id="rId4" Type="http://schemas.openxmlformats.org/officeDocument/2006/relationships/hyperlink" Target="https://t.co/bw9a7FlWdh" TargetMode="External" /><Relationship Id="rId5" Type="http://schemas.openxmlformats.org/officeDocument/2006/relationships/hyperlink" Target="https://t.co/so1i1nPwki" TargetMode="External" /><Relationship Id="rId6" Type="http://schemas.openxmlformats.org/officeDocument/2006/relationships/hyperlink" Target="https://t.co/tnNXZzbobD" TargetMode="External" /><Relationship Id="rId7" Type="http://schemas.openxmlformats.org/officeDocument/2006/relationships/hyperlink" Target="https://t.co/8ZvJMARVMt" TargetMode="External" /><Relationship Id="rId8" Type="http://schemas.openxmlformats.org/officeDocument/2006/relationships/hyperlink" Target="https://t.co/6rbqhfFFuE" TargetMode="External" /><Relationship Id="rId9" Type="http://schemas.openxmlformats.org/officeDocument/2006/relationships/hyperlink" Target="https://t.co/oTdEXqP34S" TargetMode="External" /><Relationship Id="rId10" Type="http://schemas.openxmlformats.org/officeDocument/2006/relationships/hyperlink" Target="https://t.co/IoesfnWwjl" TargetMode="External" /><Relationship Id="rId11" Type="http://schemas.openxmlformats.org/officeDocument/2006/relationships/hyperlink" Target="https://t.co/XaI6LRhyJf" TargetMode="External" /><Relationship Id="rId12" Type="http://schemas.openxmlformats.org/officeDocument/2006/relationships/hyperlink" Target="https://t.co/80pIyhvZgh" TargetMode="External" /><Relationship Id="rId13" Type="http://schemas.openxmlformats.org/officeDocument/2006/relationships/hyperlink" Target="https://t.co/k32CjprsDf" TargetMode="External" /><Relationship Id="rId14" Type="http://schemas.openxmlformats.org/officeDocument/2006/relationships/hyperlink" Target="https://t.co/Bh4jLKixu6" TargetMode="External" /><Relationship Id="rId15" Type="http://schemas.openxmlformats.org/officeDocument/2006/relationships/hyperlink" Target="https://t.co/UVcISOvz6o" TargetMode="External" /><Relationship Id="rId16" Type="http://schemas.openxmlformats.org/officeDocument/2006/relationships/hyperlink" Target="https://t.co/6gmpUZzxcy" TargetMode="External" /><Relationship Id="rId17" Type="http://schemas.openxmlformats.org/officeDocument/2006/relationships/hyperlink" Target="https://t.co/jEpHFzATBq" TargetMode="External" /><Relationship Id="rId18" Type="http://schemas.openxmlformats.org/officeDocument/2006/relationships/hyperlink" Target="https://t.co/o6tGBvvU6Y" TargetMode="External" /><Relationship Id="rId19" Type="http://schemas.openxmlformats.org/officeDocument/2006/relationships/hyperlink" Target="http://t.co/Q4U6CWjTIr" TargetMode="External" /><Relationship Id="rId20" Type="http://schemas.openxmlformats.org/officeDocument/2006/relationships/hyperlink" Target="http://t.co/7mzwWcfgfK" TargetMode="External" /><Relationship Id="rId21" Type="http://schemas.openxmlformats.org/officeDocument/2006/relationships/hyperlink" Target="https://t.co/PjgAf0zTdX" TargetMode="External" /><Relationship Id="rId22" Type="http://schemas.openxmlformats.org/officeDocument/2006/relationships/hyperlink" Target="https://t.co/msCYaj1Y4D" TargetMode="External" /><Relationship Id="rId23" Type="http://schemas.openxmlformats.org/officeDocument/2006/relationships/hyperlink" Target="https://t.co/Je7xccYNgM" TargetMode="External" /><Relationship Id="rId24" Type="http://schemas.openxmlformats.org/officeDocument/2006/relationships/hyperlink" Target="https://t.co/L02hTWBhJS" TargetMode="External" /><Relationship Id="rId25" Type="http://schemas.openxmlformats.org/officeDocument/2006/relationships/hyperlink" Target="https://t.co/4gxu5b58mb" TargetMode="External" /><Relationship Id="rId26" Type="http://schemas.openxmlformats.org/officeDocument/2006/relationships/hyperlink" Target="https://t.co/r0KNAP3sPH" TargetMode="External" /><Relationship Id="rId27" Type="http://schemas.openxmlformats.org/officeDocument/2006/relationships/hyperlink" Target="https://t.co/6HcDdSiIJj" TargetMode="External" /><Relationship Id="rId28" Type="http://schemas.openxmlformats.org/officeDocument/2006/relationships/hyperlink" Target="https://t.co/cCCFPLQ9qQ" TargetMode="External" /><Relationship Id="rId29" Type="http://schemas.openxmlformats.org/officeDocument/2006/relationships/hyperlink" Target="http://t.co/gzeuzUnQOQ" TargetMode="External" /><Relationship Id="rId30" Type="http://schemas.openxmlformats.org/officeDocument/2006/relationships/hyperlink" Target="https://t.co/b8GHxiGZYf" TargetMode="External" /><Relationship Id="rId31" Type="http://schemas.openxmlformats.org/officeDocument/2006/relationships/hyperlink" Target="https://t.co/RMlEx19wLx" TargetMode="External" /><Relationship Id="rId32" Type="http://schemas.openxmlformats.org/officeDocument/2006/relationships/hyperlink" Target="https://t.co/q18doC5M6i" TargetMode="External" /><Relationship Id="rId33" Type="http://schemas.openxmlformats.org/officeDocument/2006/relationships/hyperlink" Target="https://t.co/ShSuee0bE5" TargetMode="External" /><Relationship Id="rId34" Type="http://schemas.openxmlformats.org/officeDocument/2006/relationships/hyperlink" Target="https://t.co/RMlEx19wLx" TargetMode="External" /><Relationship Id="rId35" Type="http://schemas.openxmlformats.org/officeDocument/2006/relationships/hyperlink" Target="https://t.co/b8GHxiGZYf" TargetMode="External" /><Relationship Id="rId36" Type="http://schemas.openxmlformats.org/officeDocument/2006/relationships/hyperlink" Target="https://t.co/5cAECRC2vP" TargetMode="External" /><Relationship Id="rId37" Type="http://schemas.openxmlformats.org/officeDocument/2006/relationships/hyperlink" Target="http://t.co/COPVP6dgJP" TargetMode="External" /><Relationship Id="rId38" Type="http://schemas.openxmlformats.org/officeDocument/2006/relationships/hyperlink" Target="https://t.co/qqGoeyALy8" TargetMode="External" /><Relationship Id="rId39" Type="http://schemas.openxmlformats.org/officeDocument/2006/relationships/hyperlink" Target="https://t.co/hGwB8R4hBJ" TargetMode="External" /><Relationship Id="rId40" Type="http://schemas.openxmlformats.org/officeDocument/2006/relationships/hyperlink" Target="https://t.co/NOosqSpa8I" TargetMode="External" /><Relationship Id="rId41" Type="http://schemas.openxmlformats.org/officeDocument/2006/relationships/hyperlink" Target="https://t.co/9PNBT7iErH" TargetMode="External" /><Relationship Id="rId42" Type="http://schemas.openxmlformats.org/officeDocument/2006/relationships/hyperlink" Target="https://t.co/GSpSSylF15" TargetMode="External" /><Relationship Id="rId43" Type="http://schemas.openxmlformats.org/officeDocument/2006/relationships/hyperlink" Target="http://t.co/cXMVJ7IuLv" TargetMode="External" /><Relationship Id="rId44" Type="http://schemas.openxmlformats.org/officeDocument/2006/relationships/hyperlink" Target="https://t.co/zjkjVU5MVF" TargetMode="External" /><Relationship Id="rId45" Type="http://schemas.openxmlformats.org/officeDocument/2006/relationships/hyperlink" Target="https://t.co/PMTEVQoe1Y" TargetMode="External" /><Relationship Id="rId46" Type="http://schemas.openxmlformats.org/officeDocument/2006/relationships/hyperlink" Target="https://t.co/F3fLcf5sH7" TargetMode="External" /><Relationship Id="rId47" Type="http://schemas.openxmlformats.org/officeDocument/2006/relationships/hyperlink" Target="http://t.co/YwSlyMGUSK" TargetMode="External" /><Relationship Id="rId48" Type="http://schemas.openxmlformats.org/officeDocument/2006/relationships/hyperlink" Target="https://t.co/3ZT4dXA1Zr" TargetMode="External" /><Relationship Id="rId49" Type="http://schemas.openxmlformats.org/officeDocument/2006/relationships/hyperlink" Target="https://t.co/5C0lBIlrRm" TargetMode="External" /><Relationship Id="rId50" Type="http://schemas.openxmlformats.org/officeDocument/2006/relationships/hyperlink" Target="https://t.co/T792focXS2" TargetMode="External" /><Relationship Id="rId51" Type="http://schemas.openxmlformats.org/officeDocument/2006/relationships/hyperlink" Target="http://t.co/SlCHooqlfC" TargetMode="External" /><Relationship Id="rId52" Type="http://schemas.openxmlformats.org/officeDocument/2006/relationships/hyperlink" Target="http://t.co/XrUV9p8jlE" TargetMode="External" /><Relationship Id="rId53" Type="http://schemas.openxmlformats.org/officeDocument/2006/relationships/hyperlink" Target="https://t.co/wkFeIFIwnK" TargetMode="External" /><Relationship Id="rId54" Type="http://schemas.openxmlformats.org/officeDocument/2006/relationships/hyperlink" Target="http://t.co/aDha5Lotil" TargetMode="External" /><Relationship Id="rId55" Type="http://schemas.openxmlformats.org/officeDocument/2006/relationships/hyperlink" Target="https://t.co/9rOwiL59A5" TargetMode="External" /><Relationship Id="rId56" Type="http://schemas.openxmlformats.org/officeDocument/2006/relationships/hyperlink" Target="https://t.co/WnBjb3Acpq" TargetMode="External" /><Relationship Id="rId57" Type="http://schemas.openxmlformats.org/officeDocument/2006/relationships/hyperlink" Target="http://t.co/LJkAv8ukwK" TargetMode="External" /><Relationship Id="rId58" Type="http://schemas.openxmlformats.org/officeDocument/2006/relationships/hyperlink" Target="https://t.co/3urmCJUp92" TargetMode="External" /><Relationship Id="rId59" Type="http://schemas.openxmlformats.org/officeDocument/2006/relationships/hyperlink" Target="https://t.co/b8GHxipozF" TargetMode="External" /><Relationship Id="rId60" Type="http://schemas.openxmlformats.org/officeDocument/2006/relationships/hyperlink" Target="https://t.co/9CNhvlnlsQ" TargetMode="External" /><Relationship Id="rId61" Type="http://schemas.openxmlformats.org/officeDocument/2006/relationships/hyperlink" Target="https://t.co/uzWhP4vPvo" TargetMode="External" /><Relationship Id="rId62" Type="http://schemas.openxmlformats.org/officeDocument/2006/relationships/hyperlink" Target="https://t.co/dNwU7Pa4ZT" TargetMode="External" /><Relationship Id="rId63" Type="http://schemas.openxmlformats.org/officeDocument/2006/relationships/hyperlink" Target="http://t.co/LFa9taKW6j" TargetMode="External" /><Relationship Id="rId64" Type="http://schemas.openxmlformats.org/officeDocument/2006/relationships/hyperlink" Target="https://t.co/EYhZ7iSeJx" TargetMode="External" /><Relationship Id="rId65" Type="http://schemas.openxmlformats.org/officeDocument/2006/relationships/hyperlink" Target="https://t.co/M9Xx9quK6r" TargetMode="External" /><Relationship Id="rId66" Type="http://schemas.openxmlformats.org/officeDocument/2006/relationships/hyperlink" Target="http://t.co/D5nNG7kYaf" TargetMode="External" /><Relationship Id="rId67" Type="http://schemas.openxmlformats.org/officeDocument/2006/relationships/hyperlink" Target="https://t.co/SL88vcJXWk" TargetMode="External" /><Relationship Id="rId68" Type="http://schemas.openxmlformats.org/officeDocument/2006/relationships/hyperlink" Target="https://t.co/LWKsWOzEhX" TargetMode="External" /><Relationship Id="rId69" Type="http://schemas.openxmlformats.org/officeDocument/2006/relationships/hyperlink" Target="https://t.co/IlDLX8fSiW" TargetMode="External" /><Relationship Id="rId70" Type="http://schemas.openxmlformats.org/officeDocument/2006/relationships/hyperlink" Target="http://t.co/lYlFInMJFU" TargetMode="External" /><Relationship Id="rId71" Type="http://schemas.openxmlformats.org/officeDocument/2006/relationships/hyperlink" Target="https://t.co/iT23dHSClg" TargetMode="External" /><Relationship Id="rId72" Type="http://schemas.openxmlformats.org/officeDocument/2006/relationships/hyperlink" Target="https://t.co/q02mxKzJT1" TargetMode="External" /><Relationship Id="rId73" Type="http://schemas.openxmlformats.org/officeDocument/2006/relationships/hyperlink" Target="https://t.co/HVIHoMVixc" TargetMode="External" /><Relationship Id="rId74" Type="http://schemas.openxmlformats.org/officeDocument/2006/relationships/hyperlink" Target="https://t.co/HVIHoMVixc" TargetMode="External" /><Relationship Id="rId75" Type="http://schemas.openxmlformats.org/officeDocument/2006/relationships/hyperlink" Target="http://t.co/9I0rdsqBTj" TargetMode="External" /><Relationship Id="rId76" Type="http://schemas.openxmlformats.org/officeDocument/2006/relationships/hyperlink" Target="https://t.co/MCo4FmM3z0" TargetMode="External" /><Relationship Id="rId77" Type="http://schemas.openxmlformats.org/officeDocument/2006/relationships/hyperlink" Target="https://t.co/cEVtgZ7fGU" TargetMode="External" /><Relationship Id="rId78" Type="http://schemas.openxmlformats.org/officeDocument/2006/relationships/hyperlink" Target="https://t.co/EnDbSqso2Q" TargetMode="External" /><Relationship Id="rId79" Type="http://schemas.openxmlformats.org/officeDocument/2006/relationships/hyperlink" Target="https://t.co/mIfweLniAk" TargetMode="External" /><Relationship Id="rId80" Type="http://schemas.openxmlformats.org/officeDocument/2006/relationships/hyperlink" Target="https://t.co/Kcp0CduXsA" TargetMode="External" /><Relationship Id="rId81" Type="http://schemas.openxmlformats.org/officeDocument/2006/relationships/hyperlink" Target="https://t.co/EqKDWMEfXx" TargetMode="External" /><Relationship Id="rId82" Type="http://schemas.openxmlformats.org/officeDocument/2006/relationships/hyperlink" Target="http://t.co/Bn6zdxB35L" TargetMode="External" /><Relationship Id="rId83" Type="http://schemas.openxmlformats.org/officeDocument/2006/relationships/hyperlink" Target="https://t.co/XbrnAcb9x0" TargetMode="External" /><Relationship Id="rId84" Type="http://schemas.openxmlformats.org/officeDocument/2006/relationships/hyperlink" Target="https://t.co/JjCFwYMgVd" TargetMode="External" /><Relationship Id="rId85" Type="http://schemas.openxmlformats.org/officeDocument/2006/relationships/hyperlink" Target="https://t.co/4xkBW6xaPT" TargetMode="External" /><Relationship Id="rId86" Type="http://schemas.openxmlformats.org/officeDocument/2006/relationships/hyperlink" Target="https://t.co/Fl6Tty0jw3" TargetMode="External" /><Relationship Id="rId87" Type="http://schemas.openxmlformats.org/officeDocument/2006/relationships/hyperlink" Target="https://t.co/EM7kYHu1et" TargetMode="External" /><Relationship Id="rId88" Type="http://schemas.openxmlformats.org/officeDocument/2006/relationships/hyperlink" Target="http://t.co/ooKrj7Qj3z" TargetMode="External" /><Relationship Id="rId89" Type="http://schemas.openxmlformats.org/officeDocument/2006/relationships/hyperlink" Target="https://t.co/eo1Ga8t1Nr" TargetMode="External" /><Relationship Id="rId90" Type="http://schemas.openxmlformats.org/officeDocument/2006/relationships/hyperlink" Target="http://t.co/HEPCMYEuBM" TargetMode="External" /><Relationship Id="rId91" Type="http://schemas.openxmlformats.org/officeDocument/2006/relationships/hyperlink" Target="https://t.co/53YRaKmFOn" TargetMode="External" /><Relationship Id="rId92" Type="http://schemas.openxmlformats.org/officeDocument/2006/relationships/hyperlink" Target="https://t.co/hmWKduAHmc" TargetMode="External" /><Relationship Id="rId93" Type="http://schemas.openxmlformats.org/officeDocument/2006/relationships/hyperlink" Target="http://t.co/tiYiXyEYb5" TargetMode="External" /><Relationship Id="rId94" Type="http://schemas.openxmlformats.org/officeDocument/2006/relationships/hyperlink" Target="https://t.co/p6BVeFtRDQ" TargetMode="External" /><Relationship Id="rId95" Type="http://schemas.openxmlformats.org/officeDocument/2006/relationships/hyperlink" Target="https://t.co/zrIqrkkYjT" TargetMode="External" /><Relationship Id="rId96" Type="http://schemas.openxmlformats.org/officeDocument/2006/relationships/hyperlink" Target="https://t.co/GhGujxFgu0" TargetMode="External" /><Relationship Id="rId97" Type="http://schemas.openxmlformats.org/officeDocument/2006/relationships/hyperlink" Target="http://t.co/t67qzZycyb" TargetMode="External" /><Relationship Id="rId98" Type="http://schemas.openxmlformats.org/officeDocument/2006/relationships/hyperlink" Target="https://t.co/dw7XnJuyuS" TargetMode="External" /><Relationship Id="rId99" Type="http://schemas.openxmlformats.org/officeDocument/2006/relationships/hyperlink" Target="http://t.co/NioDgkQaNh" TargetMode="External" /><Relationship Id="rId100" Type="http://schemas.openxmlformats.org/officeDocument/2006/relationships/hyperlink" Target="http://t.co/IgiPJuT10c" TargetMode="External" /><Relationship Id="rId101" Type="http://schemas.openxmlformats.org/officeDocument/2006/relationships/hyperlink" Target="https://t.co/XDDgLUm0bl" TargetMode="External" /><Relationship Id="rId102" Type="http://schemas.openxmlformats.org/officeDocument/2006/relationships/hyperlink" Target="https://t.co/pRBEARMXZY" TargetMode="External" /><Relationship Id="rId103" Type="http://schemas.openxmlformats.org/officeDocument/2006/relationships/hyperlink" Target="https://t.co/hKkEBi9qfv" TargetMode="External" /><Relationship Id="rId104" Type="http://schemas.openxmlformats.org/officeDocument/2006/relationships/hyperlink" Target="http://t.co/ePGWtXraLv" TargetMode="External" /><Relationship Id="rId105" Type="http://schemas.openxmlformats.org/officeDocument/2006/relationships/hyperlink" Target="https://t.co/PyCHHr3RvQ" TargetMode="External" /><Relationship Id="rId106" Type="http://schemas.openxmlformats.org/officeDocument/2006/relationships/hyperlink" Target="https://t.co/MwcY8wCd24" TargetMode="External" /><Relationship Id="rId107" Type="http://schemas.openxmlformats.org/officeDocument/2006/relationships/hyperlink" Target="https://t.co/5pIVtmBGwR" TargetMode="External" /><Relationship Id="rId108" Type="http://schemas.openxmlformats.org/officeDocument/2006/relationships/hyperlink" Target="https://t.co/lqP3jbrpX8" TargetMode="External" /><Relationship Id="rId109" Type="http://schemas.openxmlformats.org/officeDocument/2006/relationships/hyperlink" Target="https://t.co/HOUFVkOUYt" TargetMode="External" /><Relationship Id="rId110" Type="http://schemas.openxmlformats.org/officeDocument/2006/relationships/hyperlink" Target="http://t.co/AtFGhebniX" TargetMode="External" /><Relationship Id="rId111" Type="http://schemas.openxmlformats.org/officeDocument/2006/relationships/hyperlink" Target="http://t.co/XxHozh3P00" TargetMode="External" /><Relationship Id="rId112" Type="http://schemas.openxmlformats.org/officeDocument/2006/relationships/hyperlink" Target="https://t.co/wTtREG8oEq" TargetMode="External" /><Relationship Id="rId113" Type="http://schemas.openxmlformats.org/officeDocument/2006/relationships/hyperlink" Target="https://t.co/0WTu11QIQL" TargetMode="External" /><Relationship Id="rId114" Type="http://schemas.openxmlformats.org/officeDocument/2006/relationships/hyperlink" Target="http://t.co/x36ViiYc4E" TargetMode="External" /><Relationship Id="rId115" Type="http://schemas.openxmlformats.org/officeDocument/2006/relationships/hyperlink" Target="https://t.co/AvFn93YXH0" TargetMode="External" /><Relationship Id="rId116" Type="http://schemas.openxmlformats.org/officeDocument/2006/relationships/hyperlink" Target="https://t.co/IgSQsUkRno" TargetMode="External" /><Relationship Id="rId117" Type="http://schemas.openxmlformats.org/officeDocument/2006/relationships/hyperlink" Target="https://t.co/bvXttejBVt" TargetMode="External" /><Relationship Id="rId118" Type="http://schemas.openxmlformats.org/officeDocument/2006/relationships/hyperlink" Target="https://t.co/D121HYxs4K" TargetMode="External" /><Relationship Id="rId119" Type="http://schemas.openxmlformats.org/officeDocument/2006/relationships/hyperlink" Target="https://t.co/ZWXAd7bKgU" TargetMode="External" /><Relationship Id="rId120" Type="http://schemas.openxmlformats.org/officeDocument/2006/relationships/hyperlink" Target="https://t.co/Lrx3mMaCRp" TargetMode="External" /><Relationship Id="rId121" Type="http://schemas.openxmlformats.org/officeDocument/2006/relationships/hyperlink" Target="http://t.co/TQnE8eY9R9" TargetMode="External" /><Relationship Id="rId122" Type="http://schemas.openxmlformats.org/officeDocument/2006/relationships/hyperlink" Target="https://pbs.twimg.com/profile_banners/123826713/1465990017" TargetMode="External" /><Relationship Id="rId123" Type="http://schemas.openxmlformats.org/officeDocument/2006/relationships/hyperlink" Target="https://pbs.twimg.com/profile_banners/150585854/1568894304" TargetMode="External" /><Relationship Id="rId124" Type="http://schemas.openxmlformats.org/officeDocument/2006/relationships/hyperlink" Target="https://pbs.twimg.com/profile_banners/594415658/1530775686" TargetMode="External" /><Relationship Id="rId125" Type="http://schemas.openxmlformats.org/officeDocument/2006/relationships/hyperlink" Target="https://pbs.twimg.com/profile_banners/248359345/1553292235" TargetMode="External" /><Relationship Id="rId126" Type="http://schemas.openxmlformats.org/officeDocument/2006/relationships/hyperlink" Target="https://pbs.twimg.com/profile_banners/1225131684/1565277211" TargetMode="External" /><Relationship Id="rId127" Type="http://schemas.openxmlformats.org/officeDocument/2006/relationships/hyperlink" Target="https://pbs.twimg.com/profile_banners/289823427/1557581940" TargetMode="External" /><Relationship Id="rId128" Type="http://schemas.openxmlformats.org/officeDocument/2006/relationships/hyperlink" Target="https://pbs.twimg.com/profile_banners/829681421954465794/1493026808" TargetMode="External" /><Relationship Id="rId129" Type="http://schemas.openxmlformats.org/officeDocument/2006/relationships/hyperlink" Target="https://pbs.twimg.com/profile_banners/890423997283934208/1519622185" TargetMode="External" /><Relationship Id="rId130" Type="http://schemas.openxmlformats.org/officeDocument/2006/relationships/hyperlink" Target="https://pbs.twimg.com/profile_banners/17428490/1550743380" TargetMode="External" /><Relationship Id="rId131" Type="http://schemas.openxmlformats.org/officeDocument/2006/relationships/hyperlink" Target="https://pbs.twimg.com/profile_banners/376502929/1564470013" TargetMode="External" /><Relationship Id="rId132" Type="http://schemas.openxmlformats.org/officeDocument/2006/relationships/hyperlink" Target="https://pbs.twimg.com/profile_banners/1201848506/1554105485" TargetMode="External" /><Relationship Id="rId133" Type="http://schemas.openxmlformats.org/officeDocument/2006/relationships/hyperlink" Target="https://pbs.twimg.com/profile_banners/1192615399/1558336813" TargetMode="External" /><Relationship Id="rId134" Type="http://schemas.openxmlformats.org/officeDocument/2006/relationships/hyperlink" Target="https://pbs.twimg.com/profile_banners/962954390/1568626470" TargetMode="External" /><Relationship Id="rId135" Type="http://schemas.openxmlformats.org/officeDocument/2006/relationships/hyperlink" Target="https://pbs.twimg.com/profile_banners/735454741455638528/1554734535" TargetMode="External" /><Relationship Id="rId136" Type="http://schemas.openxmlformats.org/officeDocument/2006/relationships/hyperlink" Target="https://pbs.twimg.com/profile_banners/1174957268976062464/1568968251" TargetMode="External" /><Relationship Id="rId137" Type="http://schemas.openxmlformats.org/officeDocument/2006/relationships/hyperlink" Target="https://pbs.twimg.com/profile_banners/276388413/1564659065" TargetMode="External" /><Relationship Id="rId138" Type="http://schemas.openxmlformats.org/officeDocument/2006/relationships/hyperlink" Target="https://pbs.twimg.com/profile_banners/3530607858/1550071117" TargetMode="External" /><Relationship Id="rId139" Type="http://schemas.openxmlformats.org/officeDocument/2006/relationships/hyperlink" Target="https://pbs.twimg.com/profile_banners/875694963849383936/1553957821" TargetMode="External" /><Relationship Id="rId140" Type="http://schemas.openxmlformats.org/officeDocument/2006/relationships/hyperlink" Target="https://pbs.twimg.com/profile_banners/82103983/1398294810" TargetMode="External" /><Relationship Id="rId141" Type="http://schemas.openxmlformats.org/officeDocument/2006/relationships/hyperlink" Target="https://pbs.twimg.com/profile_banners/722721684982263809/1551201252" TargetMode="External" /><Relationship Id="rId142" Type="http://schemas.openxmlformats.org/officeDocument/2006/relationships/hyperlink" Target="https://pbs.twimg.com/profile_banners/51042904/1570008553" TargetMode="External" /><Relationship Id="rId143" Type="http://schemas.openxmlformats.org/officeDocument/2006/relationships/hyperlink" Target="https://pbs.twimg.com/profile_banners/493241646/1534863204" TargetMode="External" /><Relationship Id="rId144" Type="http://schemas.openxmlformats.org/officeDocument/2006/relationships/hyperlink" Target="https://pbs.twimg.com/profile_banners/448394012/1569785263" TargetMode="External" /><Relationship Id="rId145" Type="http://schemas.openxmlformats.org/officeDocument/2006/relationships/hyperlink" Target="https://pbs.twimg.com/profile_banners/2243970452/1510052611" TargetMode="External" /><Relationship Id="rId146" Type="http://schemas.openxmlformats.org/officeDocument/2006/relationships/hyperlink" Target="https://pbs.twimg.com/profile_banners/199763021/1547805446" TargetMode="External" /><Relationship Id="rId147" Type="http://schemas.openxmlformats.org/officeDocument/2006/relationships/hyperlink" Target="https://pbs.twimg.com/profile_banners/1451846815/1550599024" TargetMode="External" /><Relationship Id="rId148" Type="http://schemas.openxmlformats.org/officeDocument/2006/relationships/hyperlink" Target="https://pbs.twimg.com/profile_banners/2417590860/1560180831" TargetMode="External" /><Relationship Id="rId149" Type="http://schemas.openxmlformats.org/officeDocument/2006/relationships/hyperlink" Target="https://pbs.twimg.com/profile_banners/40651858/1399886794" TargetMode="External" /><Relationship Id="rId150" Type="http://schemas.openxmlformats.org/officeDocument/2006/relationships/hyperlink" Target="https://pbs.twimg.com/profile_banners/14228620/1553087130" TargetMode="External" /><Relationship Id="rId151" Type="http://schemas.openxmlformats.org/officeDocument/2006/relationships/hyperlink" Target="https://pbs.twimg.com/profile_banners/51024865/1504696936" TargetMode="External" /><Relationship Id="rId152" Type="http://schemas.openxmlformats.org/officeDocument/2006/relationships/hyperlink" Target="https://pbs.twimg.com/profile_banners/153034032/1566392963" TargetMode="External" /><Relationship Id="rId153" Type="http://schemas.openxmlformats.org/officeDocument/2006/relationships/hyperlink" Target="https://pbs.twimg.com/profile_banners/1044349195669438464/1542221009" TargetMode="External" /><Relationship Id="rId154" Type="http://schemas.openxmlformats.org/officeDocument/2006/relationships/hyperlink" Target="https://pbs.twimg.com/profile_banners/7229682/1377259526" TargetMode="External" /><Relationship Id="rId155" Type="http://schemas.openxmlformats.org/officeDocument/2006/relationships/hyperlink" Target="https://pbs.twimg.com/profile_banners/102089240/1559143663" TargetMode="External" /><Relationship Id="rId156" Type="http://schemas.openxmlformats.org/officeDocument/2006/relationships/hyperlink" Target="https://pbs.twimg.com/profile_banners/182032010/1568394585" TargetMode="External" /><Relationship Id="rId157" Type="http://schemas.openxmlformats.org/officeDocument/2006/relationships/hyperlink" Target="https://pbs.twimg.com/profile_banners/52672572/1547742250" TargetMode="External" /><Relationship Id="rId158" Type="http://schemas.openxmlformats.org/officeDocument/2006/relationships/hyperlink" Target="https://pbs.twimg.com/profile_banners/1039522663927033856/1568654225" TargetMode="External" /><Relationship Id="rId159" Type="http://schemas.openxmlformats.org/officeDocument/2006/relationships/hyperlink" Target="https://pbs.twimg.com/profile_banners/3004120096/1524043555" TargetMode="External" /><Relationship Id="rId160" Type="http://schemas.openxmlformats.org/officeDocument/2006/relationships/hyperlink" Target="https://pbs.twimg.com/profile_banners/193682699/1527003360" TargetMode="External" /><Relationship Id="rId161" Type="http://schemas.openxmlformats.org/officeDocument/2006/relationships/hyperlink" Target="https://pbs.twimg.com/profile_banners/500079860/1568894428" TargetMode="External" /><Relationship Id="rId162" Type="http://schemas.openxmlformats.org/officeDocument/2006/relationships/hyperlink" Target="https://pbs.twimg.com/profile_banners/791670960/1565452893" TargetMode="External" /><Relationship Id="rId163" Type="http://schemas.openxmlformats.org/officeDocument/2006/relationships/hyperlink" Target="https://pbs.twimg.com/profile_banners/3068007413/1570435533" TargetMode="External" /><Relationship Id="rId164" Type="http://schemas.openxmlformats.org/officeDocument/2006/relationships/hyperlink" Target="https://pbs.twimg.com/profile_banners/1693808556/1547458189" TargetMode="External" /><Relationship Id="rId165" Type="http://schemas.openxmlformats.org/officeDocument/2006/relationships/hyperlink" Target="https://pbs.twimg.com/profile_banners/1157457804/1569947956" TargetMode="External" /><Relationship Id="rId166" Type="http://schemas.openxmlformats.org/officeDocument/2006/relationships/hyperlink" Target="https://pbs.twimg.com/profile_banners/278408122/1547741500" TargetMode="External" /><Relationship Id="rId167" Type="http://schemas.openxmlformats.org/officeDocument/2006/relationships/hyperlink" Target="https://pbs.twimg.com/profile_banners/1421991/1447934184" TargetMode="External" /><Relationship Id="rId168" Type="http://schemas.openxmlformats.org/officeDocument/2006/relationships/hyperlink" Target="https://pbs.twimg.com/profile_banners/1156908203197775872/1564663571" TargetMode="External" /><Relationship Id="rId169" Type="http://schemas.openxmlformats.org/officeDocument/2006/relationships/hyperlink" Target="https://pbs.twimg.com/profile_banners/1061053153/1527696108" TargetMode="External" /><Relationship Id="rId170" Type="http://schemas.openxmlformats.org/officeDocument/2006/relationships/hyperlink" Target="https://pbs.twimg.com/profile_banners/32358920/1489609691" TargetMode="External" /><Relationship Id="rId171" Type="http://schemas.openxmlformats.org/officeDocument/2006/relationships/hyperlink" Target="https://pbs.twimg.com/profile_banners/837280058813399042/1488464803" TargetMode="External" /><Relationship Id="rId172" Type="http://schemas.openxmlformats.org/officeDocument/2006/relationships/hyperlink" Target="https://pbs.twimg.com/profile_banners/1354873634/1513699111" TargetMode="External" /><Relationship Id="rId173" Type="http://schemas.openxmlformats.org/officeDocument/2006/relationships/hyperlink" Target="https://pbs.twimg.com/profile_banners/1179654987544178688/1570086954" TargetMode="External" /><Relationship Id="rId174" Type="http://schemas.openxmlformats.org/officeDocument/2006/relationships/hyperlink" Target="https://pbs.twimg.com/profile_banners/10228272/1563295551" TargetMode="External" /><Relationship Id="rId175" Type="http://schemas.openxmlformats.org/officeDocument/2006/relationships/hyperlink" Target="https://pbs.twimg.com/profile_banners/14792516/1531952279" TargetMode="External" /><Relationship Id="rId176" Type="http://schemas.openxmlformats.org/officeDocument/2006/relationships/hyperlink" Target="https://pbs.twimg.com/profile_banners/2284701096/1474316898" TargetMode="External" /><Relationship Id="rId177" Type="http://schemas.openxmlformats.org/officeDocument/2006/relationships/hyperlink" Target="https://pbs.twimg.com/profile_banners/38164856/1563265569" TargetMode="External" /><Relationship Id="rId178" Type="http://schemas.openxmlformats.org/officeDocument/2006/relationships/hyperlink" Target="https://pbs.twimg.com/profile_banners/269750887/1503458582" TargetMode="External" /><Relationship Id="rId179" Type="http://schemas.openxmlformats.org/officeDocument/2006/relationships/hyperlink" Target="https://pbs.twimg.com/profile_banners/4320261982/1564577070" TargetMode="External" /><Relationship Id="rId180" Type="http://schemas.openxmlformats.org/officeDocument/2006/relationships/hyperlink" Target="https://pbs.twimg.com/profile_banners/1051918299292991488/1548137265" TargetMode="External" /><Relationship Id="rId181" Type="http://schemas.openxmlformats.org/officeDocument/2006/relationships/hyperlink" Target="https://pbs.twimg.com/profile_banners/773541522344206340/1536235199" TargetMode="External" /><Relationship Id="rId182" Type="http://schemas.openxmlformats.org/officeDocument/2006/relationships/hyperlink" Target="https://pbs.twimg.com/profile_banners/61848596/1510913253" TargetMode="External" /><Relationship Id="rId183" Type="http://schemas.openxmlformats.org/officeDocument/2006/relationships/hyperlink" Target="https://pbs.twimg.com/profile_banners/222423705/1516282022" TargetMode="External" /><Relationship Id="rId184" Type="http://schemas.openxmlformats.org/officeDocument/2006/relationships/hyperlink" Target="https://pbs.twimg.com/profile_banners/882668346/1541758164" TargetMode="External" /><Relationship Id="rId185" Type="http://schemas.openxmlformats.org/officeDocument/2006/relationships/hyperlink" Target="https://pbs.twimg.com/profile_banners/498666917/1569412012" TargetMode="External" /><Relationship Id="rId186" Type="http://schemas.openxmlformats.org/officeDocument/2006/relationships/hyperlink" Target="https://pbs.twimg.com/profile_banners/14698522/1505902634" TargetMode="External" /><Relationship Id="rId187" Type="http://schemas.openxmlformats.org/officeDocument/2006/relationships/hyperlink" Target="https://pbs.twimg.com/profile_banners/750065574995234816/1469055380" TargetMode="External" /><Relationship Id="rId188" Type="http://schemas.openxmlformats.org/officeDocument/2006/relationships/hyperlink" Target="https://pbs.twimg.com/profile_banners/3038459401/1424724993" TargetMode="External" /><Relationship Id="rId189" Type="http://schemas.openxmlformats.org/officeDocument/2006/relationships/hyperlink" Target="https://pbs.twimg.com/profile_banners/3028724872/1423599151" TargetMode="External" /><Relationship Id="rId190" Type="http://schemas.openxmlformats.org/officeDocument/2006/relationships/hyperlink" Target="https://pbs.twimg.com/profile_banners/16977387/1558499843" TargetMode="External" /><Relationship Id="rId191" Type="http://schemas.openxmlformats.org/officeDocument/2006/relationships/hyperlink" Target="https://pbs.twimg.com/profile_banners/8409372/1561709859" TargetMode="External" /><Relationship Id="rId192" Type="http://schemas.openxmlformats.org/officeDocument/2006/relationships/hyperlink" Target="https://pbs.twimg.com/profile_banners/531580759/1550052905" TargetMode="External" /><Relationship Id="rId193" Type="http://schemas.openxmlformats.org/officeDocument/2006/relationships/hyperlink" Target="https://pbs.twimg.com/profile_banners/865522507918393348/1495191808" TargetMode="External" /><Relationship Id="rId194" Type="http://schemas.openxmlformats.org/officeDocument/2006/relationships/hyperlink" Target="https://pbs.twimg.com/profile_banners/3261838600/1558011194" TargetMode="External" /><Relationship Id="rId195" Type="http://schemas.openxmlformats.org/officeDocument/2006/relationships/hyperlink" Target="https://pbs.twimg.com/profile_banners/134360905/1425620793" TargetMode="External" /><Relationship Id="rId196" Type="http://schemas.openxmlformats.org/officeDocument/2006/relationships/hyperlink" Target="https://pbs.twimg.com/profile_banners/729658508812103681/1463673939" TargetMode="External" /><Relationship Id="rId197" Type="http://schemas.openxmlformats.org/officeDocument/2006/relationships/hyperlink" Target="https://pbs.twimg.com/profile_banners/193241651/1447526268" TargetMode="External" /><Relationship Id="rId198" Type="http://schemas.openxmlformats.org/officeDocument/2006/relationships/hyperlink" Target="https://pbs.twimg.com/profile_banners/735105360151871494/1464339374" TargetMode="External" /><Relationship Id="rId199" Type="http://schemas.openxmlformats.org/officeDocument/2006/relationships/hyperlink" Target="https://pbs.twimg.com/profile_banners/3070703800/1481798703" TargetMode="External" /><Relationship Id="rId200" Type="http://schemas.openxmlformats.org/officeDocument/2006/relationships/hyperlink" Target="https://pbs.twimg.com/profile_banners/1057782308/1540377985" TargetMode="External" /><Relationship Id="rId201" Type="http://schemas.openxmlformats.org/officeDocument/2006/relationships/hyperlink" Target="https://pbs.twimg.com/profile_banners/125426713/1463769940" TargetMode="External" /><Relationship Id="rId202" Type="http://schemas.openxmlformats.org/officeDocument/2006/relationships/hyperlink" Target="https://pbs.twimg.com/profile_banners/2785710503/1566395991" TargetMode="External" /><Relationship Id="rId203" Type="http://schemas.openxmlformats.org/officeDocument/2006/relationships/hyperlink" Target="https://pbs.twimg.com/profile_banners/31794857/1477258091" TargetMode="External" /><Relationship Id="rId204" Type="http://schemas.openxmlformats.org/officeDocument/2006/relationships/hyperlink" Target="https://pbs.twimg.com/profile_banners/732857949404663808/1464348490" TargetMode="External" /><Relationship Id="rId205" Type="http://schemas.openxmlformats.org/officeDocument/2006/relationships/hyperlink" Target="https://pbs.twimg.com/profile_banners/886751131/1480871224" TargetMode="External" /><Relationship Id="rId206" Type="http://schemas.openxmlformats.org/officeDocument/2006/relationships/hyperlink" Target="https://pbs.twimg.com/profile_banners/1166974996503257089/1568888572" TargetMode="External" /><Relationship Id="rId207" Type="http://schemas.openxmlformats.org/officeDocument/2006/relationships/hyperlink" Target="https://pbs.twimg.com/profile_banners/1327341482/1554733294" TargetMode="External" /><Relationship Id="rId208" Type="http://schemas.openxmlformats.org/officeDocument/2006/relationships/hyperlink" Target="https://pbs.twimg.com/profile_banners/368934230/1465579883" TargetMode="External" /><Relationship Id="rId209" Type="http://schemas.openxmlformats.org/officeDocument/2006/relationships/hyperlink" Target="https://pbs.twimg.com/profile_banners/252024110/1530797075" TargetMode="External" /><Relationship Id="rId210" Type="http://schemas.openxmlformats.org/officeDocument/2006/relationships/hyperlink" Target="https://pbs.twimg.com/profile_banners/2463681456/1530003237" TargetMode="External" /><Relationship Id="rId211" Type="http://schemas.openxmlformats.org/officeDocument/2006/relationships/hyperlink" Target="https://pbs.twimg.com/profile_banners/780087935727177728/1474825430" TargetMode="External" /><Relationship Id="rId212" Type="http://schemas.openxmlformats.org/officeDocument/2006/relationships/hyperlink" Target="https://pbs.twimg.com/profile_banners/100789225/1511455205" TargetMode="External" /><Relationship Id="rId213" Type="http://schemas.openxmlformats.org/officeDocument/2006/relationships/hyperlink" Target="https://pbs.twimg.com/profile_banners/92046659/1554121347" TargetMode="External" /><Relationship Id="rId214" Type="http://schemas.openxmlformats.org/officeDocument/2006/relationships/hyperlink" Target="https://pbs.twimg.com/profile_banners/9798612/1508440745" TargetMode="External" /><Relationship Id="rId215" Type="http://schemas.openxmlformats.org/officeDocument/2006/relationships/hyperlink" Target="https://pbs.twimg.com/profile_banners/2243148023/1550308904" TargetMode="External" /><Relationship Id="rId216" Type="http://schemas.openxmlformats.org/officeDocument/2006/relationships/hyperlink" Target="https://pbs.twimg.com/profile_banners/2319726741/1542969598" TargetMode="External" /><Relationship Id="rId217" Type="http://schemas.openxmlformats.org/officeDocument/2006/relationships/hyperlink" Target="https://pbs.twimg.com/profile_banners/705601011252011009/1537862121" TargetMode="External" /><Relationship Id="rId218" Type="http://schemas.openxmlformats.org/officeDocument/2006/relationships/hyperlink" Target="https://pbs.twimg.com/profile_banners/744888341582196736/1513086983" TargetMode="External" /><Relationship Id="rId219" Type="http://schemas.openxmlformats.org/officeDocument/2006/relationships/hyperlink" Target="https://pbs.twimg.com/profile_banners/739552986784010245/1465158839" TargetMode="External" /><Relationship Id="rId220" Type="http://schemas.openxmlformats.org/officeDocument/2006/relationships/hyperlink" Target="https://pbs.twimg.com/profile_banners/2165670092/1408115686" TargetMode="External" /><Relationship Id="rId221" Type="http://schemas.openxmlformats.org/officeDocument/2006/relationships/hyperlink" Target="https://pbs.twimg.com/profile_banners/539166352/1517415834" TargetMode="External" /><Relationship Id="rId222" Type="http://schemas.openxmlformats.org/officeDocument/2006/relationships/hyperlink" Target="https://pbs.twimg.com/profile_banners/1105148941270765570/1556527799" TargetMode="External" /><Relationship Id="rId223" Type="http://schemas.openxmlformats.org/officeDocument/2006/relationships/hyperlink" Target="https://pbs.twimg.com/profile_banners/2214126224/1532002505" TargetMode="External" /><Relationship Id="rId224" Type="http://schemas.openxmlformats.org/officeDocument/2006/relationships/hyperlink" Target="https://pbs.twimg.com/profile_banners/1165097849236836352/1567315712" TargetMode="External" /><Relationship Id="rId225" Type="http://schemas.openxmlformats.org/officeDocument/2006/relationships/hyperlink" Target="https://pbs.twimg.com/profile_banners/5932202/1539705540" TargetMode="External" /><Relationship Id="rId226" Type="http://schemas.openxmlformats.org/officeDocument/2006/relationships/hyperlink" Target="https://pbs.twimg.com/profile_banners/215961929/1400832447" TargetMode="External" /><Relationship Id="rId227" Type="http://schemas.openxmlformats.org/officeDocument/2006/relationships/hyperlink" Target="https://pbs.twimg.com/profile_banners/2383845991/1557169810" TargetMode="External" /><Relationship Id="rId228" Type="http://schemas.openxmlformats.org/officeDocument/2006/relationships/hyperlink" Target="https://pbs.twimg.com/profile_banners/786668760/1543845196" TargetMode="External" /><Relationship Id="rId229" Type="http://schemas.openxmlformats.org/officeDocument/2006/relationships/hyperlink" Target="https://pbs.twimg.com/profile_banners/270453413/1561626175" TargetMode="External" /><Relationship Id="rId230" Type="http://schemas.openxmlformats.org/officeDocument/2006/relationships/hyperlink" Target="https://pbs.twimg.com/profile_banners/70915740/1563200452" TargetMode="External" /><Relationship Id="rId231" Type="http://schemas.openxmlformats.org/officeDocument/2006/relationships/hyperlink" Target="https://pbs.twimg.com/profile_banners/20457806/1426096853" TargetMode="External" /><Relationship Id="rId232" Type="http://schemas.openxmlformats.org/officeDocument/2006/relationships/hyperlink" Target="https://pbs.twimg.com/profile_banners/14845968/1547722441" TargetMode="External" /><Relationship Id="rId233" Type="http://schemas.openxmlformats.org/officeDocument/2006/relationships/hyperlink" Target="https://pbs.twimg.com/profile_banners/761541332/1411571312" TargetMode="External" /><Relationship Id="rId234" Type="http://schemas.openxmlformats.org/officeDocument/2006/relationships/hyperlink" Target="https://pbs.twimg.com/profile_banners/121279282/1559569063" TargetMode="External" /><Relationship Id="rId235" Type="http://schemas.openxmlformats.org/officeDocument/2006/relationships/hyperlink" Target="https://pbs.twimg.com/profile_banners/235172799/1559637114" TargetMode="External" /><Relationship Id="rId236" Type="http://schemas.openxmlformats.org/officeDocument/2006/relationships/hyperlink" Target="https://pbs.twimg.com/profile_banners/263580149/1545226899" TargetMode="External" /><Relationship Id="rId237" Type="http://schemas.openxmlformats.org/officeDocument/2006/relationships/hyperlink" Target="https://pbs.twimg.com/profile_banners/113592560/1568194462" TargetMode="External" /><Relationship Id="rId238" Type="http://schemas.openxmlformats.org/officeDocument/2006/relationships/hyperlink" Target="https://pbs.twimg.com/profile_banners/498832766/1548242212" TargetMode="External" /><Relationship Id="rId239" Type="http://schemas.openxmlformats.org/officeDocument/2006/relationships/hyperlink" Target="https://pbs.twimg.com/profile_banners/2596217598/1404994218" TargetMode="External" /><Relationship Id="rId240" Type="http://schemas.openxmlformats.org/officeDocument/2006/relationships/hyperlink" Target="https://pbs.twimg.com/profile_banners/16557431/1569916120" TargetMode="External" /><Relationship Id="rId241" Type="http://schemas.openxmlformats.org/officeDocument/2006/relationships/hyperlink" Target="https://pbs.twimg.com/profile_banners/1667848166/1570538262" TargetMode="External" /><Relationship Id="rId242" Type="http://schemas.openxmlformats.org/officeDocument/2006/relationships/hyperlink" Target="https://pbs.twimg.com/profile_banners/1050334617209847813/1539361555" TargetMode="External" /><Relationship Id="rId243" Type="http://schemas.openxmlformats.org/officeDocument/2006/relationships/hyperlink" Target="https://pbs.twimg.com/profile_banners/1047039256953262080/1538499596" TargetMode="External" /><Relationship Id="rId244" Type="http://schemas.openxmlformats.org/officeDocument/2006/relationships/hyperlink" Target="https://pbs.twimg.com/profile_banners/538899195/1569398987" TargetMode="External" /><Relationship Id="rId245" Type="http://schemas.openxmlformats.org/officeDocument/2006/relationships/hyperlink" Target="https://pbs.twimg.com/profile_banners/3467613921/1562054393" TargetMode="External" /><Relationship Id="rId246" Type="http://schemas.openxmlformats.org/officeDocument/2006/relationships/hyperlink" Target="https://pbs.twimg.com/profile_banners/14756642/1570211456" TargetMode="External" /><Relationship Id="rId247" Type="http://schemas.openxmlformats.org/officeDocument/2006/relationships/hyperlink" Target="https://pbs.twimg.com/profile_banners/88697269/1560521027" TargetMode="External" /><Relationship Id="rId248" Type="http://schemas.openxmlformats.org/officeDocument/2006/relationships/hyperlink" Target="https://pbs.twimg.com/profile_banners/800168845/1568970733" TargetMode="External" /><Relationship Id="rId249" Type="http://schemas.openxmlformats.org/officeDocument/2006/relationships/hyperlink" Target="https://pbs.twimg.com/profile_banners/1407897985/1407153210" TargetMode="External" /><Relationship Id="rId250" Type="http://schemas.openxmlformats.org/officeDocument/2006/relationships/hyperlink" Target="https://pbs.twimg.com/profile_banners/202886242/1560487922" TargetMode="External" /><Relationship Id="rId251" Type="http://schemas.openxmlformats.org/officeDocument/2006/relationships/hyperlink" Target="https://pbs.twimg.com/profile_banners/90556897/1532527958" TargetMode="External" /><Relationship Id="rId252" Type="http://schemas.openxmlformats.org/officeDocument/2006/relationships/hyperlink" Target="https://pbs.twimg.com/profile_banners/34410689/1481065729" TargetMode="External" /><Relationship Id="rId253" Type="http://schemas.openxmlformats.org/officeDocument/2006/relationships/hyperlink" Target="https://pbs.twimg.com/profile_banners/377362946/1443077132" TargetMode="External" /><Relationship Id="rId254" Type="http://schemas.openxmlformats.org/officeDocument/2006/relationships/hyperlink" Target="https://pbs.twimg.com/profile_banners/13240082/1539251492" TargetMode="External" /><Relationship Id="rId255" Type="http://schemas.openxmlformats.org/officeDocument/2006/relationships/hyperlink" Target="https://pbs.twimg.com/profile_banners/48448780/1570632473" TargetMode="External" /><Relationship Id="rId256" Type="http://schemas.openxmlformats.org/officeDocument/2006/relationships/hyperlink" Target="https://pbs.twimg.com/profile_banners/3000049594/1564999172" TargetMode="External" /><Relationship Id="rId257" Type="http://schemas.openxmlformats.org/officeDocument/2006/relationships/hyperlink" Target="https://pbs.twimg.com/profile_banners/36324731/1548411908" TargetMode="External" /><Relationship Id="rId258" Type="http://schemas.openxmlformats.org/officeDocument/2006/relationships/hyperlink" Target="https://pbs.twimg.com/profile_banners/2215469522/1559058000" TargetMode="External" /><Relationship Id="rId259" Type="http://schemas.openxmlformats.org/officeDocument/2006/relationships/hyperlink" Target="https://pbs.twimg.com/profile_banners/889846178002722818/1500991003" TargetMode="External" /><Relationship Id="rId260" Type="http://schemas.openxmlformats.org/officeDocument/2006/relationships/hyperlink" Target="https://pbs.twimg.com/profile_banners/41132801/1566327045" TargetMode="External" /><Relationship Id="rId261" Type="http://schemas.openxmlformats.org/officeDocument/2006/relationships/hyperlink" Target="https://pbs.twimg.com/profile_banners/314799259/1551283353" TargetMode="External" /><Relationship Id="rId262" Type="http://schemas.openxmlformats.org/officeDocument/2006/relationships/hyperlink" Target="https://pbs.twimg.com/profile_banners/100186027/1570462509" TargetMode="External" /><Relationship Id="rId263" Type="http://schemas.openxmlformats.org/officeDocument/2006/relationships/hyperlink" Target="https://pbs.twimg.com/profile_banners/860124967110926337/1570712428" TargetMode="External" /><Relationship Id="rId264" Type="http://schemas.openxmlformats.org/officeDocument/2006/relationships/hyperlink" Target="https://pbs.twimg.com/profile_banners/4018357937/1546448237" TargetMode="External" /><Relationship Id="rId265" Type="http://schemas.openxmlformats.org/officeDocument/2006/relationships/hyperlink" Target="https://pbs.twimg.com/profile_banners/19186720/1562839277" TargetMode="External" /><Relationship Id="rId266" Type="http://schemas.openxmlformats.org/officeDocument/2006/relationships/hyperlink" Target="https://pbs.twimg.com/profile_banners/231689692/1565943605" TargetMode="External" /><Relationship Id="rId267" Type="http://schemas.openxmlformats.org/officeDocument/2006/relationships/hyperlink" Target="https://pbs.twimg.com/profile_banners/21313941/1366745417" TargetMode="External" /><Relationship Id="rId268" Type="http://schemas.openxmlformats.org/officeDocument/2006/relationships/hyperlink" Target="https://pbs.twimg.com/profile_banners/1615194500/1566810709" TargetMode="External" /><Relationship Id="rId269" Type="http://schemas.openxmlformats.org/officeDocument/2006/relationships/hyperlink" Target="https://pbs.twimg.com/profile_banners/6840382/1555597121" TargetMode="External" /><Relationship Id="rId270" Type="http://schemas.openxmlformats.org/officeDocument/2006/relationships/hyperlink" Target="https://pbs.twimg.com/profile_banners/49710151/1552662558" TargetMode="External" /><Relationship Id="rId271" Type="http://schemas.openxmlformats.org/officeDocument/2006/relationships/hyperlink" Target="https://pbs.twimg.com/profile_banners/59438003/1539360989" TargetMode="External" /><Relationship Id="rId272" Type="http://schemas.openxmlformats.org/officeDocument/2006/relationships/hyperlink" Target="http://abs.twimg.com/images/themes/theme14/bg.gif" TargetMode="External" /><Relationship Id="rId273" Type="http://schemas.openxmlformats.org/officeDocument/2006/relationships/hyperlink" Target="http://abs.twimg.com/images/themes/theme9/bg.gif" TargetMode="External" /><Relationship Id="rId274" Type="http://schemas.openxmlformats.org/officeDocument/2006/relationships/hyperlink" Target="http://abs.twimg.com/images/themes/theme17/bg.gif" TargetMode="External" /><Relationship Id="rId275" Type="http://schemas.openxmlformats.org/officeDocument/2006/relationships/hyperlink" Target="http://abs.twimg.com/images/themes/theme14/bg.gif" TargetMode="External" /><Relationship Id="rId276" Type="http://schemas.openxmlformats.org/officeDocument/2006/relationships/hyperlink" Target="http://abs.twimg.com/images/themes/theme15/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9/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2/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4/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5/bg.png" TargetMode="External" /><Relationship Id="rId296" Type="http://schemas.openxmlformats.org/officeDocument/2006/relationships/hyperlink" Target="http://abs.twimg.com/images/themes/theme15/bg.png" TargetMode="External" /><Relationship Id="rId297" Type="http://schemas.openxmlformats.org/officeDocument/2006/relationships/hyperlink" Target="http://abs.twimg.com/images/themes/theme7/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8/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9/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4/bg.gif" TargetMode="External" /><Relationship Id="rId311" Type="http://schemas.openxmlformats.org/officeDocument/2006/relationships/hyperlink" Target="http://abs.twimg.com/images/themes/theme7/bg.gif" TargetMode="External" /><Relationship Id="rId312" Type="http://schemas.openxmlformats.org/officeDocument/2006/relationships/hyperlink" Target="http://abs.twimg.com/images/themes/theme4/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3/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4/bg.gif" TargetMode="External" /><Relationship Id="rId318" Type="http://schemas.openxmlformats.org/officeDocument/2006/relationships/hyperlink" Target="http://abs.twimg.com/images/themes/theme4/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9/bg.gif" TargetMode="External" /><Relationship Id="rId321" Type="http://schemas.openxmlformats.org/officeDocument/2006/relationships/hyperlink" Target="http://abs.twimg.com/images/themes/theme14/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9/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4/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0/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2/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5/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5/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9/bg.gif" TargetMode="External" /><Relationship Id="rId368" Type="http://schemas.openxmlformats.org/officeDocument/2006/relationships/hyperlink" Target="http://abs.twimg.com/images/themes/theme7/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4/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4/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7/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4/bg.gif" TargetMode="External" /><Relationship Id="rId384" Type="http://schemas.openxmlformats.org/officeDocument/2006/relationships/hyperlink" Target="http://abs.twimg.com/images/themes/theme9/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8/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6/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4/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4/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9/bg.gif" TargetMode="External" /><Relationship Id="rId414" Type="http://schemas.openxmlformats.org/officeDocument/2006/relationships/hyperlink" Target="http://abs.twimg.com/images/themes/theme2/bg.gif" TargetMode="External" /><Relationship Id="rId415" Type="http://schemas.openxmlformats.org/officeDocument/2006/relationships/hyperlink" Target="http://pbs.twimg.com/profile_images/993433341004320770/nLkTcMDz_normal.jpg" TargetMode="External" /><Relationship Id="rId416" Type="http://schemas.openxmlformats.org/officeDocument/2006/relationships/hyperlink" Target="http://pbs.twimg.com/profile_images/714825467145097216/XEah8SNY_normal.jpg" TargetMode="External" /><Relationship Id="rId417" Type="http://schemas.openxmlformats.org/officeDocument/2006/relationships/hyperlink" Target="http://pbs.twimg.com/profile_images/1014165945567326210/t0Wva8iB_normal.jpg" TargetMode="External" /><Relationship Id="rId418" Type="http://schemas.openxmlformats.org/officeDocument/2006/relationships/hyperlink" Target="http://pbs.twimg.com/profile_images/905770617131200512/oiCboWGO_normal.jpg" TargetMode="External" /><Relationship Id="rId419" Type="http://schemas.openxmlformats.org/officeDocument/2006/relationships/hyperlink" Target="http://pbs.twimg.com/profile_images/1153967780586303488/eCBJgDGU_normal.png" TargetMode="External" /><Relationship Id="rId420" Type="http://schemas.openxmlformats.org/officeDocument/2006/relationships/hyperlink" Target="http://pbs.twimg.com/profile_images/1123237807185649664/9Rp9uSAp_normal.png" TargetMode="External" /><Relationship Id="rId421" Type="http://schemas.openxmlformats.org/officeDocument/2006/relationships/hyperlink" Target="http://pbs.twimg.com/profile_images/856443047579701248/TTI7Ndro_normal.jpg" TargetMode="External" /><Relationship Id="rId422" Type="http://schemas.openxmlformats.org/officeDocument/2006/relationships/hyperlink" Target="http://pbs.twimg.com/profile_images/963505386086072320/G5HAEwsR_normal.jpg" TargetMode="External" /><Relationship Id="rId423" Type="http://schemas.openxmlformats.org/officeDocument/2006/relationships/hyperlink" Target="http://pbs.twimg.com/profile_images/1098523350027124737/UdZD-Tjc_normal.png" TargetMode="External" /><Relationship Id="rId424" Type="http://schemas.openxmlformats.org/officeDocument/2006/relationships/hyperlink" Target="http://pbs.twimg.com/profile_images/1156097144664670208/aWnU5YMO_normal.jpg" TargetMode="External" /><Relationship Id="rId425" Type="http://schemas.openxmlformats.org/officeDocument/2006/relationships/hyperlink" Target="http://pbs.twimg.com/profile_images/1112625085083455488/66k1w3Vl_normal.jpg" TargetMode="External" /><Relationship Id="rId426" Type="http://schemas.openxmlformats.org/officeDocument/2006/relationships/hyperlink" Target="http://pbs.twimg.com/profile_images/1083039075911811080/eBt6G-M6_normal.jpg" TargetMode="External" /><Relationship Id="rId427" Type="http://schemas.openxmlformats.org/officeDocument/2006/relationships/hyperlink" Target="http://pbs.twimg.com/profile_images/1172460087211962369/_MIshOTT_normal.jpg" TargetMode="External" /><Relationship Id="rId428" Type="http://schemas.openxmlformats.org/officeDocument/2006/relationships/hyperlink" Target="http://pbs.twimg.com/profile_images/1115166208163221505/xJ6OxoB4_normal.png" TargetMode="External" /><Relationship Id="rId429" Type="http://schemas.openxmlformats.org/officeDocument/2006/relationships/hyperlink" Target="http://pbs.twimg.com/profile_images/1174958863239405568/FBs53uKC_normal.jpg" TargetMode="External" /><Relationship Id="rId430" Type="http://schemas.openxmlformats.org/officeDocument/2006/relationships/hyperlink" Target="http://pbs.twimg.com/profile_images/1092446698385952774/rrlbpDkH_normal.jpg" TargetMode="External" /><Relationship Id="rId431" Type="http://schemas.openxmlformats.org/officeDocument/2006/relationships/hyperlink" Target="http://pbs.twimg.com/profile_images/1093164432748957696/SPVClQTa_normal.jpg" TargetMode="External" /><Relationship Id="rId432" Type="http://schemas.openxmlformats.org/officeDocument/2006/relationships/hyperlink" Target="http://pbs.twimg.com/profile_images/878250847490240516/KDJ4vPMo_normal.jpg" TargetMode="External" /><Relationship Id="rId433" Type="http://schemas.openxmlformats.org/officeDocument/2006/relationships/hyperlink" Target="http://pbs.twimg.com/profile_images/1014613819266600961/44lW5LfC_normal.jpg" TargetMode="External" /><Relationship Id="rId434" Type="http://schemas.openxmlformats.org/officeDocument/2006/relationships/hyperlink" Target="http://pbs.twimg.com/profile_images/1100441218377543680/PQfqA8--_normal.png" TargetMode="External" /><Relationship Id="rId435" Type="http://schemas.openxmlformats.org/officeDocument/2006/relationships/hyperlink" Target="http://pbs.twimg.com/profile_images/780722209073618944/md8EB_3L_normal.jpg" TargetMode="External" /><Relationship Id="rId436" Type="http://schemas.openxmlformats.org/officeDocument/2006/relationships/hyperlink" Target="http://pbs.twimg.com/profile_images/1031580565110235136/_l10VUQ6_normal.jpg" TargetMode="External" /><Relationship Id="rId437" Type="http://schemas.openxmlformats.org/officeDocument/2006/relationships/hyperlink" Target="http://pbs.twimg.com/profile_images/1156258561216921602/53Sm5-YK_normal.jpg" TargetMode="External" /><Relationship Id="rId438" Type="http://schemas.openxmlformats.org/officeDocument/2006/relationships/hyperlink" Target="http://pbs.twimg.com/profile_images/927861938641690624/ubmnIPSq_normal.jpg" TargetMode="External" /><Relationship Id="rId439" Type="http://schemas.openxmlformats.org/officeDocument/2006/relationships/hyperlink" Target="http://pbs.twimg.com/profile_images/1155067272144334848/UxxNlHLf_normal.jpg" TargetMode="External" /><Relationship Id="rId440" Type="http://schemas.openxmlformats.org/officeDocument/2006/relationships/hyperlink" Target="http://pbs.twimg.com/profile_images/886874234512867328/vBgVycya_normal.jpg" TargetMode="External" /><Relationship Id="rId441" Type="http://schemas.openxmlformats.org/officeDocument/2006/relationships/hyperlink" Target="http://pbs.twimg.com/profile_images/1050291481779625984/O53SpEEs_normal.jpg" TargetMode="External" /><Relationship Id="rId442" Type="http://schemas.openxmlformats.org/officeDocument/2006/relationships/hyperlink" Target="http://pbs.twimg.com/profile_images/2767046980/d0728b06264c18043b1d4571b0ed3d39_normal.jpeg" TargetMode="External" /><Relationship Id="rId443" Type="http://schemas.openxmlformats.org/officeDocument/2006/relationships/hyperlink" Target="http://pbs.twimg.com/profile_images/1177549508907032577/omxlRqoa_normal.jpg" TargetMode="External" /><Relationship Id="rId444" Type="http://schemas.openxmlformats.org/officeDocument/2006/relationships/hyperlink" Target="http://pbs.twimg.com/profile_images/1103334238127120385/ZjFkYqhy_normal.png" TargetMode="External" /><Relationship Id="rId445" Type="http://schemas.openxmlformats.org/officeDocument/2006/relationships/hyperlink" Target="http://abs.twimg.com/sticky/default_profile_images/default_profile_normal.png" TargetMode="External" /><Relationship Id="rId446" Type="http://schemas.openxmlformats.org/officeDocument/2006/relationships/hyperlink" Target="http://pbs.twimg.com/profile_images/1148618906099228672/ilSjO8so_normal.jpg" TargetMode="External" /><Relationship Id="rId447" Type="http://schemas.openxmlformats.org/officeDocument/2006/relationships/hyperlink" Target="http://pbs.twimg.com/profile_images/1044350300683874304/vcS10MTV_normal.jpg" TargetMode="External" /><Relationship Id="rId448" Type="http://schemas.openxmlformats.org/officeDocument/2006/relationships/hyperlink" Target="http://pbs.twimg.com/profile_images/670305132735778816/7vNlsR_X_normal.jpg" TargetMode="External" /><Relationship Id="rId449" Type="http://schemas.openxmlformats.org/officeDocument/2006/relationships/hyperlink" Target="http://pbs.twimg.com/profile_images/875649929573654528/7XQgb9C4_normal.jpg" TargetMode="External" /><Relationship Id="rId450" Type="http://schemas.openxmlformats.org/officeDocument/2006/relationships/hyperlink" Target="http://pbs.twimg.com/profile_images/1138114915619749888/1e0u-1mE_normal.png" TargetMode="External" /><Relationship Id="rId451" Type="http://schemas.openxmlformats.org/officeDocument/2006/relationships/hyperlink" Target="http://pbs.twimg.com/profile_images/1004129148204408833/cMeAT8Jd_normal.jpg" TargetMode="External" /><Relationship Id="rId452" Type="http://schemas.openxmlformats.org/officeDocument/2006/relationships/hyperlink" Target="http://pbs.twimg.com/profile_images/1053139625244585984/o81wYBuO_normal.jpg" TargetMode="External" /><Relationship Id="rId453" Type="http://schemas.openxmlformats.org/officeDocument/2006/relationships/hyperlink" Target="http://pbs.twimg.com/profile_images/1144333641688014848/tBBlezTV_normal.png" TargetMode="External" /><Relationship Id="rId454" Type="http://schemas.openxmlformats.org/officeDocument/2006/relationships/hyperlink" Target="http://pbs.twimg.com/profile_images/986570785631424512/GZdD4FKh_normal.jpg" TargetMode="External" /><Relationship Id="rId455" Type="http://schemas.openxmlformats.org/officeDocument/2006/relationships/hyperlink" Target="http://pbs.twimg.com/profile_images/727432578848964608/z3QOX8gc_normal.jpg" TargetMode="External" /><Relationship Id="rId456" Type="http://schemas.openxmlformats.org/officeDocument/2006/relationships/hyperlink" Target="http://pbs.twimg.com/profile_images/876804634463150080/mDdQ52NN_normal.jpg" TargetMode="External" /><Relationship Id="rId457" Type="http://schemas.openxmlformats.org/officeDocument/2006/relationships/hyperlink" Target="http://pbs.twimg.com/profile_images/1182304102161813508/wJBgDrbq_normal.jpg" TargetMode="External" /><Relationship Id="rId458" Type="http://schemas.openxmlformats.org/officeDocument/2006/relationships/hyperlink" Target="http://pbs.twimg.com/profile_images/1181117358376718336/LT4yrxJZ_normal.jpg" TargetMode="External" /><Relationship Id="rId459" Type="http://schemas.openxmlformats.org/officeDocument/2006/relationships/hyperlink" Target="http://pbs.twimg.com/profile_images/778934286133198849/9hXRfK8o_normal.jpg" TargetMode="External" /><Relationship Id="rId460" Type="http://schemas.openxmlformats.org/officeDocument/2006/relationships/hyperlink" Target="http://pbs.twimg.com/profile_images/1059760049860567041/BWPqMe6N_normal.jpg" TargetMode="External" /><Relationship Id="rId461" Type="http://schemas.openxmlformats.org/officeDocument/2006/relationships/hyperlink" Target="http://pbs.twimg.com/profile_images/935831723178430465/bAfXmuqU_normal.jpg" TargetMode="External" /><Relationship Id="rId462" Type="http://schemas.openxmlformats.org/officeDocument/2006/relationships/hyperlink" Target="http://pbs.twimg.com/profile_images/1024530033879203840/hTwYflmc_normal.jpg" TargetMode="External" /><Relationship Id="rId463" Type="http://schemas.openxmlformats.org/officeDocument/2006/relationships/hyperlink" Target="http://pbs.twimg.com/profile_images/1171114316394827783/xxedEE6g_normal.jpg" TargetMode="External" /><Relationship Id="rId464" Type="http://schemas.openxmlformats.org/officeDocument/2006/relationships/hyperlink" Target="http://pbs.twimg.com/profile_images/1156908344894021632/ONjgujhf_normal.jpg" TargetMode="External" /><Relationship Id="rId465" Type="http://schemas.openxmlformats.org/officeDocument/2006/relationships/hyperlink" Target="http://pbs.twimg.com/profile_images/1001854812156243969/YBUbWwRk_normal.jpg" TargetMode="External" /><Relationship Id="rId466" Type="http://schemas.openxmlformats.org/officeDocument/2006/relationships/hyperlink" Target="http://pbs.twimg.com/profile_images/841667879665881088/vrq0qDXu_normal.jpg" TargetMode="External" /><Relationship Id="rId467" Type="http://schemas.openxmlformats.org/officeDocument/2006/relationships/hyperlink" Target="http://pbs.twimg.com/profile_images/837307775428472835/rPbdgrDc_normal.jpg" TargetMode="External" /><Relationship Id="rId468" Type="http://schemas.openxmlformats.org/officeDocument/2006/relationships/hyperlink" Target="http://pbs.twimg.com/profile_images/1018950533711847424/5-tLdCgx_normal.jpg" TargetMode="External" /><Relationship Id="rId469" Type="http://schemas.openxmlformats.org/officeDocument/2006/relationships/hyperlink" Target="http://pbs.twimg.com/profile_images/1180819169157292032/YBM70NYl_normal.jpg" TargetMode="External" /><Relationship Id="rId470" Type="http://schemas.openxmlformats.org/officeDocument/2006/relationships/hyperlink" Target="http://pbs.twimg.com/profile_images/1148327441527689217/1QpS06D6_normal.png" TargetMode="External" /><Relationship Id="rId471" Type="http://schemas.openxmlformats.org/officeDocument/2006/relationships/hyperlink" Target="http://pbs.twimg.com/profile_images/1019707946349969408/ZadESXl4_normal.jpg" TargetMode="External" /><Relationship Id="rId472" Type="http://schemas.openxmlformats.org/officeDocument/2006/relationships/hyperlink" Target="http://pbs.twimg.com/profile_images/930782676713443328/z1-2uzUw_normal.jpg" TargetMode="External" /><Relationship Id="rId473" Type="http://schemas.openxmlformats.org/officeDocument/2006/relationships/hyperlink" Target="http://pbs.twimg.com/profile_images/1148605103718449153/Ny4qsyV__normal.png" TargetMode="External" /><Relationship Id="rId474" Type="http://schemas.openxmlformats.org/officeDocument/2006/relationships/hyperlink" Target="http://pbs.twimg.com/profile_images/1108278792118771712/UKddwwYF_normal.jpg" TargetMode="External" /><Relationship Id="rId475" Type="http://schemas.openxmlformats.org/officeDocument/2006/relationships/hyperlink" Target="http://pbs.twimg.com/profile_images/1156546170753355779/qhNsAl-N_normal.png" TargetMode="External" /><Relationship Id="rId476" Type="http://schemas.openxmlformats.org/officeDocument/2006/relationships/hyperlink" Target="http://pbs.twimg.com/profile_images/1102642023293743106/37yVbG6d_normal.jpg" TargetMode="External" /><Relationship Id="rId477" Type="http://schemas.openxmlformats.org/officeDocument/2006/relationships/hyperlink" Target="http://pbs.twimg.com/profile_images/1032025660481527808/eywt9Fom_normal.jpg" TargetMode="External" /><Relationship Id="rId478" Type="http://schemas.openxmlformats.org/officeDocument/2006/relationships/hyperlink" Target="http://pbs.twimg.com/profile_images/540229488810799104/4-e6WPrH_normal.jpeg" TargetMode="External" /><Relationship Id="rId479" Type="http://schemas.openxmlformats.org/officeDocument/2006/relationships/hyperlink" Target="http://pbs.twimg.com/profile_images/953981725264285696/88QX350U_normal.jpg" TargetMode="External" /><Relationship Id="rId480" Type="http://schemas.openxmlformats.org/officeDocument/2006/relationships/hyperlink" Target="http://pbs.twimg.com/profile_images/1060837070372003840/xDqBCGZc_normal.jpg" TargetMode="External" /><Relationship Id="rId481" Type="http://schemas.openxmlformats.org/officeDocument/2006/relationships/hyperlink" Target="http://pbs.twimg.com/profile_images/1176825388426829824/lZF9uWzA_normal.png" TargetMode="External" /><Relationship Id="rId482" Type="http://schemas.openxmlformats.org/officeDocument/2006/relationships/hyperlink" Target="http://pbs.twimg.com/profile_images/910447810276986880/OhowBiUa_normal.jpg" TargetMode="External" /><Relationship Id="rId483" Type="http://schemas.openxmlformats.org/officeDocument/2006/relationships/hyperlink" Target="http://pbs.twimg.com/profile_images/1152236593295560704/zJ9jH5u-_normal.jpg" TargetMode="External" /><Relationship Id="rId484" Type="http://schemas.openxmlformats.org/officeDocument/2006/relationships/hyperlink" Target="http://pbs.twimg.com/profile_images/578951926345281536/zCKdFLXL_normal.jpeg" TargetMode="External" /><Relationship Id="rId485" Type="http://schemas.openxmlformats.org/officeDocument/2006/relationships/hyperlink" Target="http://pbs.twimg.com/profile_images/1093241132761395200/VORyoxGy_normal.jpg" TargetMode="External" /><Relationship Id="rId486" Type="http://schemas.openxmlformats.org/officeDocument/2006/relationships/hyperlink" Target="http://pbs.twimg.com/profile_images/856574445007364096/E0F-KENv_normal.jpg" TargetMode="External" /><Relationship Id="rId487" Type="http://schemas.openxmlformats.org/officeDocument/2006/relationships/hyperlink" Target="http://pbs.twimg.com/profile_images/569964863053496320/9elXprUv_normal.png" TargetMode="External" /><Relationship Id="rId488" Type="http://schemas.openxmlformats.org/officeDocument/2006/relationships/hyperlink" Target="http://pbs.twimg.com/profile_images/955714485494444032/oDPVBdxS_normal.jpg" TargetMode="External" /><Relationship Id="rId489" Type="http://schemas.openxmlformats.org/officeDocument/2006/relationships/hyperlink" Target="http://pbs.twimg.com/profile_images/966974933376040960/YBEjjJo0_normal.jpg" TargetMode="External" /><Relationship Id="rId490" Type="http://schemas.openxmlformats.org/officeDocument/2006/relationships/hyperlink" Target="http://abs.twimg.com/sticky/default_profile_images/default_profile_normal.png" TargetMode="External" /><Relationship Id="rId491" Type="http://schemas.openxmlformats.org/officeDocument/2006/relationships/hyperlink" Target="http://abs.twimg.com/sticky/default_profile_images/default_profile_normal.png" TargetMode="External" /><Relationship Id="rId492" Type="http://schemas.openxmlformats.org/officeDocument/2006/relationships/hyperlink" Target="http://pbs.twimg.com/profile_images/565243148335464448/KBlF5CVT_normal.jpeg" TargetMode="External" /><Relationship Id="rId493" Type="http://schemas.openxmlformats.org/officeDocument/2006/relationships/hyperlink" Target="http://pbs.twimg.com/profile_images/1049556254283243520/ULWS6wXc_normal.jpg" TargetMode="External" /><Relationship Id="rId494" Type="http://schemas.openxmlformats.org/officeDocument/2006/relationships/hyperlink" Target="http://pbs.twimg.com/profile_images/2391307136/3lo17ytigjz80obqwl2c_normal.jpeg" TargetMode="External" /><Relationship Id="rId495" Type="http://schemas.openxmlformats.org/officeDocument/2006/relationships/hyperlink" Target="http://pbs.twimg.com/profile_images/1149349801638682629/kH-EAV5N_normal.jpg" TargetMode="External" /><Relationship Id="rId496" Type="http://schemas.openxmlformats.org/officeDocument/2006/relationships/hyperlink" Target="http://pbs.twimg.com/profile_images/865522990951260160/5mYq6nGh_normal.jpg" TargetMode="External" /><Relationship Id="rId497" Type="http://schemas.openxmlformats.org/officeDocument/2006/relationships/hyperlink" Target="http://pbs.twimg.com/profile_images/1147195390934102017/FDG0d0nX_normal.jpg" TargetMode="External" /><Relationship Id="rId498" Type="http://schemas.openxmlformats.org/officeDocument/2006/relationships/hyperlink" Target="http://pbs.twimg.com/profile_images/619559756835987456/_xU6MJI9_normal.jpg" TargetMode="External" /><Relationship Id="rId499" Type="http://schemas.openxmlformats.org/officeDocument/2006/relationships/hyperlink" Target="http://pbs.twimg.com/profile_images/733327237198536704/Cad2tG40_normal.jpg" TargetMode="External" /><Relationship Id="rId500" Type="http://schemas.openxmlformats.org/officeDocument/2006/relationships/hyperlink" Target="http://pbs.twimg.com/profile_images/949555421051805696/BW989i9O_normal.jpg" TargetMode="External" /><Relationship Id="rId501" Type="http://schemas.openxmlformats.org/officeDocument/2006/relationships/hyperlink" Target="http://pbs.twimg.com/profile_images/735105668517122048/LszEs7He_normal.jpg" TargetMode="External" /><Relationship Id="rId502" Type="http://schemas.openxmlformats.org/officeDocument/2006/relationships/hyperlink" Target="http://pbs.twimg.com/profile_images/1131259749968818181/kQg8oq0q_normal.jpg" TargetMode="External" /><Relationship Id="rId503" Type="http://schemas.openxmlformats.org/officeDocument/2006/relationships/hyperlink" Target="http://pbs.twimg.com/profile_images/1055049631279865861/L2Ot7yoz_normal.jpg" TargetMode="External" /><Relationship Id="rId504" Type="http://schemas.openxmlformats.org/officeDocument/2006/relationships/hyperlink" Target="http://pbs.twimg.com/profile_images/717677864536117248/SxZ7dTxl_normal.jpg" TargetMode="External" /><Relationship Id="rId505" Type="http://schemas.openxmlformats.org/officeDocument/2006/relationships/hyperlink" Target="http://pbs.twimg.com/profile_images/1041712130532229121/1Dyc5uCl_normal.jpg" TargetMode="External" /><Relationship Id="rId506" Type="http://schemas.openxmlformats.org/officeDocument/2006/relationships/hyperlink" Target="http://pbs.twimg.com/profile_images/710065236057985024/aOOWDCD6_normal.jpg" TargetMode="External" /><Relationship Id="rId507" Type="http://schemas.openxmlformats.org/officeDocument/2006/relationships/hyperlink" Target="http://pbs.twimg.com/profile_images/740096836929781760/D88n4V5y_normal.jpg" TargetMode="External" /><Relationship Id="rId508" Type="http://schemas.openxmlformats.org/officeDocument/2006/relationships/hyperlink" Target="http://pbs.twimg.com/profile_images/1025383852821368832/dcrRhl3h_normal.jpg" TargetMode="External" /><Relationship Id="rId509" Type="http://schemas.openxmlformats.org/officeDocument/2006/relationships/hyperlink" Target="http://pbs.twimg.com/profile_images/696473468586561536/3OCOnmCT_normal.jpg" TargetMode="External" /><Relationship Id="rId510" Type="http://schemas.openxmlformats.org/officeDocument/2006/relationships/hyperlink" Target="http://pbs.twimg.com/profile_images/1168914389883338758/SZrAdzjl_normal.jpg" TargetMode="External" /><Relationship Id="rId511" Type="http://schemas.openxmlformats.org/officeDocument/2006/relationships/hyperlink" Target="http://abs.twimg.com/sticky/default_profile_images/default_profile_normal.png" TargetMode="External" /><Relationship Id="rId512" Type="http://schemas.openxmlformats.org/officeDocument/2006/relationships/hyperlink" Target="http://pbs.twimg.com/profile_images/1115258436470616064/BNkW8g4X_normal.png" TargetMode="External" /><Relationship Id="rId513" Type="http://schemas.openxmlformats.org/officeDocument/2006/relationships/hyperlink" Target="http://pbs.twimg.com/profile_images/1531362630/LeFig_normal.jpg" TargetMode="External" /><Relationship Id="rId514" Type="http://schemas.openxmlformats.org/officeDocument/2006/relationships/hyperlink" Target="http://pbs.twimg.com/profile_images/1160840479518466048/AOZLagxd_normal.jpg" TargetMode="External" /><Relationship Id="rId515" Type="http://schemas.openxmlformats.org/officeDocument/2006/relationships/hyperlink" Target="http://pbs.twimg.com/profile_images/1145703649550753792/Fg6K4sZG_normal.png" TargetMode="External" /><Relationship Id="rId516" Type="http://schemas.openxmlformats.org/officeDocument/2006/relationships/hyperlink" Target="http://pbs.twimg.com/profile_images/1049632785152008193/EbhDcmPn_normal.jpg" TargetMode="External" /><Relationship Id="rId517" Type="http://schemas.openxmlformats.org/officeDocument/2006/relationships/hyperlink" Target="http://pbs.twimg.com/profile_images/701517600174559237/di8aaV0e_normal.jpg" TargetMode="External" /><Relationship Id="rId518" Type="http://schemas.openxmlformats.org/officeDocument/2006/relationships/hyperlink" Target="http://pbs.twimg.com/profile_images/794177375311372288/O1gwpUGd_normal.jpg" TargetMode="External" /><Relationship Id="rId519" Type="http://schemas.openxmlformats.org/officeDocument/2006/relationships/hyperlink" Target="http://pbs.twimg.com/profile_images/823904898844659713/3s2swX2I_normal.jpg" TargetMode="External" /><Relationship Id="rId520" Type="http://schemas.openxmlformats.org/officeDocument/2006/relationships/hyperlink" Target="http://pbs.twimg.com/profile_images/852473126457835522/dgTnhV7y_normal.jpg" TargetMode="External" /><Relationship Id="rId521" Type="http://schemas.openxmlformats.org/officeDocument/2006/relationships/hyperlink" Target="http://pbs.twimg.com/profile_images/2732533282/c493ba685e303eb3e16de2971b024941_normal.png" TargetMode="External" /><Relationship Id="rId522" Type="http://schemas.openxmlformats.org/officeDocument/2006/relationships/hyperlink" Target="http://pbs.twimg.com/profile_images/779278454168707072/OAHRtGbW_normal.jpg" TargetMode="External" /><Relationship Id="rId523" Type="http://schemas.openxmlformats.org/officeDocument/2006/relationships/hyperlink" Target="http://pbs.twimg.com/profile_images/984734140137377793/lGAkg6zb_normal.jpg" TargetMode="External" /><Relationship Id="rId524" Type="http://schemas.openxmlformats.org/officeDocument/2006/relationships/hyperlink" Target="http://pbs.twimg.com/profile_images/1055654562831499264/86bRa2ML_normal.jpg" TargetMode="External" /><Relationship Id="rId525" Type="http://schemas.openxmlformats.org/officeDocument/2006/relationships/hyperlink" Target="http://pbs.twimg.com/profile_images/903726036663316480/G3pG9h_X_normal.jpg" TargetMode="External" /><Relationship Id="rId526" Type="http://schemas.openxmlformats.org/officeDocument/2006/relationships/hyperlink" Target="http://pbs.twimg.com/profile_images/875645538393141248/9C2CbrcI_normal.jpg" TargetMode="External" /><Relationship Id="rId527" Type="http://schemas.openxmlformats.org/officeDocument/2006/relationships/hyperlink" Target="http://pbs.twimg.com/profile_images/940578620371816448/2VrlsAtO_normal.jpg" TargetMode="External" /><Relationship Id="rId528" Type="http://schemas.openxmlformats.org/officeDocument/2006/relationships/hyperlink" Target="http://pbs.twimg.com/profile_images/739554809217462277/aVKlrGk0_normal.jpg" TargetMode="External" /><Relationship Id="rId529" Type="http://schemas.openxmlformats.org/officeDocument/2006/relationships/hyperlink" Target="http://pbs.twimg.com/profile_images/1102997912391430145/utkHFR7b_normal.png" TargetMode="External" /><Relationship Id="rId530" Type="http://schemas.openxmlformats.org/officeDocument/2006/relationships/hyperlink" Target="http://pbs.twimg.com/profile_images/958732723123867649/NKx_cVlZ_normal.jpg" TargetMode="External" /><Relationship Id="rId531" Type="http://schemas.openxmlformats.org/officeDocument/2006/relationships/hyperlink" Target="http://pbs.twimg.com/profile_images/1153235137150291968/xQFR4sBA_normal.png" TargetMode="External" /><Relationship Id="rId532" Type="http://schemas.openxmlformats.org/officeDocument/2006/relationships/hyperlink" Target="http://pbs.twimg.com/profile_images/913520253015117825/NlIAearv_normal.jpg" TargetMode="External" /><Relationship Id="rId533" Type="http://schemas.openxmlformats.org/officeDocument/2006/relationships/hyperlink" Target="http://pbs.twimg.com/profile_images/1180158994565996545/mPOsmd-3_normal.jpg" TargetMode="External" /><Relationship Id="rId534" Type="http://schemas.openxmlformats.org/officeDocument/2006/relationships/hyperlink" Target="http://pbs.twimg.com/profile_images/1153181737045897216/RmfsZwNK_normal.jpg" TargetMode="External" /><Relationship Id="rId535" Type="http://schemas.openxmlformats.org/officeDocument/2006/relationships/hyperlink" Target="http://pbs.twimg.com/profile_images/925371803274563584/V47vJs3t_normal.jpg" TargetMode="External" /><Relationship Id="rId536" Type="http://schemas.openxmlformats.org/officeDocument/2006/relationships/hyperlink" Target="http://pbs.twimg.com/profile_images/1092721239867699200/-7_GAdvE_normal.jpg" TargetMode="External" /><Relationship Id="rId537" Type="http://schemas.openxmlformats.org/officeDocument/2006/relationships/hyperlink" Target="http://pbs.twimg.com/profile_images/677888482308526080/w-tYubZd_normal.jpg" TargetMode="External" /><Relationship Id="rId538" Type="http://schemas.openxmlformats.org/officeDocument/2006/relationships/hyperlink" Target="http://pbs.twimg.com/profile_images/1145595113734922240/lRMOlO3J_normal.png" TargetMode="External" /><Relationship Id="rId539" Type="http://schemas.openxmlformats.org/officeDocument/2006/relationships/hyperlink" Target="http://pbs.twimg.com/profile_images/885038970106728448/feEBsVSI_normal.jpg" TargetMode="External" /><Relationship Id="rId540" Type="http://schemas.openxmlformats.org/officeDocument/2006/relationships/hyperlink" Target="http://pbs.twimg.com/profile_images/1101560913885315074/9KHsZD7M_normal.png" TargetMode="External" /><Relationship Id="rId541" Type="http://schemas.openxmlformats.org/officeDocument/2006/relationships/hyperlink" Target="http://pbs.twimg.com/profile_images/1167165697216122881/JVIIJqeM_normal.jpg" TargetMode="External" /><Relationship Id="rId542" Type="http://schemas.openxmlformats.org/officeDocument/2006/relationships/hyperlink" Target="http://pbs.twimg.com/profile_images/514793502128222208/rfBJz5YC_normal.jpeg" TargetMode="External" /><Relationship Id="rId543" Type="http://schemas.openxmlformats.org/officeDocument/2006/relationships/hyperlink" Target="http://pbs.twimg.com/profile_images/802192722803167233/jIiUd7P-_normal.jpg" TargetMode="External" /><Relationship Id="rId544" Type="http://schemas.openxmlformats.org/officeDocument/2006/relationships/hyperlink" Target="http://pbs.twimg.com/profile_images/1135826414207426560/bHk4UiKu_normal.png" TargetMode="External" /><Relationship Id="rId545" Type="http://schemas.openxmlformats.org/officeDocument/2006/relationships/hyperlink" Target="http://pbs.twimg.com/profile_images/1020273210351325184/J4V_4ltD_normal.jpg" TargetMode="External" /><Relationship Id="rId546" Type="http://schemas.openxmlformats.org/officeDocument/2006/relationships/hyperlink" Target="http://pbs.twimg.com/profile_images/889791762205732864/UnbM6hzk_normal.jpg" TargetMode="External" /><Relationship Id="rId547" Type="http://schemas.openxmlformats.org/officeDocument/2006/relationships/hyperlink" Target="http://pbs.twimg.com/profile_images/923546354181394438/n_ARtewV_normal.jpg" TargetMode="External" /><Relationship Id="rId548" Type="http://schemas.openxmlformats.org/officeDocument/2006/relationships/hyperlink" Target="http://pbs.twimg.com/profile_images/1088032582229463040/DJQ71fJm_normal.jpg" TargetMode="External" /><Relationship Id="rId549" Type="http://schemas.openxmlformats.org/officeDocument/2006/relationships/hyperlink" Target="http://pbs.twimg.com/profile_images/487200239674093568/G0dB7ocJ_normal.jpeg" TargetMode="External" /><Relationship Id="rId550" Type="http://schemas.openxmlformats.org/officeDocument/2006/relationships/hyperlink" Target="http://pbs.twimg.com/profile_images/877139133889695744/uXHUtVW2_normal.jpg" TargetMode="External" /><Relationship Id="rId551" Type="http://schemas.openxmlformats.org/officeDocument/2006/relationships/hyperlink" Target="http://pbs.twimg.com/profile_images/1113460881403326470/UNaJVrp2_normal.png" TargetMode="External" /><Relationship Id="rId552" Type="http://schemas.openxmlformats.org/officeDocument/2006/relationships/hyperlink" Target="http://pbs.twimg.com/profile_images/1056948356214374400/Jy-3uKp-_normal.jpg" TargetMode="External" /><Relationship Id="rId553" Type="http://schemas.openxmlformats.org/officeDocument/2006/relationships/hyperlink" Target="http://pbs.twimg.com/profile_images/1047042125337174017/hXqJvs6F_normal.jpg" TargetMode="External" /><Relationship Id="rId554" Type="http://schemas.openxmlformats.org/officeDocument/2006/relationships/hyperlink" Target="http://pbs.twimg.com/profile_images/1176770754802868229/uDIBGEJ1_normal.jpg" TargetMode="External" /><Relationship Id="rId555" Type="http://schemas.openxmlformats.org/officeDocument/2006/relationships/hyperlink" Target="http://pbs.twimg.com/profile_images/983291102013874176/4LJgsKRc_normal.jpg" TargetMode="External" /><Relationship Id="rId556" Type="http://schemas.openxmlformats.org/officeDocument/2006/relationships/hyperlink" Target="http://pbs.twimg.com/profile_images/844934008651812864/9psy-4EC_normal.jpg" TargetMode="External" /><Relationship Id="rId557" Type="http://schemas.openxmlformats.org/officeDocument/2006/relationships/hyperlink" Target="http://pbs.twimg.com/profile_images/1180177700834725889/dwmlhXpe_normal.jpg" TargetMode="External" /><Relationship Id="rId558" Type="http://schemas.openxmlformats.org/officeDocument/2006/relationships/hyperlink" Target="http://pbs.twimg.com/profile_images/1139534086404526080/32p7Gkfq_normal.png" TargetMode="External" /><Relationship Id="rId559" Type="http://schemas.openxmlformats.org/officeDocument/2006/relationships/hyperlink" Target="http://pbs.twimg.com/profile_images/1085541122821275648/D8_mJu9D_normal.jpg" TargetMode="External" /><Relationship Id="rId560" Type="http://schemas.openxmlformats.org/officeDocument/2006/relationships/hyperlink" Target="http://pbs.twimg.com/profile_images/1179791044940062727/QzjfX6DW_normal.jpg" TargetMode="External" /><Relationship Id="rId561" Type="http://schemas.openxmlformats.org/officeDocument/2006/relationships/hyperlink" Target="http://pbs.twimg.com/profile_images/1151951177329725440/OM4MqXPo_normal.jpg" TargetMode="External" /><Relationship Id="rId562" Type="http://schemas.openxmlformats.org/officeDocument/2006/relationships/hyperlink" Target="http://pbs.twimg.com/profile_images/1477887346/ws_normal.jpg" TargetMode="External" /><Relationship Id="rId563" Type="http://schemas.openxmlformats.org/officeDocument/2006/relationships/hyperlink" Target="http://pbs.twimg.com/profile_images/1014179917871927296/eKCryGeu_normal.jpg" TargetMode="External" /><Relationship Id="rId564" Type="http://schemas.openxmlformats.org/officeDocument/2006/relationships/hyperlink" Target="http://pbs.twimg.com/profile_images/848823397379452928/ygfsWDyH_normal.jpg" TargetMode="External" /><Relationship Id="rId565" Type="http://schemas.openxmlformats.org/officeDocument/2006/relationships/hyperlink" Target="http://pbs.twimg.com/profile_images/671272714955563008/dyQnPat5_normal.png" TargetMode="External" /><Relationship Id="rId566" Type="http://schemas.openxmlformats.org/officeDocument/2006/relationships/hyperlink" Target="http://pbs.twimg.com/profile_images/1106555719376084993/MbBwFW3n_normal.png" TargetMode="External" /><Relationship Id="rId567" Type="http://schemas.openxmlformats.org/officeDocument/2006/relationships/hyperlink" Target="http://pbs.twimg.com/profile_images/1145684023563444224/ncHnHx-c_normal.png" TargetMode="External" /><Relationship Id="rId568" Type="http://schemas.openxmlformats.org/officeDocument/2006/relationships/hyperlink" Target="http://pbs.twimg.com/profile_images/1046727449092939776/4YvHwnDA_normal.jpg" TargetMode="External" /><Relationship Id="rId569" Type="http://schemas.openxmlformats.org/officeDocument/2006/relationships/hyperlink" Target="http://pbs.twimg.com/profile_images/1158316915359719426/K0DsYS_t_normal.jpg" TargetMode="External" /><Relationship Id="rId570" Type="http://schemas.openxmlformats.org/officeDocument/2006/relationships/hyperlink" Target="http://pbs.twimg.com/profile_images/1088744935543717888/-WD3VXUN_normal.jpg" TargetMode="External" /><Relationship Id="rId571" Type="http://schemas.openxmlformats.org/officeDocument/2006/relationships/hyperlink" Target="http://pbs.twimg.com/profile_images/1133394810155540483/XJIRpopS_normal.png" TargetMode="External" /><Relationship Id="rId572" Type="http://schemas.openxmlformats.org/officeDocument/2006/relationships/hyperlink" Target="http://pbs.twimg.com/profile_images/889846999532670976/wLwIoVdh_normal.jpg" TargetMode="External" /><Relationship Id="rId573" Type="http://schemas.openxmlformats.org/officeDocument/2006/relationships/hyperlink" Target="http://pbs.twimg.com/profile_images/1135869892803072002/619D8vsT_normal.png" TargetMode="External" /><Relationship Id="rId574" Type="http://schemas.openxmlformats.org/officeDocument/2006/relationships/hyperlink" Target="http://pbs.twimg.com/profile_images/1145866515113058304/FL7yX9cT_normal.png" TargetMode="External" /><Relationship Id="rId575" Type="http://schemas.openxmlformats.org/officeDocument/2006/relationships/hyperlink" Target="http://pbs.twimg.com/profile_images/875713244580786182/OGYlk4GK_normal.jpg" TargetMode="External" /><Relationship Id="rId576" Type="http://schemas.openxmlformats.org/officeDocument/2006/relationships/hyperlink" Target="http://pbs.twimg.com/profile_images/1182279725848449024/LoGGbJeO_normal.jpg" TargetMode="External" /><Relationship Id="rId577" Type="http://schemas.openxmlformats.org/officeDocument/2006/relationships/hyperlink" Target="http://pbs.twimg.com/profile_images/1080508329766674435/Q6fGEWV5_normal.jpg" TargetMode="External" /><Relationship Id="rId578" Type="http://schemas.openxmlformats.org/officeDocument/2006/relationships/hyperlink" Target="http://pbs.twimg.com/profile_images/1149256943246151680/CSz1UVnx_normal.png" TargetMode="External" /><Relationship Id="rId579" Type="http://schemas.openxmlformats.org/officeDocument/2006/relationships/hyperlink" Target="http://pbs.twimg.com/profile_images/1115670479900114947/irNHxl_J_normal.png" TargetMode="External" /><Relationship Id="rId580" Type="http://schemas.openxmlformats.org/officeDocument/2006/relationships/hyperlink" Target="http://pbs.twimg.com/profile_images/781113701533421568/bmF-1kyz_normal.jpg" TargetMode="External" /><Relationship Id="rId581" Type="http://schemas.openxmlformats.org/officeDocument/2006/relationships/hyperlink" Target="http://pbs.twimg.com/profile_images/1087299762561445888/te5r8L05_normal.jpg" TargetMode="External" /><Relationship Id="rId582" Type="http://schemas.openxmlformats.org/officeDocument/2006/relationships/hyperlink" Target="http://pbs.twimg.com/profile_images/1116263192357941248/fOzQtb4x_normal.png" TargetMode="External" /><Relationship Id="rId583" Type="http://schemas.openxmlformats.org/officeDocument/2006/relationships/hyperlink" Target="http://pbs.twimg.com/profile_images/865344795530547200/Pp_5f2Qd_normal.jpg" TargetMode="External" /><Relationship Id="rId584" Type="http://schemas.openxmlformats.org/officeDocument/2006/relationships/hyperlink" Target="http://pbs.twimg.com/profile_images/821292665723645952/UJ9aR0_7_normal.jpg" TargetMode="External" /><Relationship Id="rId585" Type="http://schemas.openxmlformats.org/officeDocument/2006/relationships/hyperlink" Target="https://twitter.com/elisecns" TargetMode="External" /><Relationship Id="rId586" Type="http://schemas.openxmlformats.org/officeDocument/2006/relationships/hyperlink" Target="https://twitter.com/hubforum" TargetMode="External" /><Relationship Id="rId587" Type="http://schemas.openxmlformats.org/officeDocument/2006/relationships/hyperlink" Target="https://twitter.com/3w_relevanc" TargetMode="External" /><Relationship Id="rId588" Type="http://schemas.openxmlformats.org/officeDocument/2006/relationships/hyperlink" Target="https://twitter.com/oan_fr" TargetMode="External" /><Relationship Id="rId589" Type="http://schemas.openxmlformats.org/officeDocument/2006/relationships/hyperlink" Target="https://twitter.com/s4mobile" TargetMode="External" /><Relationship Id="rId590" Type="http://schemas.openxmlformats.org/officeDocument/2006/relationships/hyperlink" Target="https://twitter.com/gregorvanerian" TargetMode="External" /><Relationship Id="rId591" Type="http://schemas.openxmlformats.org/officeDocument/2006/relationships/hyperlink" Target="https://twitter.com/snapologie" TargetMode="External" /><Relationship Id="rId592" Type="http://schemas.openxmlformats.org/officeDocument/2006/relationships/hyperlink" Target="https://twitter.com/thierryg810" TargetMode="External" /><Relationship Id="rId593" Type="http://schemas.openxmlformats.org/officeDocument/2006/relationships/hyperlink" Target="https://twitter.com/emmanuel_durand" TargetMode="External" /><Relationship Id="rId594" Type="http://schemas.openxmlformats.org/officeDocument/2006/relationships/hyperlink" Target="https://twitter.com/snapchat" TargetMode="External" /><Relationship Id="rId595" Type="http://schemas.openxmlformats.org/officeDocument/2006/relationships/hyperlink" Target="https://twitter.com/carambar_france" TargetMode="External" /><Relationship Id="rId596" Type="http://schemas.openxmlformats.org/officeDocument/2006/relationships/hyperlink" Target="https://twitter.com/proustnicolas" TargetMode="External" /><Relationship Id="rId597" Type="http://schemas.openxmlformats.org/officeDocument/2006/relationships/hyperlink" Target="https://twitter.com/oracle_france" TargetMode="External" /><Relationship Id="rId598" Type="http://schemas.openxmlformats.org/officeDocument/2006/relationships/hyperlink" Target="https://twitter.com/m6groupe" TargetMode="External" /><Relationship Id="rId599" Type="http://schemas.openxmlformats.org/officeDocument/2006/relationships/hyperlink" Target="https://twitter.com/ipmop2" TargetMode="External" /><Relationship Id="rId600" Type="http://schemas.openxmlformats.org/officeDocument/2006/relationships/hyperlink" Target="https://twitter.com/unleashgroup" TargetMode="External" /><Relationship Id="rId601" Type="http://schemas.openxmlformats.org/officeDocument/2006/relationships/hyperlink" Target="https://twitter.com/devfestnantes" TargetMode="External" /><Relationship Id="rId602" Type="http://schemas.openxmlformats.org/officeDocument/2006/relationships/hyperlink" Target="https://twitter.com/lelearningshow" TargetMode="External" /><Relationship Id="rId603" Type="http://schemas.openxmlformats.org/officeDocument/2006/relationships/hyperlink" Target="https://twitter.com/parisweb" TargetMode="External" /><Relationship Id="rId604" Type="http://schemas.openxmlformats.org/officeDocument/2006/relationships/hyperlink" Target="https://twitter.com/frenchkitconf" TargetMode="External" /><Relationship Id="rId605" Type="http://schemas.openxmlformats.org/officeDocument/2006/relationships/hyperlink" Target="https://twitter.com/lengow_fr" TargetMode="External" /><Relationship Id="rId606" Type="http://schemas.openxmlformats.org/officeDocument/2006/relationships/hyperlink" Target="https://twitter.com/blogmoderateur" TargetMode="External" /><Relationship Id="rId607" Type="http://schemas.openxmlformats.org/officeDocument/2006/relationships/hyperlink" Target="https://twitter.com/virgowhallala" TargetMode="External" /><Relationship Id="rId608" Type="http://schemas.openxmlformats.org/officeDocument/2006/relationships/hyperlink" Target="https://twitter.com/fcitraubien" TargetMode="External" /><Relationship Id="rId609" Type="http://schemas.openxmlformats.org/officeDocument/2006/relationships/hyperlink" Target="https://twitter.com/geoffreyfossier" TargetMode="External" /><Relationship Id="rId610" Type="http://schemas.openxmlformats.org/officeDocument/2006/relationships/hyperlink" Target="https://twitter.com/danonefr" TargetMode="External" /><Relationship Id="rId611" Type="http://schemas.openxmlformats.org/officeDocument/2006/relationships/hyperlink" Target="https://twitter.com/weareadot" TargetMode="External" /><Relationship Id="rId612" Type="http://schemas.openxmlformats.org/officeDocument/2006/relationships/hyperlink" Target="https://twitter.com/leduiz" TargetMode="External" /><Relationship Id="rId613" Type="http://schemas.openxmlformats.org/officeDocument/2006/relationships/hyperlink" Target="https://twitter.com/pubsapientfr" TargetMode="External" /><Relationship Id="rId614" Type="http://schemas.openxmlformats.org/officeDocument/2006/relationships/hyperlink" Target="https://twitter.com/galeries_laf" TargetMode="External" /><Relationship Id="rId615" Type="http://schemas.openxmlformats.org/officeDocument/2006/relationships/hyperlink" Target="https://twitter.com/laredoute" TargetMode="External" /><Relationship Id="rId616" Type="http://schemas.openxmlformats.org/officeDocument/2006/relationships/hyperlink" Target="https://twitter.com/samiramellal" TargetMode="External" /><Relationship Id="rId617" Type="http://schemas.openxmlformats.org/officeDocument/2006/relationships/hyperlink" Target="https://twitter.com/agnesmascla" TargetMode="External" /><Relationship Id="rId618" Type="http://schemas.openxmlformats.org/officeDocument/2006/relationships/hyperlink" Target="https://twitter.com/raphael_fetique" TargetMode="External" /><Relationship Id="rId619" Type="http://schemas.openxmlformats.org/officeDocument/2006/relationships/hyperlink" Target="https://twitter.com/converteo" TargetMode="External" /><Relationship Id="rId620" Type="http://schemas.openxmlformats.org/officeDocument/2006/relationships/hyperlink" Target="https://twitter.com/andrewmorrisuk" TargetMode="External" /><Relationship Id="rId621" Type="http://schemas.openxmlformats.org/officeDocument/2006/relationships/hyperlink" Target="https://twitter.com/smatich" TargetMode="External" /><Relationship Id="rId622" Type="http://schemas.openxmlformats.org/officeDocument/2006/relationships/hyperlink" Target="https://twitter.com/vincentmontet" TargetMode="External" /><Relationship Id="rId623" Type="http://schemas.openxmlformats.org/officeDocument/2006/relationships/hyperlink" Target="https://twitter.com/psebille" TargetMode="External" /><Relationship Id="rId624" Type="http://schemas.openxmlformats.org/officeDocument/2006/relationships/hyperlink" Target="https://twitter.com/mbadmb" TargetMode="External" /><Relationship Id="rId625" Type="http://schemas.openxmlformats.org/officeDocument/2006/relationships/hyperlink" Target="https://twitter.com/efap_" TargetMode="External" /><Relationship Id="rId626" Type="http://schemas.openxmlformats.org/officeDocument/2006/relationships/hyperlink" Target="https://twitter.com/hubinstitute" TargetMode="External" /><Relationship Id="rId627" Type="http://schemas.openxmlformats.org/officeDocument/2006/relationships/hyperlink" Target="https://twitter.com/clara0glm" TargetMode="External" /><Relationship Id="rId628" Type="http://schemas.openxmlformats.org/officeDocument/2006/relationships/hyperlink" Target="https://twitter.com/lesguer_lionel" TargetMode="External" /><Relationship Id="rId629" Type="http://schemas.openxmlformats.org/officeDocument/2006/relationships/hyperlink" Target="https://twitter.com/blookup_fr" TargetMode="External" /><Relationship Id="rId630" Type="http://schemas.openxmlformats.org/officeDocument/2006/relationships/hyperlink" Target="https://twitter.com/solocal" TargetMode="External" /><Relationship Id="rId631" Type="http://schemas.openxmlformats.org/officeDocument/2006/relationships/hyperlink" Target="https://twitter.com/amaury_lelong" TargetMode="External" /><Relationship Id="rId632" Type="http://schemas.openxmlformats.org/officeDocument/2006/relationships/hyperlink" Target="https://twitter.com/arnaultchatel" TargetMode="External" /><Relationship Id="rId633" Type="http://schemas.openxmlformats.org/officeDocument/2006/relationships/hyperlink" Target="https://twitter.com/prland" TargetMode="External" /><Relationship Id="rId634" Type="http://schemas.openxmlformats.org/officeDocument/2006/relationships/hyperlink" Target="https://twitter.com/alineauribault" TargetMode="External" /><Relationship Id="rId635" Type="http://schemas.openxmlformats.org/officeDocument/2006/relationships/hyperlink" Target="https://twitter.com/louisaudureau" TargetMode="External" /><Relationship Id="rId636" Type="http://schemas.openxmlformats.org/officeDocument/2006/relationships/hyperlink" Target="https://twitter.com/leroymerlinfr" TargetMode="External" /><Relationship Id="rId637" Type="http://schemas.openxmlformats.org/officeDocument/2006/relationships/hyperlink" Target="https://twitter.com/amdesm" TargetMode="External" /><Relationship Id="rId638" Type="http://schemas.openxmlformats.org/officeDocument/2006/relationships/hyperlink" Target="https://twitter.com/kevla" TargetMode="External" /><Relationship Id="rId639" Type="http://schemas.openxmlformats.org/officeDocument/2006/relationships/hyperlink" Target="https://twitter.com/eugeniendrzk" TargetMode="External" /><Relationship Id="rId640" Type="http://schemas.openxmlformats.org/officeDocument/2006/relationships/hyperlink" Target="https://twitter.com/youtube" TargetMode="External" /><Relationship Id="rId641" Type="http://schemas.openxmlformats.org/officeDocument/2006/relationships/hyperlink" Target="https://twitter.com/tableau" TargetMode="External" /><Relationship Id="rId642" Type="http://schemas.openxmlformats.org/officeDocument/2006/relationships/hyperlink" Target="https://twitter.com/edouardbeaucour" TargetMode="External" /><Relationship Id="rId643" Type="http://schemas.openxmlformats.org/officeDocument/2006/relationships/hyperlink" Target="https://twitter.com/synthesio_fr" TargetMode="External" /><Relationship Id="rId644" Type="http://schemas.openxmlformats.org/officeDocument/2006/relationships/hyperlink" Target="https://twitter.com/naguibtoihiri" TargetMode="External" /><Relationship Id="rId645" Type="http://schemas.openxmlformats.org/officeDocument/2006/relationships/hyperlink" Target="https://twitter.com/artefactdigital" TargetMode="External" /><Relationship Id="rId646" Type="http://schemas.openxmlformats.org/officeDocument/2006/relationships/hyperlink" Target="https://twitter.com/sonia_belkadi" TargetMode="External" /><Relationship Id="rId647" Type="http://schemas.openxmlformats.org/officeDocument/2006/relationships/hyperlink" Target="https://twitter.com/ericegpro" TargetMode="External" /><Relationship Id="rId648" Type="http://schemas.openxmlformats.org/officeDocument/2006/relationships/hyperlink" Target="https://twitter.com/indeedfrancais" TargetMode="External" /><Relationship Id="rId649" Type="http://schemas.openxmlformats.org/officeDocument/2006/relationships/hyperlink" Target="https://twitter.com/jrpnet" TargetMode="External" /><Relationship Id="rId650" Type="http://schemas.openxmlformats.org/officeDocument/2006/relationships/hyperlink" Target="https://twitter.com/tradelab_rtb" TargetMode="External" /><Relationship Id="rId651" Type="http://schemas.openxmlformats.org/officeDocument/2006/relationships/hyperlink" Target="https://twitter.com/vferreol" TargetMode="External" /><Relationship Id="rId652" Type="http://schemas.openxmlformats.org/officeDocument/2006/relationships/hyperlink" Target="https://twitter.com/aravati" TargetMode="External" /><Relationship Id="rId653" Type="http://schemas.openxmlformats.org/officeDocument/2006/relationships/hyperlink" Target="https://twitter.com/davidlegendre64" TargetMode="External" /><Relationship Id="rId654" Type="http://schemas.openxmlformats.org/officeDocument/2006/relationships/hyperlink" Target="https://twitter.com/vincent_luciani" TargetMode="External" /><Relationship Id="rId655" Type="http://schemas.openxmlformats.org/officeDocument/2006/relationships/hyperlink" Target="https://twitter.com/ed_oyster" TargetMode="External" /><Relationship Id="rId656" Type="http://schemas.openxmlformats.org/officeDocument/2006/relationships/hyperlink" Target="https://twitter.com/alidreym" TargetMode="External" /><Relationship Id="rId657" Type="http://schemas.openxmlformats.org/officeDocument/2006/relationships/hyperlink" Target="https://twitter.com/twuuck" TargetMode="External" /><Relationship Id="rId658" Type="http://schemas.openxmlformats.org/officeDocument/2006/relationships/hyperlink" Target="https://twitter.com/sebastien_uflo" TargetMode="External" /><Relationship Id="rId659" Type="http://schemas.openxmlformats.org/officeDocument/2006/relationships/hyperlink" Target="https://twitter.com/cha_labrecque" TargetMode="External" /><Relationship Id="rId660" Type="http://schemas.openxmlformats.org/officeDocument/2006/relationships/hyperlink" Target="https://twitter.com/jeremy_gulper" TargetMode="External" /><Relationship Id="rId661" Type="http://schemas.openxmlformats.org/officeDocument/2006/relationships/hyperlink" Target="https://twitter.com/delong_julien" TargetMode="External" /><Relationship Id="rId662" Type="http://schemas.openxmlformats.org/officeDocument/2006/relationships/hyperlink" Target="https://twitter.com/geeksatc" TargetMode="External" /><Relationship Id="rId663" Type="http://schemas.openxmlformats.org/officeDocument/2006/relationships/hyperlink" Target="https://twitter.com/francoisgomez_" TargetMode="External" /><Relationship Id="rId664" Type="http://schemas.openxmlformats.org/officeDocument/2006/relationships/hyperlink" Target="https://twitter.com/emmanuelvivier" TargetMode="External" /><Relationship Id="rId665" Type="http://schemas.openxmlformats.org/officeDocument/2006/relationships/hyperlink" Target="https://twitter.com/sartanaluz" TargetMode="External" /><Relationship Id="rId666" Type="http://schemas.openxmlformats.org/officeDocument/2006/relationships/hyperlink" Target="https://twitter.com/opheliieclain" TargetMode="External" /><Relationship Id="rId667" Type="http://schemas.openxmlformats.org/officeDocument/2006/relationships/hyperlink" Target="https://twitter.com/jurinum" TargetMode="External" /><Relationship Id="rId668" Type="http://schemas.openxmlformats.org/officeDocument/2006/relationships/hyperlink" Target="https://twitter.com/2pnam" TargetMode="External" /><Relationship Id="rId669" Type="http://schemas.openxmlformats.org/officeDocument/2006/relationships/hyperlink" Target="https://twitter.com/alli_daya_" TargetMode="External" /><Relationship Id="rId670" Type="http://schemas.openxmlformats.org/officeDocument/2006/relationships/hyperlink" Target="https://twitter.com/sundyss" TargetMode="External" /><Relationship Id="rId671" Type="http://schemas.openxmlformats.org/officeDocument/2006/relationships/hyperlink" Target="https://twitter.com/pinumaclara" TargetMode="External" /><Relationship Id="rId672" Type="http://schemas.openxmlformats.org/officeDocument/2006/relationships/hyperlink" Target="https://twitter.com/lorcharpentier" TargetMode="External" /><Relationship Id="rId673" Type="http://schemas.openxmlformats.org/officeDocument/2006/relationships/hyperlink" Target="https://twitter.com/vlaurentyeu" TargetMode="External" /><Relationship Id="rId674" Type="http://schemas.openxmlformats.org/officeDocument/2006/relationships/hyperlink" Target="https://twitter.com/daudi75" TargetMode="External" /><Relationship Id="rId675" Type="http://schemas.openxmlformats.org/officeDocument/2006/relationships/hyperlink" Target="https://twitter.com/ericbeuzen" TargetMode="External" /><Relationship Id="rId676" Type="http://schemas.openxmlformats.org/officeDocument/2006/relationships/hyperlink" Target="https://twitter.com/early_hour" TargetMode="External" /><Relationship Id="rId677" Type="http://schemas.openxmlformats.org/officeDocument/2006/relationships/hyperlink" Target="https://twitter.com/leurtmargot" TargetMode="External" /><Relationship Id="rId678" Type="http://schemas.openxmlformats.org/officeDocument/2006/relationships/hyperlink" Target="https://twitter.com/clempujol" TargetMode="External" /><Relationship Id="rId679" Type="http://schemas.openxmlformats.org/officeDocument/2006/relationships/hyperlink" Target="https://twitter.com/violette1980" TargetMode="External" /><Relationship Id="rId680" Type="http://schemas.openxmlformats.org/officeDocument/2006/relationships/hyperlink" Target="https://twitter.com/jolyiiona" TargetMode="External" /><Relationship Id="rId681" Type="http://schemas.openxmlformats.org/officeDocument/2006/relationships/hyperlink" Target="https://twitter.com/curtomarques" TargetMode="External" /><Relationship Id="rId682" Type="http://schemas.openxmlformats.org/officeDocument/2006/relationships/hyperlink" Target="https://twitter.com/rakutenretail" TargetMode="External" /><Relationship Id="rId683" Type="http://schemas.openxmlformats.org/officeDocument/2006/relationships/hyperlink" Target="https://twitter.com/fabienversavau" TargetMode="External" /><Relationship Id="rId684" Type="http://schemas.openxmlformats.org/officeDocument/2006/relationships/hyperlink" Target="https://twitter.com/accenturefrance" TargetMode="External" /><Relationship Id="rId685" Type="http://schemas.openxmlformats.org/officeDocument/2006/relationships/hyperlink" Target="https://twitter.com/accenturedigi" TargetMode="External" /><Relationship Id="rId686" Type="http://schemas.openxmlformats.org/officeDocument/2006/relationships/hyperlink" Target="https://twitter.com/mariemenlailuc" TargetMode="External" /><Relationship Id="rId687" Type="http://schemas.openxmlformats.org/officeDocument/2006/relationships/hyperlink" Target="https://twitter.com/decampisa" TargetMode="External" /><Relationship Id="rId688" Type="http://schemas.openxmlformats.org/officeDocument/2006/relationships/hyperlink" Target="https://twitter.com/pcordina" TargetMode="External" /><Relationship Id="rId689" Type="http://schemas.openxmlformats.org/officeDocument/2006/relationships/hyperlink" Target="https://twitter.com/fberte74" TargetMode="External" /><Relationship Id="rId690" Type="http://schemas.openxmlformats.org/officeDocument/2006/relationships/hyperlink" Target="https://twitter.com/weborama" TargetMode="External" /><Relationship Id="rId691" Type="http://schemas.openxmlformats.org/officeDocument/2006/relationships/hyperlink" Target="https://twitter.com/cofidis" TargetMode="External" /><Relationship Id="rId692" Type="http://schemas.openxmlformats.org/officeDocument/2006/relationships/hyperlink" Target="https://twitter.com/fredolivennes" TargetMode="External" /><Relationship Id="rId693" Type="http://schemas.openxmlformats.org/officeDocument/2006/relationships/hyperlink" Target="https://twitter.com/yubette75" TargetMode="External" /><Relationship Id="rId694" Type="http://schemas.openxmlformats.org/officeDocument/2006/relationships/hyperlink" Target="https://twitter.com/gecaron27" TargetMode="External" /><Relationship Id="rId695" Type="http://schemas.openxmlformats.org/officeDocument/2006/relationships/hyperlink" Target="https://twitter.com/eelodieelodie" TargetMode="External" /><Relationship Id="rId696" Type="http://schemas.openxmlformats.org/officeDocument/2006/relationships/hyperlink" Target="https://twitter.com/liverampfr" TargetMode="External" /><Relationship Id="rId697" Type="http://schemas.openxmlformats.org/officeDocument/2006/relationships/hyperlink" Target="https://twitter.com/winneremi" TargetMode="External" /><Relationship Id="rId698" Type="http://schemas.openxmlformats.org/officeDocument/2006/relationships/hyperlink" Target="https://twitter.com/lauribot" TargetMode="External" /><Relationship Id="rId699" Type="http://schemas.openxmlformats.org/officeDocument/2006/relationships/hyperlink" Target="https://twitter.com/zesebbernard" TargetMode="External" /><Relationship Id="rId700" Type="http://schemas.openxmlformats.org/officeDocument/2006/relationships/hyperlink" Target="https://twitter.com/tscdigitalfr" TargetMode="External" /><Relationship Id="rId701" Type="http://schemas.openxmlformats.org/officeDocument/2006/relationships/hyperlink" Target="https://twitter.com/gboulakia" TargetMode="External" /><Relationship Id="rId702" Type="http://schemas.openxmlformats.org/officeDocument/2006/relationships/hyperlink" Target="https://twitter.com/josselin_moreau" TargetMode="External" /><Relationship Id="rId703" Type="http://schemas.openxmlformats.org/officeDocument/2006/relationships/hyperlink" Target="https://twitter.com/hubcities" TargetMode="External" /><Relationship Id="rId704" Type="http://schemas.openxmlformats.org/officeDocument/2006/relationships/hyperlink" Target="https://twitter.com/vincent_ducrey" TargetMode="External" /><Relationship Id="rId705" Type="http://schemas.openxmlformats.org/officeDocument/2006/relationships/hyperlink" Target="https://twitter.com/cdr_paris" TargetMode="External" /><Relationship Id="rId706" Type="http://schemas.openxmlformats.org/officeDocument/2006/relationships/hyperlink" Target="https://twitter.com/datawordsgroup" TargetMode="External" /><Relationship Id="rId707" Type="http://schemas.openxmlformats.org/officeDocument/2006/relationships/hyperlink" Target="https://twitter.com/87seconds" TargetMode="External" /><Relationship Id="rId708" Type="http://schemas.openxmlformats.org/officeDocument/2006/relationships/hyperlink" Target="https://twitter.com/allianzfrance" TargetMode="External" /><Relationship Id="rId709" Type="http://schemas.openxmlformats.org/officeDocument/2006/relationships/hyperlink" Target="https://twitter.com/allianz" TargetMode="External" /><Relationship Id="rId710" Type="http://schemas.openxmlformats.org/officeDocument/2006/relationships/hyperlink" Target="https://twitter.com/jnjnews" TargetMode="External" /><Relationship Id="rId711" Type="http://schemas.openxmlformats.org/officeDocument/2006/relationships/hyperlink" Target="https://twitter.com/cginisty" TargetMode="External" /><Relationship Id="rId712" Type="http://schemas.openxmlformats.org/officeDocument/2006/relationships/hyperlink" Target="https://twitter.com/tothegim" TargetMode="External" /><Relationship Id="rId713" Type="http://schemas.openxmlformats.org/officeDocument/2006/relationships/hyperlink" Target="https://twitter.com/kameleoonrocks" TargetMode="External" /><Relationship Id="rId714" Type="http://schemas.openxmlformats.org/officeDocument/2006/relationships/hyperlink" Target="https://twitter.com/kasperskyfrance" TargetMode="External" /><Relationship Id="rId715" Type="http://schemas.openxmlformats.org/officeDocument/2006/relationships/hyperlink" Target="https://twitter.com/55fiftyfive55" TargetMode="External" /><Relationship Id="rId716" Type="http://schemas.openxmlformats.org/officeDocument/2006/relationships/hyperlink" Target="https://twitter.com/axafrance" TargetMode="External" /><Relationship Id="rId717" Type="http://schemas.openxmlformats.org/officeDocument/2006/relationships/hyperlink" Target="https://twitter.com/antoinecormier1" TargetMode="External" /><Relationship Id="rId718" Type="http://schemas.openxmlformats.org/officeDocument/2006/relationships/hyperlink" Target="https://twitter.com/wefix_france" TargetMode="External" /><Relationship Id="rId719" Type="http://schemas.openxmlformats.org/officeDocument/2006/relationships/hyperlink" Target="https://twitter.com/cecileduriez" TargetMode="External" /><Relationship Id="rId720" Type="http://schemas.openxmlformats.org/officeDocument/2006/relationships/hyperlink" Target="https://twitter.com/bouyguestelecom" TargetMode="External" /><Relationship Id="rId721" Type="http://schemas.openxmlformats.org/officeDocument/2006/relationships/hyperlink" Target="https://twitter.com/peugeotfr" TargetMode="External" /><Relationship Id="rId722" Type="http://schemas.openxmlformats.org/officeDocument/2006/relationships/hyperlink" Target="https://twitter.com/mcdofr_newsroom" TargetMode="External" /><Relationship Id="rId723" Type="http://schemas.openxmlformats.org/officeDocument/2006/relationships/hyperlink" Target="https://twitter.com/linkfluencefr" TargetMode="External" /><Relationship Id="rId724" Type="http://schemas.openxmlformats.org/officeDocument/2006/relationships/hyperlink" Target="https://twitter.com/guerlain" TargetMode="External" /><Relationship Id="rId725" Type="http://schemas.openxmlformats.org/officeDocument/2006/relationships/hyperlink" Target="https://twitter.com/lancomefr" TargetMode="External" /><Relationship Id="rId726" Type="http://schemas.openxmlformats.org/officeDocument/2006/relationships/hyperlink" Target="https://twitter.com/k_schrenzel" TargetMode="External" /><Relationship Id="rId727" Type="http://schemas.openxmlformats.org/officeDocument/2006/relationships/hyperlink" Target="https://twitter.com/3suisses" TargetMode="External" /><Relationship Id="rId728" Type="http://schemas.openxmlformats.org/officeDocument/2006/relationships/hyperlink" Target="https://twitter.com/engiegroup" TargetMode="External" /><Relationship Id="rId729" Type="http://schemas.openxmlformats.org/officeDocument/2006/relationships/hyperlink" Target="https://twitter.com/mastercardfr" TargetMode="External" /><Relationship Id="rId730" Type="http://schemas.openxmlformats.org/officeDocument/2006/relationships/hyperlink" Target="https://twitter.com/crosentin" TargetMode="External" /><Relationship Id="rId731" Type="http://schemas.openxmlformats.org/officeDocument/2006/relationships/hyperlink" Target="https://twitter.com/asana" TargetMode="External" /><Relationship Id="rId732" Type="http://schemas.openxmlformats.org/officeDocument/2006/relationships/hyperlink" Target="https://twitter.com/wendicsturgis" TargetMode="External" /><Relationship Id="rId733" Type="http://schemas.openxmlformats.org/officeDocument/2006/relationships/hyperlink" Target="https://twitter.com/twitterfrance" TargetMode="External" /><Relationship Id="rId734" Type="http://schemas.openxmlformats.org/officeDocument/2006/relationships/hyperlink" Target="https://twitter.com/damienviel" TargetMode="External" /><Relationship Id="rId735" Type="http://schemas.openxmlformats.org/officeDocument/2006/relationships/hyperlink" Target="https://twitter.com/havasgroup" TargetMode="External" /><Relationship Id="rId736" Type="http://schemas.openxmlformats.org/officeDocument/2006/relationships/hyperlink" Target="https://twitter.com/teadsfr" TargetMode="External" /><Relationship Id="rId737" Type="http://schemas.openxmlformats.org/officeDocument/2006/relationships/hyperlink" Target="https://twitter.com/sitel_worldwide" TargetMode="External" /><Relationship Id="rId738" Type="http://schemas.openxmlformats.org/officeDocument/2006/relationships/hyperlink" Target="https://twitter.com/olivier_camino" TargetMode="External" /><Relationship Id="rId739" Type="http://schemas.openxmlformats.org/officeDocument/2006/relationships/hyperlink" Target="https://twitter.com/lespepitestech" TargetMode="External" /><Relationship Id="rId740" Type="http://schemas.openxmlformats.org/officeDocument/2006/relationships/hyperlink" Target="https://twitter.com/monsterfrance" TargetMode="External" /><Relationship Id="rId741" Type="http://schemas.openxmlformats.org/officeDocument/2006/relationships/hyperlink" Target="https://twitter.com/zepresenters" TargetMode="External" /><Relationship Id="rId742" Type="http://schemas.openxmlformats.org/officeDocument/2006/relationships/hyperlink" Target="https://twitter.com/taboola_france" TargetMode="External" /><Relationship Id="rId743" Type="http://schemas.openxmlformats.org/officeDocument/2006/relationships/hyperlink" Target="https://twitter.com/yext" TargetMode="External" /><Relationship Id="rId744" Type="http://schemas.openxmlformats.org/officeDocument/2006/relationships/hyperlink" Target="https://twitter.com/liveramp" TargetMode="External" /><Relationship Id="rId745" Type="http://schemas.openxmlformats.org/officeDocument/2006/relationships/hyperlink" Target="https://twitter.com/peugeot" TargetMode="External" /><Relationship Id="rId746" Type="http://schemas.openxmlformats.org/officeDocument/2006/relationships/hyperlink" Target="https://twitter.com/abtasty_fr" TargetMode="External" /><Relationship Id="rId747" Type="http://schemas.openxmlformats.org/officeDocument/2006/relationships/hyperlink" Target="https://twitter.com/vanessachocteau" TargetMode="External" /><Relationship Id="rId748" Type="http://schemas.openxmlformats.org/officeDocument/2006/relationships/hyperlink" Target="https://twitter.com/wpp" TargetMode="External" /><Relationship Id="rId749" Type="http://schemas.openxmlformats.org/officeDocument/2006/relationships/hyperlink" Target="https://twitter.com/rakutenfrance" TargetMode="External" /><Relationship Id="rId750" Type="http://schemas.openxmlformats.org/officeDocument/2006/relationships/hyperlink" Target="https://twitter.com/matlacombe1" TargetMode="External" /><Relationship Id="rId751" Type="http://schemas.openxmlformats.org/officeDocument/2006/relationships/hyperlink" Target="https://twitter.com/redbysfr" TargetMode="External" /><Relationship Id="rId752" Type="http://schemas.openxmlformats.org/officeDocument/2006/relationships/hyperlink" Target="https://twitter.com/rc_engage_fr" TargetMode="External" /><Relationship Id="rId753" Type="http://schemas.openxmlformats.org/officeDocument/2006/relationships/hyperlink" Target="https://twitter.com/ringcentral" TargetMode="External" /><Relationship Id="rId754" Type="http://schemas.openxmlformats.org/officeDocument/2006/relationships/hyperlink" Target="https://twitter.com/eulerhermes" TargetMode="External" /><Relationship Id="rId755" Type="http://schemas.openxmlformats.org/officeDocument/2006/relationships/comments" Target="../comments2.xml" /><Relationship Id="rId756" Type="http://schemas.openxmlformats.org/officeDocument/2006/relationships/vmlDrawing" Target="../drawings/vmlDrawing2.vml" /><Relationship Id="rId757" Type="http://schemas.openxmlformats.org/officeDocument/2006/relationships/table" Target="../tables/table2.xml" /><Relationship Id="rId758" Type="http://schemas.openxmlformats.org/officeDocument/2006/relationships/drawing" Target="../drawings/drawing1.xml" /><Relationship Id="rId7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paris.hubforum.com/fr/content/billetterie?utm_medium=Twitter&amp;utm_source=Events&amp;utm_campaign=HUBFORUM&amp;utm_content=billetterie" TargetMode="External" /><Relationship Id="rId2" Type="http://schemas.openxmlformats.org/officeDocument/2006/relationships/hyperlink" Target="https://paris.hubforum.com/fr/content/workshops-hubforum-paris" TargetMode="External" /><Relationship Id="rId3" Type="http://schemas.openxmlformats.org/officeDocument/2006/relationships/hyperlink" Target="https://paris.hubforum.com/fr?utm_source=twitter&amp;utm_medium=social&amp;utm_campaign=organic-employer-brand" TargetMode="External" /><Relationship Id="rId4" Type="http://schemas.openxmlformats.org/officeDocument/2006/relationships/hyperlink" Target="https://www.youtube.com/watch?v=N-iu2YIZshM&amp;feature=youtu.be" TargetMode="External" /><Relationship Id="rId5" Type="http://schemas.openxmlformats.org/officeDocument/2006/relationships/hyperlink" Target="https://paris.hubforum.com/fr/eventagenda" TargetMode="External" /><Relationship Id="rId6" Type="http://schemas.openxmlformats.org/officeDocument/2006/relationships/hyperlink" Target="https://www.blogdumoderateur.com/evenements-digital-octobre-2019/" TargetMode="External" /><Relationship Id="rId7" Type="http://schemas.openxmlformats.org/officeDocument/2006/relationships/hyperlink" Target="https://paris.hubforum.com/fr/session/47761d1c-33b8-e911-bcd0-28187866b6f1" TargetMode="External" /><Relationship Id="rId8" Type="http://schemas.openxmlformats.org/officeDocument/2006/relationships/hyperlink" Target="https://bit.ly/2Od93f1?utm_content=101867692&amp;utm_medium=social&amp;utm_source=twitter&amp;hss_channel=tw-150585854" TargetMode="External" /><Relationship Id="rId9" Type="http://schemas.openxmlformats.org/officeDocument/2006/relationships/hyperlink" Target="http://candacelovescreativeppl.blogspot.com/2009/07/100-yr-celebration-for-naacp-our.html" TargetMode="External" /><Relationship Id="rId10" Type="http://schemas.openxmlformats.org/officeDocument/2006/relationships/hyperlink" Target="https://bit.ly/2knjOS4?utm_content=102330801&amp;utm_medium=social&amp;utm_source=twitter&amp;hss_channel=tw-150585854" TargetMode="External" /><Relationship Id="rId11" Type="http://schemas.openxmlformats.org/officeDocument/2006/relationships/hyperlink" Target="https://paris.hubforum.com/fr/content/billetterie?utm_medium=Twitter&amp;utm_source=Events&amp;utm_campaign=HUBFORUM&amp;utm_content=billetterie" TargetMode="External" /><Relationship Id="rId12" Type="http://schemas.openxmlformats.org/officeDocument/2006/relationships/hyperlink" Target="https://paris.hubforum.com/fr/content/workshops-hubforum-paris" TargetMode="External" /><Relationship Id="rId13" Type="http://schemas.openxmlformats.org/officeDocument/2006/relationships/hyperlink" Target="https://bit.ly/2knjOS4?utm_content=101891093&amp;utm_medium=social&amp;utm_source=twitter&amp;hss_channel=tw-150585854" TargetMode="External" /><Relationship Id="rId14" Type="http://schemas.openxmlformats.org/officeDocument/2006/relationships/hyperlink" Target="https://bit.ly/2knjOS4?utm_content=101891091&amp;utm_medium=social&amp;utm_source=twitter&amp;hss_channel=tw-150585854" TargetMode="External" /><Relationship Id="rId15" Type="http://schemas.openxmlformats.org/officeDocument/2006/relationships/hyperlink" Target="https://bit.ly/2knjOS4?utm_content=101891092&amp;utm_medium=social&amp;utm_source=twitter&amp;hss_channel=tw-150585854" TargetMode="External" /><Relationship Id="rId16" Type="http://schemas.openxmlformats.org/officeDocument/2006/relationships/hyperlink" Target="https://bit.ly/2knjOS4?utm_content=101905967&amp;utm_medium=social&amp;utm_source=twitter&amp;hss_channel=tw-150585854" TargetMode="External" /><Relationship Id="rId17" Type="http://schemas.openxmlformats.org/officeDocument/2006/relationships/hyperlink" Target="https://bit.ly/2knjOS4?utm_content=101905968&amp;utm_medium=social&amp;utm_source=twitter&amp;hss_channel=tw-150585854" TargetMode="External" /><Relationship Id="rId18" Type="http://schemas.openxmlformats.org/officeDocument/2006/relationships/hyperlink" Target="https://bit.ly/2Od93f1?utm_content=102433988&amp;utm_medium=social&amp;utm_source=twitter&amp;hss_channel=tw-150585854" TargetMode="External" /><Relationship Id="rId19" Type="http://schemas.openxmlformats.org/officeDocument/2006/relationships/hyperlink" Target="https://bit.ly/2knjOS4?utm_content=102101047&amp;utm_medium=social&amp;utm_source=twitter&amp;hss_channel=tw-150585854" TargetMode="External" /><Relationship Id="rId20" Type="http://schemas.openxmlformats.org/officeDocument/2006/relationships/hyperlink" Target="https://bit.ly/2Od93f1?utm_content=102297925&amp;utm_medium=social&amp;utm_source=twitter&amp;hss_channel=tw-150585854" TargetMode="External" /><Relationship Id="rId21" Type="http://schemas.openxmlformats.org/officeDocument/2006/relationships/hyperlink" Target="https://www.youtube.com/watch?v=N-iu2YIZshM&amp;feature=youtu.be" TargetMode="External" /><Relationship Id="rId22" Type="http://schemas.openxmlformats.org/officeDocument/2006/relationships/hyperlink" Target="https://paris.hubforum.com/fr/content/billetterie?utm_medium=Twitter&amp;utm_source=Events&amp;utm_campaign=HUBFORUM&amp;utm_content=billetterie" TargetMode="External" /><Relationship Id="rId23" Type="http://schemas.openxmlformats.org/officeDocument/2006/relationships/hyperlink" Target="https://hubinstitute.com/2019/hubforum/transformation/tribune-Zepresenters-SebastienBernard-pitch-equipe" TargetMode="External" /><Relationship Id="rId24" Type="http://schemas.openxmlformats.org/officeDocument/2006/relationships/hyperlink" Target="https://www.blogdumoderateur.com/evenements-digital-octobre-2019/" TargetMode="External" /><Relationship Id="rId25" Type="http://schemas.openxmlformats.org/officeDocument/2006/relationships/hyperlink" Target="https://hub-institute.typeform.com/to/izo1xD?utm_medium=Twitter&amp;amp;utm_source=Events&amp;amp;utm_campaign=HUBFORUM&amp;amp;utm_content=HUB35" TargetMode="External" /><Relationship Id="rId26" Type="http://schemas.openxmlformats.org/officeDocument/2006/relationships/hyperlink" Target="https://bit.ly/2mlzCGc?utm_content=102283013&amp;utm_medium=social&amp;utm_source=twitter&amp;hss_channel=tw-500079860" TargetMode="External" /><Relationship Id="rId27" Type="http://schemas.openxmlformats.org/officeDocument/2006/relationships/hyperlink" Target="https://bit.ly/2mQKxb7?utm_content=102283014&amp;utm_medium=social&amp;utm_source=twitter&amp;hss_channel=tw-500079860" TargetMode="External" /><Relationship Id="rId28" Type="http://schemas.openxmlformats.org/officeDocument/2006/relationships/hyperlink" Target="https://paris.hubforum.com/fr/content/billetterie?utm_medium=Twitter&amp;utm_source=Events&amp;utm_campaign=HUBFORUM&amp;utm_content=Intervention%20Manu" TargetMode="External" /><Relationship Id="rId29" Type="http://schemas.openxmlformats.org/officeDocument/2006/relationships/hyperlink" Target="https://hubinstitute.com/2019/hubforum/marketing/transformation/tribune-TSC-GeoffreyBoulakia-JosselinMoreau-messenging-service-client" TargetMode="External" /><Relationship Id="rId30" Type="http://schemas.openxmlformats.org/officeDocument/2006/relationships/hyperlink" Target="https://paris.hubforum.com/fr/eventagenda" TargetMode="External" /><Relationship Id="rId31" Type="http://schemas.openxmlformats.org/officeDocument/2006/relationships/hyperlink" Target="https://twitter.com/HUBInstitute/status/1179674174568177664" TargetMode="External" /><Relationship Id="rId32" Type="http://schemas.openxmlformats.org/officeDocument/2006/relationships/hyperlink" Target="https://www.blogdumoderateur.com/evenements-digital-octobre-2019/" TargetMode="External" /><Relationship Id="rId33" Type="http://schemas.openxmlformats.org/officeDocument/2006/relationships/hyperlink" Target="https://paris.hubforum.com/fr/session/47761d1c-33b8-e911-bcd0-28187866b6f1" TargetMode="External" /><Relationship Id="rId34" Type="http://schemas.openxmlformats.org/officeDocument/2006/relationships/hyperlink" Target="https://paris.hubforum.com/fr/session/8c84bfd1-c3af-e911-bcd0-28187832824b" TargetMode="External" /><Relationship Id="rId35" Type="http://schemas.openxmlformats.org/officeDocument/2006/relationships/hyperlink" Target="https://paris.hubforum.com/en/session/8c84bfd1-c3af-e911-bcd0-28187832824b" TargetMode="External" /><Relationship Id="rId36" Type="http://schemas.openxmlformats.org/officeDocument/2006/relationships/hyperlink" Target="https://paris.hubforum.com/en/" TargetMode="External" /><Relationship Id="rId37" Type="http://schemas.openxmlformats.org/officeDocument/2006/relationships/hyperlink" Target="https://www.linkedin.com/slink?code=gFjD2pz" TargetMode="External" /><Relationship Id="rId38" Type="http://schemas.openxmlformats.org/officeDocument/2006/relationships/hyperlink" Target="https://www.linkedin.com/slink?code=gh8mMM3" TargetMode="External" /><Relationship Id="rId39" Type="http://schemas.openxmlformats.org/officeDocument/2006/relationships/hyperlink" Target="https://twitter.com/converteo/status/1180039553299750912" TargetMode="External" /><Relationship Id="rId40" Type="http://schemas.openxmlformats.org/officeDocument/2006/relationships/hyperlink" Target="https://paris.hubforum.com/fr/eventagenda" TargetMode="External" /><Relationship Id="rId41" Type="http://schemas.openxmlformats.org/officeDocument/2006/relationships/hyperlink" Target="https://twitter.com/hubforum/status/1176492666080681991" TargetMode="External" /><Relationship Id="rId42" Type="http://schemas.openxmlformats.org/officeDocument/2006/relationships/hyperlink" Target="https://www.linkedin.com/slink?code=dQrSMiE" TargetMode="External" /><Relationship Id="rId43" Type="http://schemas.openxmlformats.org/officeDocument/2006/relationships/hyperlink" Target="https://www.linkedin.com/slink?code=dAauVMv" TargetMode="External" /><Relationship Id="rId44" Type="http://schemas.openxmlformats.org/officeDocument/2006/relationships/hyperlink" Target="https://m.facebook.com/story.php?story_fbid=1658048424327096&amp;id=169703896494897&amp;sfnsn=mo&amp;d=n&amp;vh=e" TargetMode="External" /><Relationship Id="rId45" Type="http://schemas.openxmlformats.org/officeDocument/2006/relationships/hyperlink" Target="https://paris.hubforum.com/fr/session/fd884fbc-2cb8-e911-bcd0-28187866b6f1" TargetMode="External" /><Relationship Id="rId46" Type="http://schemas.openxmlformats.org/officeDocument/2006/relationships/table" Target="../tables/table11.xml" /><Relationship Id="rId47" Type="http://schemas.openxmlformats.org/officeDocument/2006/relationships/table" Target="../tables/table12.xml" /><Relationship Id="rId48" Type="http://schemas.openxmlformats.org/officeDocument/2006/relationships/table" Target="../tables/table13.xml" /><Relationship Id="rId49" Type="http://schemas.openxmlformats.org/officeDocument/2006/relationships/table" Target="../tables/table14.xml" /><Relationship Id="rId50" Type="http://schemas.openxmlformats.org/officeDocument/2006/relationships/table" Target="../tables/table15.xml" /><Relationship Id="rId51" Type="http://schemas.openxmlformats.org/officeDocument/2006/relationships/table" Target="../tables/table16.xml" /><Relationship Id="rId52" Type="http://schemas.openxmlformats.org/officeDocument/2006/relationships/table" Target="../tables/table17.xml" /><Relationship Id="rId5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2570</v>
      </c>
      <c r="BD2" s="13" t="s">
        <v>2599</v>
      </c>
      <c r="BE2" s="13" t="s">
        <v>2600</v>
      </c>
      <c r="BF2" s="122" t="s">
        <v>3811</v>
      </c>
      <c r="BG2" s="122" t="s">
        <v>3812</v>
      </c>
      <c r="BH2" s="122" t="s">
        <v>3813</v>
      </c>
      <c r="BI2" s="122" t="s">
        <v>3814</v>
      </c>
      <c r="BJ2" s="122" t="s">
        <v>3815</v>
      </c>
      <c r="BK2" s="122" t="s">
        <v>3816</v>
      </c>
      <c r="BL2" s="122" t="s">
        <v>3817</v>
      </c>
      <c r="BM2" s="122" t="s">
        <v>3818</v>
      </c>
      <c r="BN2" s="122" t="s">
        <v>3819</v>
      </c>
    </row>
    <row r="3" spans="1:66" ht="15" customHeight="1">
      <c r="A3" s="64" t="s">
        <v>214</v>
      </c>
      <c r="B3" s="64" t="s">
        <v>293</v>
      </c>
      <c r="C3" s="65" t="s">
        <v>3851</v>
      </c>
      <c r="D3" s="66">
        <v>3</v>
      </c>
      <c r="E3" s="67" t="s">
        <v>132</v>
      </c>
      <c r="F3" s="68">
        <v>32</v>
      </c>
      <c r="G3" s="65"/>
      <c r="H3" s="69"/>
      <c r="I3" s="70"/>
      <c r="J3" s="70"/>
      <c r="K3" s="34" t="s">
        <v>65</v>
      </c>
      <c r="L3" s="71">
        <v>3</v>
      </c>
      <c r="M3" s="71"/>
      <c r="N3" s="72"/>
      <c r="O3" s="78" t="s">
        <v>384</v>
      </c>
      <c r="P3" s="80">
        <v>43738.49627314815</v>
      </c>
      <c r="Q3" s="78" t="s">
        <v>387</v>
      </c>
      <c r="R3" s="78"/>
      <c r="S3" s="78"/>
      <c r="T3" s="78"/>
      <c r="U3" s="78"/>
      <c r="V3" s="83" t="s">
        <v>688</v>
      </c>
      <c r="W3" s="80">
        <v>43738.49627314815</v>
      </c>
      <c r="X3" s="84">
        <v>43738</v>
      </c>
      <c r="Y3" s="86" t="s">
        <v>787</v>
      </c>
      <c r="Z3" s="83" t="s">
        <v>988</v>
      </c>
      <c r="AA3" s="78"/>
      <c r="AB3" s="78"/>
      <c r="AC3" s="86" t="s">
        <v>1194</v>
      </c>
      <c r="AD3" s="78"/>
      <c r="AE3" s="78" t="b">
        <v>0</v>
      </c>
      <c r="AF3" s="78">
        <v>0</v>
      </c>
      <c r="AG3" s="86" t="s">
        <v>1402</v>
      </c>
      <c r="AH3" s="78" t="b">
        <v>0</v>
      </c>
      <c r="AI3" s="78" t="s">
        <v>1405</v>
      </c>
      <c r="AJ3" s="78"/>
      <c r="AK3" s="86" t="s">
        <v>1402</v>
      </c>
      <c r="AL3" s="78" t="b">
        <v>0</v>
      </c>
      <c r="AM3" s="78">
        <v>3</v>
      </c>
      <c r="AN3" s="86" t="s">
        <v>1302</v>
      </c>
      <c r="AO3" s="78" t="s">
        <v>1408</v>
      </c>
      <c r="AP3" s="78" t="b">
        <v>0</v>
      </c>
      <c r="AQ3" s="86" t="s">
        <v>1302</v>
      </c>
      <c r="AR3" s="78" t="s">
        <v>176</v>
      </c>
      <c r="AS3" s="78">
        <v>0</v>
      </c>
      <c r="AT3" s="78">
        <v>0</v>
      </c>
      <c r="AU3" s="78"/>
      <c r="AV3" s="78"/>
      <c r="AW3" s="78"/>
      <c r="AX3" s="78"/>
      <c r="AY3" s="78"/>
      <c r="AZ3" s="78"/>
      <c r="BA3" s="78"/>
      <c r="BB3" s="78"/>
      <c r="BC3">
        <v>1</v>
      </c>
      <c r="BD3" s="78" t="str">
        <f>REPLACE(INDEX(GroupVertices[Group],MATCH(Edges[[#This Row],[Vertex 1]],GroupVertices[Vertex],0)),1,1,"")</f>
        <v>14</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300</v>
      </c>
      <c r="C4" s="65" t="s">
        <v>3851</v>
      </c>
      <c r="D4" s="66">
        <v>3</v>
      </c>
      <c r="E4" s="67" t="s">
        <v>132</v>
      </c>
      <c r="F4" s="68">
        <v>32</v>
      </c>
      <c r="G4" s="65"/>
      <c r="H4" s="69"/>
      <c r="I4" s="70"/>
      <c r="J4" s="70"/>
      <c r="K4" s="34" t="s">
        <v>65</v>
      </c>
      <c r="L4" s="77">
        <v>4</v>
      </c>
      <c r="M4" s="77"/>
      <c r="N4" s="72"/>
      <c r="O4" s="79" t="s">
        <v>385</v>
      </c>
      <c r="P4" s="81">
        <v>43738.49627314815</v>
      </c>
      <c r="Q4" s="79" t="s">
        <v>387</v>
      </c>
      <c r="R4" s="79"/>
      <c r="S4" s="79"/>
      <c r="T4" s="79"/>
      <c r="U4" s="79"/>
      <c r="V4" s="82" t="s">
        <v>688</v>
      </c>
      <c r="W4" s="81">
        <v>43738.49627314815</v>
      </c>
      <c r="X4" s="85">
        <v>43738</v>
      </c>
      <c r="Y4" s="87" t="s">
        <v>787</v>
      </c>
      <c r="Z4" s="82" t="s">
        <v>988</v>
      </c>
      <c r="AA4" s="79"/>
      <c r="AB4" s="79"/>
      <c r="AC4" s="87" t="s">
        <v>1194</v>
      </c>
      <c r="AD4" s="79"/>
      <c r="AE4" s="79" t="b">
        <v>0</v>
      </c>
      <c r="AF4" s="79">
        <v>0</v>
      </c>
      <c r="AG4" s="87" t="s">
        <v>1402</v>
      </c>
      <c r="AH4" s="79" t="b">
        <v>0</v>
      </c>
      <c r="AI4" s="79" t="s">
        <v>1405</v>
      </c>
      <c r="AJ4" s="79"/>
      <c r="AK4" s="87" t="s">
        <v>1402</v>
      </c>
      <c r="AL4" s="79" t="b">
        <v>0</v>
      </c>
      <c r="AM4" s="79">
        <v>3</v>
      </c>
      <c r="AN4" s="87" t="s">
        <v>1302</v>
      </c>
      <c r="AO4" s="79" t="s">
        <v>1408</v>
      </c>
      <c r="AP4" s="79" t="b">
        <v>0</v>
      </c>
      <c r="AQ4" s="87" t="s">
        <v>1302</v>
      </c>
      <c r="AR4" s="79" t="s">
        <v>176</v>
      </c>
      <c r="AS4" s="79">
        <v>0</v>
      </c>
      <c r="AT4" s="79">
        <v>0</v>
      </c>
      <c r="AU4" s="79"/>
      <c r="AV4" s="79"/>
      <c r="AW4" s="79"/>
      <c r="AX4" s="79"/>
      <c r="AY4" s="79"/>
      <c r="AZ4" s="79"/>
      <c r="BA4" s="79"/>
      <c r="BB4" s="79"/>
      <c r="BC4">
        <v>1</v>
      </c>
      <c r="BD4" s="78" t="str">
        <f>REPLACE(INDEX(GroupVertices[Group],MATCH(Edges[[#This Row],[Vertex 1]],GroupVertices[Vertex],0)),1,1,"")</f>
        <v>14</v>
      </c>
      <c r="BE4" s="78" t="str">
        <f>REPLACE(INDEX(GroupVertices[Group],MATCH(Edges[[#This Row],[Vertex 2]],GroupVertices[Vertex],0)),1,1,"")</f>
        <v>14</v>
      </c>
      <c r="BF4" s="48"/>
      <c r="BG4" s="49"/>
      <c r="BH4" s="48"/>
      <c r="BI4" s="49"/>
      <c r="BJ4" s="48"/>
      <c r="BK4" s="49"/>
      <c r="BL4" s="48"/>
      <c r="BM4" s="49"/>
      <c r="BN4" s="48"/>
    </row>
    <row r="5" spans="1:66" ht="15">
      <c r="A5" s="64" t="s">
        <v>214</v>
      </c>
      <c r="B5" s="64" t="s">
        <v>299</v>
      </c>
      <c r="C5" s="65" t="s">
        <v>3851</v>
      </c>
      <c r="D5" s="66">
        <v>3</v>
      </c>
      <c r="E5" s="67" t="s">
        <v>132</v>
      </c>
      <c r="F5" s="68">
        <v>32</v>
      </c>
      <c r="G5" s="65"/>
      <c r="H5" s="69"/>
      <c r="I5" s="70"/>
      <c r="J5" s="70"/>
      <c r="K5" s="34" t="s">
        <v>65</v>
      </c>
      <c r="L5" s="77">
        <v>5</v>
      </c>
      <c r="M5" s="77"/>
      <c r="N5" s="72"/>
      <c r="O5" s="79" t="s">
        <v>385</v>
      </c>
      <c r="P5" s="81">
        <v>43738.49627314815</v>
      </c>
      <c r="Q5" s="79" t="s">
        <v>387</v>
      </c>
      <c r="R5" s="79"/>
      <c r="S5" s="79"/>
      <c r="T5" s="79"/>
      <c r="U5" s="79"/>
      <c r="V5" s="82" t="s">
        <v>688</v>
      </c>
      <c r="W5" s="81">
        <v>43738.49627314815</v>
      </c>
      <c r="X5" s="85">
        <v>43738</v>
      </c>
      <c r="Y5" s="87" t="s">
        <v>787</v>
      </c>
      <c r="Z5" s="82" t="s">
        <v>988</v>
      </c>
      <c r="AA5" s="79"/>
      <c r="AB5" s="79"/>
      <c r="AC5" s="87" t="s">
        <v>1194</v>
      </c>
      <c r="AD5" s="79"/>
      <c r="AE5" s="79" t="b">
        <v>0</v>
      </c>
      <c r="AF5" s="79">
        <v>0</v>
      </c>
      <c r="AG5" s="87" t="s">
        <v>1402</v>
      </c>
      <c r="AH5" s="79" t="b">
        <v>0</v>
      </c>
      <c r="AI5" s="79" t="s">
        <v>1405</v>
      </c>
      <c r="AJ5" s="79"/>
      <c r="AK5" s="87" t="s">
        <v>1402</v>
      </c>
      <c r="AL5" s="79" t="b">
        <v>0</v>
      </c>
      <c r="AM5" s="79">
        <v>3</v>
      </c>
      <c r="AN5" s="87" t="s">
        <v>1302</v>
      </c>
      <c r="AO5" s="79" t="s">
        <v>1408</v>
      </c>
      <c r="AP5" s="79" t="b">
        <v>0</v>
      </c>
      <c r="AQ5" s="87" t="s">
        <v>1302</v>
      </c>
      <c r="AR5" s="79" t="s">
        <v>176</v>
      </c>
      <c r="AS5" s="79">
        <v>0</v>
      </c>
      <c r="AT5" s="79">
        <v>0</v>
      </c>
      <c r="AU5" s="79"/>
      <c r="AV5" s="79"/>
      <c r="AW5" s="79"/>
      <c r="AX5" s="79"/>
      <c r="AY5" s="79"/>
      <c r="AZ5" s="79"/>
      <c r="BA5" s="79"/>
      <c r="BB5" s="79"/>
      <c r="BC5">
        <v>1</v>
      </c>
      <c r="BD5" s="78" t="str">
        <f>REPLACE(INDEX(GroupVertices[Group],MATCH(Edges[[#This Row],[Vertex 1]],GroupVertices[Vertex],0)),1,1,"")</f>
        <v>14</v>
      </c>
      <c r="BE5" s="78" t="str">
        <f>REPLACE(INDEX(GroupVertices[Group],MATCH(Edges[[#This Row],[Vertex 2]],GroupVertices[Vertex],0)),1,1,"")</f>
        <v>14</v>
      </c>
      <c r="BF5" s="48">
        <v>0</v>
      </c>
      <c r="BG5" s="49">
        <v>0</v>
      </c>
      <c r="BH5" s="48">
        <v>0</v>
      </c>
      <c r="BI5" s="49">
        <v>0</v>
      </c>
      <c r="BJ5" s="48">
        <v>0</v>
      </c>
      <c r="BK5" s="49">
        <v>0</v>
      </c>
      <c r="BL5" s="48">
        <v>32</v>
      </c>
      <c r="BM5" s="49">
        <v>100</v>
      </c>
      <c r="BN5" s="48">
        <v>32</v>
      </c>
    </row>
    <row r="6" spans="1:66" ht="15">
      <c r="A6" s="64" t="s">
        <v>215</v>
      </c>
      <c r="B6" s="64" t="s">
        <v>293</v>
      </c>
      <c r="C6" s="65" t="s">
        <v>3851</v>
      </c>
      <c r="D6" s="66">
        <v>3</v>
      </c>
      <c r="E6" s="67" t="s">
        <v>132</v>
      </c>
      <c r="F6" s="68">
        <v>32</v>
      </c>
      <c r="G6" s="65"/>
      <c r="H6" s="69"/>
      <c r="I6" s="70"/>
      <c r="J6" s="70"/>
      <c r="K6" s="34" t="s">
        <v>65</v>
      </c>
      <c r="L6" s="77">
        <v>6</v>
      </c>
      <c r="M6" s="77"/>
      <c r="N6" s="72"/>
      <c r="O6" s="79" t="s">
        <v>384</v>
      </c>
      <c r="P6" s="81">
        <v>43738.545324074075</v>
      </c>
      <c r="Q6" s="79" t="s">
        <v>388</v>
      </c>
      <c r="R6" s="79"/>
      <c r="S6" s="79"/>
      <c r="T6" s="79" t="s">
        <v>549</v>
      </c>
      <c r="U6" s="82" t="s">
        <v>619</v>
      </c>
      <c r="V6" s="82" t="s">
        <v>619</v>
      </c>
      <c r="W6" s="81">
        <v>43738.545324074075</v>
      </c>
      <c r="X6" s="85">
        <v>43738</v>
      </c>
      <c r="Y6" s="87" t="s">
        <v>788</v>
      </c>
      <c r="Z6" s="82" t="s">
        <v>989</v>
      </c>
      <c r="AA6" s="79"/>
      <c r="AB6" s="79"/>
      <c r="AC6" s="87" t="s">
        <v>1195</v>
      </c>
      <c r="AD6" s="79"/>
      <c r="AE6" s="79" t="b">
        <v>0</v>
      </c>
      <c r="AF6" s="79">
        <v>0</v>
      </c>
      <c r="AG6" s="87" t="s">
        <v>1402</v>
      </c>
      <c r="AH6" s="79" t="b">
        <v>0</v>
      </c>
      <c r="AI6" s="79" t="s">
        <v>1406</v>
      </c>
      <c r="AJ6" s="79"/>
      <c r="AK6" s="87" t="s">
        <v>1402</v>
      </c>
      <c r="AL6" s="79" t="b">
        <v>0</v>
      </c>
      <c r="AM6" s="79">
        <v>3</v>
      </c>
      <c r="AN6" s="87" t="s">
        <v>1399</v>
      </c>
      <c r="AO6" s="79" t="s">
        <v>1409</v>
      </c>
      <c r="AP6" s="79" t="b">
        <v>0</v>
      </c>
      <c r="AQ6" s="87" t="s">
        <v>1399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1</v>
      </c>
      <c r="BG6" s="49">
        <v>14.285714285714286</v>
      </c>
      <c r="BH6" s="48">
        <v>0</v>
      </c>
      <c r="BI6" s="49">
        <v>0</v>
      </c>
      <c r="BJ6" s="48">
        <v>0</v>
      </c>
      <c r="BK6" s="49">
        <v>0</v>
      </c>
      <c r="BL6" s="48">
        <v>6</v>
      </c>
      <c r="BM6" s="49">
        <v>85.71428571428571</v>
      </c>
      <c r="BN6" s="48">
        <v>7</v>
      </c>
    </row>
    <row r="7" spans="1:66" ht="15">
      <c r="A7" s="64" t="s">
        <v>216</v>
      </c>
      <c r="B7" s="64" t="s">
        <v>216</v>
      </c>
      <c r="C7" s="65" t="s">
        <v>3851</v>
      </c>
      <c r="D7" s="66">
        <v>3</v>
      </c>
      <c r="E7" s="67" t="s">
        <v>132</v>
      </c>
      <c r="F7" s="68">
        <v>32</v>
      </c>
      <c r="G7" s="65"/>
      <c r="H7" s="69"/>
      <c r="I7" s="70"/>
      <c r="J7" s="70"/>
      <c r="K7" s="34" t="s">
        <v>65</v>
      </c>
      <c r="L7" s="77">
        <v>7</v>
      </c>
      <c r="M7" s="77"/>
      <c r="N7" s="72"/>
      <c r="O7" s="79" t="s">
        <v>176</v>
      </c>
      <c r="P7" s="81">
        <v>43738.56486111111</v>
      </c>
      <c r="Q7" s="79" t="s">
        <v>389</v>
      </c>
      <c r="R7" s="79"/>
      <c r="S7" s="79"/>
      <c r="T7" s="79" t="s">
        <v>550</v>
      </c>
      <c r="U7" s="79"/>
      <c r="V7" s="82" t="s">
        <v>689</v>
      </c>
      <c r="W7" s="81">
        <v>43738.56486111111</v>
      </c>
      <c r="X7" s="85">
        <v>43738</v>
      </c>
      <c r="Y7" s="87" t="s">
        <v>789</v>
      </c>
      <c r="Z7" s="82" t="s">
        <v>990</v>
      </c>
      <c r="AA7" s="79"/>
      <c r="AB7" s="79"/>
      <c r="AC7" s="87" t="s">
        <v>1196</v>
      </c>
      <c r="AD7" s="79"/>
      <c r="AE7" s="79" t="b">
        <v>0</v>
      </c>
      <c r="AF7" s="79">
        <v>0</v>
      </c>
      <c r="AG7" s="87" t="s">
        <v>1402</v>
      </c>
      <c r="AH7" s="79" t="b">
        <v>0</v>
      </c>
      <c r="AI7" s="79" t="s">
        <v>1405</v>
      </c>
      <c r="AJ7" s="79"/>
      <c r="AK7" s="87" t="s">
        <v>1402</v>
      </c>
      <c r="AL7" s="79" t="b">
        <v>0</v>
      </c>
      <c r="AM7" s="79">
        <v>0</v>
      </c>
      <c r="AN7" s="87" t="s">
        <v>1402</v>
      </c>
      <c r="AO7" s="79" t="s">
        <v>1410</v>
      </c>
      <c r="AP7" s="79" t="b">
        <v>0</v>
      </c>
      <c r="AQ7" s="87" t="s">
        <v>1196</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8">
        <v>0</v>
      </c>
      <c r="BG7" s="49">
        <v>0</v>
      </c>
      <c r="BH7" s="48">
        <v>0</v>
      </c>
      <c r="BI7" s="49">
        <v>0</v>
      </c>
      <c r="BJ7" s="48">
        <v>0</v>
      </c>
      <c r="BK7" s="49">
        <v>0</v>
      </c>
      <c r="BL7" s="48">
        <v>40</v>
      </c>
      <c r="BM7" s="49">
        <v>100</v>
      </c>
      <c r="BN7" s="48">
        <v>40</v>
      </c>
    </row>
    <row r="8" spans="1:66" ht="15">
      <c r="A8" s="64" t="s">
        <v>217</v>
      </c>
      <c r="B8" s="64" t="s">
        <v>293</v>
      </c>
      <c r="C8" s="65" t="s">
        <v>3851</v>
      </c>
      <c r="D8" s="66">
        <v>3</v>
      </c>
      <c r="E8" s="67" t="s">
        <v>132</v>
      </c>
      <c r="F8" s="68">
        <v>32</v>
      </c>
      <c r="G8" s="65"/>
      <c r="H8" s="69"/>
      <c r="I8" s="70"/>
      <c r="J8" s="70"/>
      <c r="K8" s="34" t="s">
        <v>65</v>
      </c>
      <c r="L8" s="77">
        <v>8</v>
      </c>
      <c r="M8" s="77"/>
      <c r="N8" s="72"/>
      <c r="O8" s="79" t="s">
        <v>384</v>
      </c>
      <c r="P8" s="81">
        <v>43738.57502314815</v>
      </c>
      <c r="Q8" s="79" t="s">
        <v>390</v>
      </c>
      <c r="R8" s="79"/>
      <c r="S8" s="79"/>
      <c r="T8" s="79"/>
      <c r="U8" s="79"/>
      <c r="V8" s="82" t="s">
        <v>690</v>
      </c>
      <c r="W8" s="81">
        <v>43738.57502314815</v>
      </c>
      <c r="X8" s="85">
        <v>43738</v>
      </c>
      <c r="Y8" s="87" t="s">
        <v>790</v>
      </c>
      <c r="Z8" s="82" t="s">
        <v>991</v>
      </c>
      <c r="AA8" s="79"/>
      <c r="AB8" s="79"/>
      <c r="AC8" s="87" t="s">
        <v>1197</v>
      </c>
      <c r="AD8" s="79"/>
      <c r="AE8" s="79" t="b">
        <v>0</v>
      </c>
      <c r="AF8" s="79">
        <v>0</v>
      </c>
      <c r="AG8" s="87" t="s">
        <v>1402</v>
      </c>
      <c r="AH8" s="79" t="b">
        <v>0</v>
      </c>
      <c r="AI8" s="79" t="s">
        <v>1405</v>
      </c>
      <c r="AJ8" s="79"/>
      <c r="AK8" s="87" t="s">
        <v>1402</v>
      </c>
      <c r="AL8" s="79" t="b">
        <v>0</v>
      </c>
      <c r="AM8" s="79">
        <v>3</v>
      </c>
      <c r="AN8" s="87" t="s">
        <v>1288</v>
      </c>
      <c r="AO8" s="79" t="s">
        <v>1411</v>
      </c>
      <c r="AP8" s="79" t="b">
        <v>0</v>
      </c>
      <c r="AQ8" s="87" t="s">
        <v>1288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c r="BG8" s="49"/>
      <c r="BH8" s="48"/>
      <c r="BI8" s="49"/>
      <c r="BJ8" s="48"/>
      <c r="BK8" s="49"/>
      <c r="BL8" s="48"/>
      <c r="BM8" s="49"/>
      <c r="BN8" s="48"/>
    </row>
    <row r="9" spans="1:66" ht="15">
      <c r="A9" s="64" t="s">
        <v>217</v>
      </c>
      <c r="B9" s="64" t="s">
        <v>324</v>
      </c>
      <c r="C9" s="65" t="s">
        <v>3851</v>
      </c>
      <c r="D9" s="66">
        <v>3</v>
      </c>
      <c r="E9" s="67" t="s">
        <v>132</v>
      </c>
      <c r="F9" s="68">
        <v>32</v>
      </c>
      <c r="G9" s="65"/>
      <c r="H9" s="69"/>
      <c r="I9" s="70"/>
      <c r="J9" s="70"/>
      <c r="K9" s="34" t="s">
        <v>65</v>
      </c>
      <c r="L9" s="77">
        <v>9</v>
      </c>
      <c r="M9" s="77"/>
      <c r="N9" s="72"/>
      <c r="O9" s="79" t="s">
        <v>385</v>
      </c>
      <c r="P9" s="81">
        <v>43738.57502314815</v>
      </c>
      <c r="Q9" s="79" t="s">
        <v>390</v>
      </c>
      <c r="R9" s="79"/>
      <c r="S9" s="79"/>
      <c r="T9" s="79"/>
      <c r="U9" s="79"/>
      <c r="V9" s="82" t="s">
        <v>690</v>
      </c>
      <c r="W9" s="81">
        <v>43738.57502314815</v>
      </c>
      <c r="X9" s="85">
        <v>43738</v>
      </c>
      <c r="Y9" s="87" t="s">
        <v>790</v>
      </c>
      <c r="Z9" s="82" t="s">
        <v>991</v>
      </c>
      <c r="AA9" s="79"/>
      <c r="AB9" s="79"/>
      <c r="AC9" s="87" t="s">
        <v>1197</v>
      </c>
      <c r="AD9" s="79"/>
      <c r="AE9" s="79" t="b">
        <v>0</v>
      </c>
      <c r="AF9" s="79">
        <v>0</v>
      </c>
      <c r="AG9" s="87" t="s">
        <v>1402</v>
      </c>
      <c r="AH9" s="79" t="b">
        <v>0</v>
      </c>
      <c r="AI9" s="79" t="s">
        <v>1405</v>
      </c>
      <c r="AJ9" s="79"/>
      <c r="AK9" s="87" t="s">
        <v>1402</v>
      </c>
      <c r="AL9" s="79" t="b">
        <v>0</v>
      </c>
      <c r="AM9" s="79">
        <v>3</v>
      </c>
      <c r="AN9" s="87" t="s">
        <v>1288</v>
      </c>
      <c r="AO9" s="79" t="s">
        <v>1411</v>
      </c>
      <c r="AP9" s="79" t="b">
        <v>0</v>
      </c>
      <c r="AQ9" s="87" t="s">
        <v>1288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217</v>
      </c>
      <c r="B10" s="64" t="s">
        <v>294</v>
      </c>
      <c r="C10" s="65" t="s">
        <v>3851</v>
      </c>
      <c r="D10" s="66">
        <v>3</v>
      </c>
      <c r="E10" s="67" t="s">
        <v>132</v>
      </c>
      <c r="F10" s="68">
        <v>32</v>
      </c>
      <c r="G10" s="65"/>
      <c r="H10" s="69"/>
      <c r="I10" s="70"/>
      <c r="J10" s="70"/>
      <c r="K10" s="34" t="s">
        <v>65</v>
      </c>
      <c r="L10" s="77">
        <v>10</v>
      </c>
      <c r="M10" s="77"/>
      <c r="N10" s="72"/>
      <c r="O10" s="79" t="s">
        <v>385</v>
      </c>
      <c r="P10" s="81">
        <v>43738.57502314815</v>
      </c>
      <c r="Q10" s="79" t="s">
        <v>390</v>
      </c>
      <c r="R10" s="79"/>
      <c r="S10" s="79"/>
      <c r="T10" s="79"/>
      <c r="U10" s="79"/>
      <c r="V10" s="82" t="s">
        <v>690</v>
      </c>
      <c r="W10" s="81">
        <v>43738.57502314815</v>
      </c>
      <c r="X10" s="85">
        <v>43738</v>
      </c>
      <c r="Y10" s="87" t="s">
        <v>790</v>
      </c>
      <c r="Z10" s="82" t="s">
        <v>991</v>
      </c>
      <c r="AA10" s="79"/>
      <c r="AB10" s="79"/>
      <c r="AC10" s="87" t="s">
        <v>1197</v>
      </c>
      <c r="AD10" s="79"/>
      <c r="AE10" s="79" t="b">
        <v>0</v>
      </c>
      <c r="AF10" s="79">
        <v>0</v>
      </c>
      <c r="AG10" s="87" t="s">
        <v>1402</v>
      </c>
      <c r="AH10" s="79" t="b">
        <v>0</v>
      </c>
      <c r="AI10" s="79" t="s">
        <v>1405</v>
      </c>
      <c r="AJ10" s="79"/>
      <c r="AK10" s="87" t="s">
        <v>1402</v>
      </c>
      <c r="AL10" s="79" t="b">
        <v>0</v>
      </c>
      <c r="AM10" s="79">
        <v>3</v>
      </c>
      <c r="AN10" s="87" t="s">
        <v>1288</v>
      </c>
      <c r="AO10" s="79" t="s">
        <v>1411</v>
      </c>
      <c r="AP10" s="79" t="b">
        <v>0</v>
      </c>
      <c r="AQ10" s="87" t="s">
        <v>1288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217</v>
      </c>
      <c r="B11" s="64" t="s">
        <v>325</v>
      </c>
      <c r="C11" s="65" t="s">
        <v>3851</v>
      </c>
      <c r="D11" s="66">
        <v>3</v>
      </c>
      <c r="E11" s="67" t="s">
        <v>132</v>
      </c>
      <c r="F11" s="68">
        <v>32</v>
      </c>
      <c r="G11" s="65"/>
      <c r="H11" s="69"/>
      <c r="I11" s="70"/>
      <c r="J11" s="70"/>
      <c r="K11" s="34" t="s">
        <v>65</v>
      </c>
      <c r="L11" s="77">
        <v>11</v>
      </c>
      <c r="M11" s="77"/>
      <c r="N11" s="72"/>
      <c r="O11" s="79" t="s">
        <v>385</v>
      </c>
      <c r="P11" s="81">
        <v>43738.57502314815</v>
      </c>
      <c r="Q11" s="79" t="s">
        <v>390</v>
      </c>
      <c r="R11" s="79"/>
      <c r="S11" s="79"/>
      <c r="T11" s="79"/>
      <c r="U11" s="79"/>
      <c r="V11" s="82" t="s">
        <v>690</v>
      </c>
      <c r="W11" s="81">
        <v>43738.57502314815</v>
      </c>
      <c r="X11" s="85">
        <v>43738</v>
      </c>
      <c r="Y11" s="87" t="s">
        <v>790</v>
      </c>
      <c r="Z11" s="82" t="s">
        <v>991</v>
      </c>
      <c r="AA11" s="79"/>
      <c r="AB11" s="79"/>
      <c r="AC11" s="87" t="s">
        <v>1197</v>
      </c>
      <c r="AD11" s="79"/>
      <c r="AE11" s="79" t="b">
        <v>0</v>
      </c>
      <c r="AF11" s="79">
        <v>0</v>
      </c>
      <c r="AG11" s="87" t="s">
        <v>1402</v>
      </c>
      <c r="AH11" s="79" t="b">
        <v>0</v>
      </c>
      <c r="AI11" s="79" t="s">
        <v>1405</v>
      </c>
      <c r="AJ11" s="79"/>
      <c r="AK11" s="87" t="s">
        <v>1402</v>
      </c>
      <c r="AL11" s="79" t="b">
        <v>0</v>
      </c>
      <c r="AM11" s="79">
        <v>3</v>
      </c>
      <c r="AN11" s="87" t="s">
        <v>1288</v>
      </c>
      <c r="AO11" s="79" t="s">
        <v>1411</v>
      </c>
      <c r="AP11" s="79" t="b">
        <v>0</v>
      </c>
      <c r="AQ11" s="87" t="s">
        <v>1288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c r="BG11" s="49"/>
      <c r="BH11" s="48"/>
      <c r="BI11" s="49"/>
      <c r="BJ11" s="48"/>
      <c r="BK11" s="49"/>
      <c r="BL11" s="48"/>
      <c r="BM11" s="49"/>
      <c r="BN11" s="48"/>
    </row>
    <row r="12" spans="1:66" ht="15">
      <c r="A12" s="64" t="s">
        <v>217</v>
      </c>
      <c r="B12" s="64" t="s">
        <v>326</v>
      </c>
      <c r="C12" s="65" t="s">
        <v>3851</v>
      </c>
      <c r="D12" s="66">
        <v>3</v>
      </c>
      <c r="E12" s="67" t="s">
        <v>132</v>
      </c>
      <c r="F12" s="68">
        <v>32</v>
      </c>
      <c r="G12" s="65"/>
      <c r="H12" s="69"/>
      <c r="I12" s="70"/>
      <c r="J12" s="70"/>
      <c r="K12" s="34" t="s">
        <v>65</v>
      </c>
      <c r="L12" s="77">
        <v>12</v>
      </c>
      <c r="M12" s="77"/>
      <c r="N12" s="72"/>
      <c r="O12" s="79" t="s">
        <v>385</v>
      </c>
      <c r="P12" s="81">
        <v>43738.57502314815</v>
      </c>
      <c r="Q12" s="79" t="s">
        <v>390</v>
      </c>
      <c r="R12" s="79"/>
      <c r="S12" s="79"/>
      <c r="T12" s="79"/>
      <c r="U12" s="79"/>
      <c r="V12" s="82" t="s">
        <v>690</v>
      </c>
      <c r="W12" s="81">
        <v>43738.57502314815</v>
      </c>
      <c r="X12" s="85">
        <v>43738</v>
      </c>
      <c r="Y12" s="87" t="s">
        <v>790</v>
      </c>
      <c r="Z12" s="82" t="s">
        <v>991</v>
      </c>
      <c r="AA12" s="79"/>
      <c r="AB12" s="79"/>
      <c r="AC12" s="87" t="s">
        <v>1197</v>
      </c>
      <c r="AD12" s="79"/>
      <c r="AE12" s="79" t="b">
        <v>0</v>
      </c>
      <c r="AF12" s="79">
        <v>0</v>
      </c>
      <c r="AG12" s="87" t="s">
        <v>1402</v>
      </c>
      <c r="AH12" s="79" t="b">
        <v>0</v>
      </c>
      <c r="AI12" s="79" t="s">
        <v>1405</v>
      </c>
      <c r="AJ12" s="79"/>
      <c r="AK12" s="87" t="s">
        <v>1402</v>
      </c>
      <c r="AL12" s="79" t="b">
        <v>0</v>
      </c>
      <c r="AM12" s="79">
        <v>3</v>
      </c>
      <c r="AN12" s="87" t="s">
        <v>1288</v>
      </c>
      <c r="AO12" s="79" t="s">
        <v>1411</v>
      </c>
      <c r="AP12" s="79" t="b">
        <v>0</v>
      </c>
      <c r="AQ12" s="87" t="s">
        <v>1288</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0</v>
      </c>
      <c r="BG12" s="49">
        <v>0</v>
      </c>
      <c r="BH12" s="48">
        <v>0</v>
      </c>
      <c r="BI12" s="49">
        <v>0</v>
      </c>
      <c r="BJ12" s="48">
        <v>0</v>
      </c>
      <c r="BK12" s="49">
        <v>0</v>
      </c>
      <c r="BL12" s="48">
        <v>36</v>
      </c>
      <c r="BM12" s="49">
        <v>100</v>
      </c>
      <c r="BN12" s="48">
        <v>36</v>
      </c>
    </row>
    <row r="13" spans="1:66" ht="15">
      <c r="A13" s="64" t="s">
        <v>218</v>
      </c>
      <c r="B13" s="64" t="s">
        <v>293</v>
      </c>
      <c r="C13" s="65" t="s">
        <v>3851</v>
      </c>
      <c r="D13" s="66">
        <v>3</v>
      </c>
      <c r="E13" s="67" t="s">
        <v>132</v>
      </c>
      <c r="F13" s="68">
        <v>32</v>
      </c>
      <c r="G13" s="65"/>
      <c r="H13" s="69"/>
      <c r="I13" s="70"/>
      <c r="J13" s="70"/>
      <c r="K13" s="34" t="s">
        <v>65</v>
      </c>
      <c r="L13" s="77">
        <v>13</v>
      </c>
      <c r="M13" s="77"/>
      <c r="N13" s="72"/>
      <c r="O13" s="79" t="s">
        <v>384</v>
      </c>
      <c r="P13" s="81">
        <v>43738.60513888889</v>
      </c>
      <c r="Q13" s="79" t="s">
        <v>391</v>
      </c>
      <c r="R13" s="79"/>
      <c r="S13" s="79"/>
      <c r="T13" s="79"/>
      <c r="U13" s="79"/>
      <c r="V13" s="82" t="s">
        <v>691</v>
      </c>
      <c r="W13" s="81">
        <v>43738.60513888889</v>
      </c>
      <c r="X13" s="85">
        <v>43738</v>
      </c>
      <c r="Y13" s="87" t="s">
        <v>791</v>
      </c>
      <c r="Z13" s="82" t="s">
        <v>992</v>
      </c>
      <c r="AA13" s="79"/>
      <c r="AB13" s="79"/>
      <c r="AC13" s="87" t="s">
        <v>1198</v>
      </c>
      <c r="AD13" s="79"/>
      <c r="AE13" s="79" t="b">
        <v>0</v>
      </c>
      <c r="AF13" s="79">
        <v>0</v>
      </c>
      <c r="AG13" s="87" t="s">
        <v>1402</v>
      </c>
      <c r="AH13" s="79" t="b">
        <v>0</v>
      </c>
      <c r="AI13" s="79" t="s">
        <v>1405</v>
      </c>
      <c r="AJ13" s="79"/>
      <c r="AK13" s="87" t="s">
        <v>1402</v>
      </c>
      <c r="AL13" s="79" t="b">
        <v>0</v>
      </c>
      <c r="AM13" s="79">
        <v>2</v>
      </c>
      <c r="AN13" s="87" t="s">
        <v>1291</v>
      </c>
      <c r="AO13" s="79" t="s">
        <v>1411</v>
      </c>
      <c r="AP13" s="79" t="b">
        <v>0</v>
      </c>
      <c r="AQ13" s="87" t="s">
        <v>1291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218</v>
      </c>
      <c r="B14" s="64" t="s">
        <v>296</v>
      </c>
      <c r="C14" s="65" t="s">
        <v>3851</v>
      </c>
      <c r="D14" s="66">
        <v>3</v>
      </c>
      <c r="E14" s="67" t="s">
        <v>132</v>
      </c>
      <c r="F14" s="68">
        <v>32</v>
      </c>
      <c r="G14" s="65"/>
      <c r="H14" s="69"/>
      <c r="I14" s="70"/>
      <c r="J14" s="70"/>
      <c r="K14" s="34" t="s">
        <v>65</v>
      </c>
      <c r="L14" s="77">
        <v>14</v>
      </c>
      <c r="M14" s="77"/>
      <c r="N14" s="72"/>
      <c r="O14" s="79" t="s">
        <v>385</v>
      </c>
      <c r="P14" s="81">
        <v>43738.60513888889</v>
      </c>
      <c r="Q14" s="79" t="s">
        <v>391</v>
      </c>
      <c r="R14" s="79"/>
      <c r="S14" s="79"/>
      <c r="T14" s="79"/>
      <c r="U14" s="79"/>
      <c r="V14" s="82" t="s">
        <v>691</v>
      </c>
      <c r="W14" s="81">
        <v>43738.60513888889</v>
      </c>
      <c r="X14" s="85">
        <v>43738</v>
      </c>
      <c r="Y14" s="87" t="s">
        <v>791</v>
      </c>
      <c r="Z14" s="82" t="s">
        <v>992</v>
      </c>
      <c r="AA14" s="79"/>
      <c r="AB14" s="79"/>
      <c r="AC14" s="87" t="s">
        <v>1198</v>
      </c>
      <c r="AD14" s="79"/>
      <c r="AE14" s="79" t="b">
        <v>0</v>
      </c>
      <c r="AF14" s="79">
        <v>0</v>
      </c>
      <c r="AG14" s="87" t="s">
        <v>1402</v>
      </c>
      <c r="AH14" s="79" t="b">
        <v>0</v>
      </c>
      <c r="AI14" s="79" t="s">
        <v>1405</v>
      </c>
      <c r="AJ14" s="79"/>
      <c r="AK14" s="87" t="s">
        <v>1402</v>
      </c>
      <c r="AL14" s="79" t="b">
        <v>0</v>
      </c>
      <c r="AM14" s="79">
        <v>2</v>
      </c>
      <c r="AN14" s="87" t="s">
        <v>1291</v>
      </c>
      <c r="AO14" s="79" t="s">
        <v>1411</v>
      </c>
      <c r="AP14" s="79" t="b">
        <v>0</v>
      </c>
      <c r="AQ14" s="87" t="s">
        <v>1291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c r="BG14" s="49"/>
      <c r="BH14" s="48"/>
      <c r="BI14" s="49"/>
      <c r="BJ14" s="48"/>
      <c r="BK14" s="49"/>
      <c r="BL14" s="48"/>
      <c r="BM14" s="49"/>
      <c r="BN14" s="48"/>
    </row>
    <row r="15" spans="1:66" ht="15">
      <c r="A15" s="64" t="s">
        <v>218</v>
      </c>
      <c r="B15" s="64" t="s">
        <v>327</v>
      </c>
      <c r="C15" s="65" t="s">
        <v>3851</v>
      </c>
      <c r="D15" s="66">
        <v>3</v>
      </c>
      <c r="E15" s="67" t="s">
        <v>132</v>
      </c>
      <c r="F15" s="68">
        <v>32</v>
      </c>
      <c r="G15" s="65"/>
      <c r="H15" s="69"/>
      <c r="I15" s="70"/>
      <c r="J15" s="70"/>
      <c r="K15" s="34" t="s">
        <v>65</v>
      </c>
      <c r="L15" s="77">
        <v>15</v>
      </c>
      <c r="M15" s="77"/>
      <c r="N15" s="72"/>
      <c r="O15" s="79" t="s">
        <v>385</v>
      </c>
      <c r="P15" s="81">
        <v>43738.60513888889</v>
      </c>
      <c r="Q15" s="79" t="s">
        <v>391</v>
      </c>
      <c r="R15" s="79"/>
      <c r="S15" s="79"/>
      <c r="T15" s="79"/>
      <c r="U15" s="79"/>
      <c r="V15" s="82" t="s">
        <v>691</v>
      </c>
      <c r="W15" s="81">
        <v>43738.60513888889</v>
      </c>
      <c r="X15" s="85">
        <v>43738</v>
      </c>
      <c r="Y15" s="87" t="s">
        <v>791</v>
      </c>
      <c r="Z15" s="82" t="s">
        <v>992</v>
      </c>
      <c r="AA15" s="79"/>
      <c r="AB15" s="79"/>
      <c r="AC15" s="87" t="s">
        <v>1198</v>
      </c>
      <c r="AD15" s="79"/>
      <c r="AE15" s="79" t="b">
        <v>0</v>
      </c>
      <c r="AF15" s="79">
        <v>0</v>
      </c>
      <c r="AG15" s="87" t="s">
        <v>1402</v>
      </c>
      <c r="AH15" s="79" t="b">
        <v>0</v>
      </c>
      <c r="AI15" s="79" t="s">
        <v>1405</v>
      </c>
      <c r="AJ15" s="79"/>
      <c r="AK15" s="87" t="s">
        <v>1402</v>
      </c>
      <c r="AL15" s="79" t="b">
        <v>0</v>
      </c>
      <c r="AM15" s="79">
        <v>2</v>
      </c>
      <c r="AN15" s="87" t="s">
        <v>1291</v>
      </c>
      <c r="AO15" s="79" t="s">
        <v>1411</v>
      </c>
      <c r="AP15" s="79" t="b">
        <v>0</v>
      </c>
      <c r="AQ15" s="87" t="s">
        <v>1291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0</v>
      </c>
      <c r="BG15" s="49">
        <v>0</v>
      </c>
      <c r="BH15" s="48">
        <v>0</v>
      </c>
      <c r="BI15" s="49">
        <v>0</v>
      </c>
      <c r="BJ15" s="48">
        <v>0</v>
      </c>
      <c r="BK15" s="49">
        <v>0</v>
      </c>
      <c r="BL15" s="48">
        <v>35</v>
      </c>
      <c r="BM15" s="49">
        <v>100</v>
      </c>
      <c r="BN15" s="48">
        <v>35</v>
      </c>
    </row>
    <row r="16" spans="1:66" ht="15">
      <c r="A16" s="64" t="s">
        <v>219</v>
      </c>
      <c r="B16" s="64" t="s">
        <v>328</v>
      </c>
      <c r="C16" s="65" t="s">
        <v>3851</v>
      </c>
      <c r="D16" s="66">
        <v>3</v>
      </c>
      <c r="E16" s="67" t="s">
        <v>132</v>
      </c>
      <c r="F16" s="68">
        <v>32</v>
      </c>
      <c r="G16" s="65"/>
      <c r="H16" s="69"/>
      <c r="I16" s="70"/>
      <c r="J16" s="70"/>
      <c r="K16" s="34" t="s">
        <v>65</v>
      </c>
      <c r="L16" s="77">
        <v>16</v>
      </c>
      <c r="M16" s="77"/>
      <c r="N16" s="72"/>
      <c r="O16" s="79" t="s">
        <v>385</v>
      </c>
      <c r="P16" s="81">
        <v>43738.61988425926</v>
      </c>
      <c r="Q16" s="79" t="s">
        <v>392</v>
      </c>
      <c r="R16" s="79"/>
      <c r="S16" s="79"/>
      <c r="T16" s="79" t="s">
        <v>551</v>
      </c>
      <c r="U16" s="79"/>
      <c r="V16" s="82" t="s">
        <v>692</v>
      </c>
      <c r="W16" s="81">
        <v>43738.61988425926</v>
      </c>
      <c r="X16" s="85">
        <v>43738</v>
      </c>
      <c r="Y16" s="87" t="s">
        <v>792</v>
      </c>
      <c r="Z16" s="82" t="s">
        <v>993</v>
      </c>
      <c r="AA16" s="79"/>
      <c r="AB16" s="79"/>
      <c r="AC16" s="87" t="s">
        <v>1199</v>
      </c>
      <c r="AD16" s="87" t="s">
        <v>1401</v>
      </c>
      <c r="AE16" s="79" t="b">
        <v>0</v>
      </c>
      <c r="AF16" s="79">
        <v>0</v>
      </c>
      <c r="AG16" s="87" t="s">
        <v>1403</v>
      </c>
      <c r="AH16" s="79" t="b">
        <v>0</v>
      </c>
      <c r="AI16" s="79" t="s">
        <v>1407</v>
      </c>
      <c r="AJ16" s="79"/>
      <c r="AK16" s="87" t="s">
        <v>1402</v>
      </c>
      <c r="AL16" s="79" t="b">
        <v>0</v>
      </c>
      <c r="AM16" s="79">
        <v>0</v>
      </c>
      <c r="AN16" s="87" t="s">
        <v>1402</v>
      </c>
      <c r="AO16" s="79" t="s">
        <v>1409</v>
      </c>
      <c r="AP16" s="79" t="b">
        <v>0</v>
      </c>
      <c r="AQ16" s="87" t="s">
        <v>1401</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c r="BG16" s="49"/>
      <c r="BH16" s="48"/>
      <c r="BI16" s="49"/>
      <c r="BJ16" s="48"/>
      <c r="BK16" s="49"/>
      <c r="BL16" s="48"/>
      <c r="BM16" s="49"/>
      <c r="BN16" s="48"/>
    </row>
    <row r="17" spans="1:66" ht="15">
      <c r="A17" s="64" t="s">
        <v>219</v>
      </c>
      <c r="B17" s="64" t="s">
        <v>329</v>
      </c>
      <c r="C17" s="65" t="s">
        <v>3851</v>
      </c>
      <c r="D17" s="66">
        <v>3</v>
      </c>
      <c r="E17" s="67" t="s">
        <v>132</v>
      </c>
      <c r="F17" s="68">
        <v>32</v>
      </c>
      <c r="G17" s="65"/>
      <c r="H17" s="69"/>
      <c r="I17" s="70"/>
      <c r="J17" s="70"/>
      <c r="K17" s="34" t="s">
        <v>65</v>
      </c>
      <c r="L17" s="77">
        <v>17</v>
      </c>
      <c r="M17" s="77"/>
      <c r="N17" s="72"/>
      <c r="O17" s="79" t="s">
        <v>385</v>
      </c>
      <c r="P17" s="81">
        <v>43738.61988425926</v>
      </c>
      <c r="Q17" s="79" t="s">
        <v>392</v>
      </c>
      <c r="R17" s="79"/>
      <c r="S17" s="79"/>
      <c r="T17" s="79" t="s">
        <v>551</v>
      </c>
      <c r="U17" s="79"/>
      <c r="V17" s="82" t="s">
        <v>692</v>
      </c>
      <c r="W17" s="81">
        <v>43738.61988425926</v>
      </c>
      <c r="X17" s="85">
        <v>43738</v>
      </c>
      <c r="Y17" s="87" t="s">
        <v>792</v>
      </c>
      <c r="Z17" s="82" t="s">
        <v>993</v>
      </c>
      <c r="AA17" s="79"/>
      <c r="AB17" s="79"/>
      <c r="AC17" s="87" t="s">
        <v>1199</v>
      </c>
      <c r="AD17" s="87" t="s">
        <v>1401</v>
      </c>
      <c r="AE17" s="79" t="b">
        <v>0</v>
      </c>
      <c r="AF17" s="79">
        <v>0</v>
      </c>
      <c r="AG17" s="87" t="s">
        <v>1403</v>
      </c>
      <c r="AH17" s="79" t="b">
        <v>0</v>
      </c>
      <c r="AI17" s="79" t="s">
        <v>1407</v>
      </c>
      <c r="AJ17" s="79"/>
      <c r="AK17" s="87" t="s">
        <v>1402</v>
      </c>
      <c r="AL17" s="79" t="b">
        <v>0</v>
      </c>
      <c r="AM17" s="79">
        <v>0</v>
      </c>
      <c r="AN17" s="87" t="s">
        <v>1402</v>
      </c>
      <c r="AO17" s="79" t="s">
        <v>1409</v>
      </c>
      <c r="AP17" s="79" t="b">
        <v>0</v>
      </c>
      <c r="AQ17" s="87" t="s">
        <v>1401</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8"/>
      <c r="BG17" s="49"/>
      <c r="BH17" s="48"/>
      <c r="BI17" s="49"/>
      <c r="BJ17" s="48"/>
      <c r="BK17" s="49"/>
      <c r="BL17" s="48"/>
      <c r="BM17" s="49"/>
      <c r="BN17" s="48"/>
    </row>
    <row r="18" spans="1:66" ht="15">
      <c r="A18" s="64" t="s">
        <v>219</v>
      </c>
      <c r="B18" s="64" t="s">
        <v>330</v>
      </c>
      <c r="C18" s="65" t="s">
        <v>3851</v>
      </c>
      <c r="D18" s="66">
        <v>3</v>
      </c>
      <c r="E18" s="67" t="s">
        <v>132</v>
      </c>
      <c r="F18" s="68">
        <v>32</v>
      </c>
      <c r="G18" s="65"/>
      <c r="H18" s="69"/>
      <c r="I18" s="70"/>
      <c r="J18" s="70"/>
      <c r="K18" s="34" t="s">
        <v>65</v>
      </c>
      <c r="L18" s="77">
        <v>18</v>
      </c>
      <c r="M18" s="77"/>
      <c r="N18" s="72"/>
      <c r="O18" s="79" t="s">
        <v>385</v>
      </c>
      <c r="P18" s="81">
        <v>43738.61988425926</v>
      </c>
      <c r="Q18" s="79" t="s">
        <v>392</v>
      </c>
      <c r="R18" s="79"/>
      <c r="S18" s="79"/>
      <c r="T18" s="79" t="s">
        <v>551</v>
      </c>
      <c r="U18" s="79"/>
      <c r="V18" s="82" t="s">
        <v>692</v>
      </c>
      <c r="W18" s="81">
        <v>43738.61988425926</v>
      </c>
      <c r="X18" s="85">
        <v>43738</v>
      </c>
      <c r="Y18" s="87" t="s">
        <v>792</v>
      </c>
      <c r="Z18" s="82" t="s">
        <v>993</v>
      </c>
      <c r="AA18" s="79"/>
      <c r="AB18" s="79"/>
      <c r="AC18" s="87" t="s">
        <v>1199</v>
      </c>
      <c r="AD18" s="87" t="s">
        <v>1401</v>
      </c>
      <c r="AE18" s="79" t="b">
        <v>0</v>
      </c>
      <c r="AF18" s="79">
        <v>0</v>
      </c>
      <c r="AG18" s="87" t="s">
        <v>1403</v>
      </c>
      <c r="AH18" s="79" t="b">
        <v>0</v>
      </c>
      <c r="AI18" s="79" t="s">
        <v>1407</v>
      </c>
      <c r="AJ18" s="79"/>
      <c r="AK18" s="87" t="s">
        <v>1402</v>
      </c>
      <c r="AL18" s="79" t="b">
        <v>0</v>
      </c>
      <c r="AM18" s="79">
        <v>0</v>
      </c>
      <c r="AN18" s="87" t="s">
        <v>1402</v>
      </c>
      <c r="AO18" s="79" t="s">
        <v>1409</v>
      </c>
      <c r="AP18" s="79" t="b">
        <v>0</v>
      </c>
      <c r="AQ18" s="87" t="s">
        <v>1401</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8"/>
      <c r="BG18" s="49"/>
      <c r="BH18" s="48"/>
      <c r="BI18" s="49"/>
      <c r="BJ18" s="48"/>
      <c r="BK18" s="49"/>
      <c r="BL18" s="48"/>
      <c r="BM18" s="49"/>
      <c r="BN18" s="48"/>
    </row>
    <row r="19" spans="1:66" ht="15">
      <c r="A19" s="64" t="s">
        <v>219</v>
      </c>
      <c r="B19" s="64" t="s">
        <v>331</v>
      </c>
      <c r="C19" s="65" t="s">
        <v>3851</v>
      </c>
      <c r="D19" s="66">
        <v>3</v>
      </c>
      <c r="E19" s="67" t="s">
        <v>132</v>
      </c>
      <c r="F19" s="68">
        <v>32</v>
      </c>
      <c r="G19" s="65"/>
      <c r="H19" s="69"/>
      <c r="I19" s="70"/>
      <c r="J19" s="70"/>
      <c r="K19" s="34" t="s">
        <v>65</v>
      </c>
      <c r="L19" s="77">
        <v>19</v>
      </c>
      <c r="M19" s="77"/>
      <c r="N19" s="72"/>
      <c r="O19" s="79" t="s">
        <v>385</v>
      </c>
      <c r="P19" s="81">
        <v>43738.61988425926</v>
      </c>
      <c r="Q19" s="79" t="s">
        <v>392</v>
      </c>
      <c r="R19" s="79"/>
      <c r="S19" s="79"/>
      <c r="T19" s="79" t="s">
        <v>551</v>
      </c>
      <c r="U19" s="79"/>
      <c r="V19" s="82" t="s">
        <v>692</v>
      </c>
      <c r="W19" s="81">
        <v>43738.61988425926</v>
      </c>
      <c r="X19" s="85">
        <v>43738</v>
      </c>
      <c r="Y19" s="87" t="s">
        <v>792</v>
      </c>
      <c r="Z19" s="82" t="s">
        <v>993</v>
      </c>
      <c r="AA19" s="79"/>
      <c r="AB19" s="79"/>
      <c r="AC19" s="87" t="s">
        <v>1199</v>
      </c>
      <c r="AD19" s="87" t="s">
        <v>1401</v>
      </c>
      <c r="AE19" s="79" t="b">
        <v>0</v>
      </c>
      <c r="AF19" s="79">
        <v>0</v>
      </c>
      <c r="AG19" s="87" t="s">
        <v>1403</v>
      </c>
      <c r="AH19" s="79" t="b">
        <v>0</v>
      </c>
      <c r="AI19" s="79" t="s">
        <v>1407</v>
      </c>
      <c r="AJ19" s="79"/>
      <c r="AK19" s="87" t="s">
        <v>1402</v>
      </c>
      <c r="AL19" s="79" t="b">
        <v>0</v>
      </c>
      <c r="AM19" s="79">
        <v>0</v>
      </c>
      <c r="AN19" s="87" t="s">
        <v>1402</v>
      </c>
      <c r="AO19" s="79" t="s">
        <v>1409</v>
      </c>
      <c r="AP19" s="79" t="b">
        <v>0</v>
      </c>
      <c r="AQ19" s="87" t="s">
        <v>1401</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8"/>
      <c r="BG19" s="49"/>
      <c r="BH19" s="48"/>
      <c r="BI19" s="49"/>
      <c r="BJ19" s="48"/>
      <c r="BK19" s="49"/>
      <c r="BL19" s="48"/>
      <c r="BM19" s="49"/>
      <c r="BN19" s="48"/>
    </row>
    <row r="20" spans="1:66" ht="15">
      <c r="A20" s="64" t="s">
        <v>219</v>
      </c>
      <c r="B20" s="64" t="s">
        <v>332</v>
      </c>
      <c r="C20" s="65" t="s">
        <v>3851</v>
      </c>
      <c r="D20" s="66">
        <v>3</v>
      </c>
      <c r="E20" s="67" t="s">
        <v>132</v>
      </c>
      <c r="F20" s="68">
        <v>32</v>
      </c>
      <c r="G20" s="65"/>
      <c r="H20" s="69"/>
      <c r="I20" s="70"/>
      <c r="J20" s="70"/>
      <c r="K20" s="34" t="s">
        <v>65</v>
      </c>
      <c r="L20" s="77">
        <v>20</v>
      </c>
      <c r="M20" s="77"/>
      <c r="N20" s="72"/>
      <c r="O20" s="79" t="s">
        <v>385</v>
      </c>
      <c r="P20" s="81">
        <v>43738.61988425926</v>
      </c>
      <c r="Q20" s="79" t="s">
        <v>392</v>
      </c>
      <c r="R20" s="79"/>
      <c r="S20" s="79"/>
      <c r="T20" s="79" t="s">
        <v>551</v>
      </c>
      <c r="U20" s="79"/>
      <c r="V20" s="82" t="s">
        <v>692</v>
      </c>
      <c r="W20" s="81">
        <v>43738.61988425926</v>
      </c>
      <c r="X20" s="85">
        <v>43738</v>
      </c>
      <c r="Y20" s="87" t="s">
        <v>792</v>
      </c>
      <c r="Z20" s="82" t="s">
        <v>993</v>
      </c>
      <c r="AA20" s="79"/>
      <c r="AB20" s="79"/>
      <c r="AC20" s="87" t="s">
        <v>1199</v>
      </c>
      <c r="AD20" s="87" t="s">
        <v>1401</v>
      </c>
      <c r="AE20" s="79" t="b">
        <v>0</v>
      </c>
      <c r="AF20" s="79">
        <v>0</v>
      </c>
      <c r="AG20" s="87" t="s">
        <v>1403</v>
      </c>
      <c r="AH20" s="79" t="b">
        <v>0</v>
      </c>
      <c r="AI20" s="79" t="s">
        <v>1407</v>
      </c>
      <c r="AJ20" s="79"/>
      <c r="AK20" s="87" t="s">
        <v>1402</v>
      </c>
      <c r="AL20" s="79" t="b">
        <v>0</v>
      </c>
      <c r="AM20" s="79">
        <v>0</v>
      </c>
      <c r="AN20" s="87" t="s">
        <v>1402</v>
      </c>
      <c r="AO20" s="79" t="s">
        <v>1409</v>
      </c>
      <c r="AP20" s="79" t="b">
        <v>0</v>
      </c>
      <c r="AQ20" s="87" t="s">
        <v>1401</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8"/>
      <c r="BG20" s="49"/>
      <c r="BH20" s="48"/>
      <c r="BI20" s="49"/>
      <c r="BJ20" s="48"/>
      <c r="BK20" s="49"/>
      <c r="BL20" s="48"/>
      <c r="BM20" s="49"/>
      <c r="BN20" s="48"/>
    </row>
    <row r="21" spans="1:66" ht="15">
      <c r="A21" s="64" t="s">
        <v>219</v>
      </c>
      <c r="B21" s="64" t="s">
        <v>333</v>
      </c>
      <c r="C21" s="65" t="s">
        <v>3851</v>
      </c>
      <c r="D21" s="66">
        <v>3</v>
      </c>
      <c r="E21" s="67" t="s">
        <v>132</v>
      </c>
      <c r="F21" s="68">
        <v>32</v>
      </c>
      <c r="G21" s="65"/>
      <c r="H21" s="69"/>
      <c r="I21" s="70"/>
      <c r="J21" s="70"/>
      <c r="K21" s="34" t="s">
        <v>65</v>
      </c>
      <c r="L21" s="77">
        <v>21</v>
      </c>
      <c r="M21" s="77"/>
      <c r="N21" s="72"/>
      <c r="O21" s="79" t="s">
        <v>386</v>
      </c>
      <c r="P21" s="81">
        <v>43738.61988425926</v>
      </c>
      <c r="Q21" s="79" t="s">
        <v>392</v>
      </c>
      <c r="R21" s="79"/>
      <c r="S21" s="79"/>
      <c r="T21" s="79" t="s">
        <v>551</v>
      </c>
      <c r="U21" s="79"/>
      <c r="V21" s="82" t="s">
        <v>692</v>
      </c>
      <c r="W21" s="81">
        <v>43738.61988425926</v>
      </c>
      <c r="X21" s="85">
        <v>43738</v>
      </c>
      <c r="Y21" s="87" t="s">
        <v>792</v>
      </c>
      <c r="Z21" s="82" t="s">
        <v>993</v>
      </c>
      <c r="AA21" s="79"/>
      <c r="AB21" s="79"/>
      <c r="AC21" s="87" t="s">
        <v>1199</v>
      </c>
      <c r="AD21" s="87" t="s">
        <v>1401</v>
      </c>
      <c r="AE21" s="79" t="b">
        <v>0</v>
      </c>
      <c r="AF21" s="79">
        <v>0</v>
      </c>
      <c r="AG21" s="87" t="s">
        <v>1403</v>
      </c>
      <c r="AH21" s="79" t="b">
        <v>0</v>
      </c>
      <c r="AI21" s="79" t="s">
        <v>1407</v>
      </c>
      <c r="AJ21" s="79"/>
      <c r="AK21" s="87" t="s">
        <v>1402</v>
      </c>
      <c r="AL21" s="79" t="b">
        <v>0</v>
      </c>
      <c r="AM21" s="79">
        <v>0</v>
      </c>
      <c r="AN21" s="87" t="s">
        <v>1402</v>
      </c>
      <c r="AO21" s="79" t="s">
        <v>1409</v>
      </c>
      <c r="AP21" s="79" t="b">
        <v>0</v>
      </c>
      <c r="AQ21" s="87" t="s">
        <v>1401</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c r="BG21" s="49"/>
      <c r="BH21" s="48"/>
      <c r="BI21" s="49"/>
      <c r="BJ21" s="48"/>
      <c r="BK21" s="49"/>
      <c r="BL21" s="48"/>
      <c r="BM21" s="49"/>
      <c r="BN21" s="48"/>
    </row>
    <row r="22" spans="1:66" ht="15">
      <c r="A22" s="64" t="s">
        <v>219</v>
      </c>
      <c r="B22" s="64" t="s">
        <v>221</v>
      </c>
      <c r="C22" s="65" t="s">
        <v>3851</v>
      </c>
      <c r="D22" s="66">
        <v>3</v>
      </c>
      <c r="E22" s="67" t="s">
        <v>132</v>
      </c>
      <c r="F22" s="68">
        <v>32</v>
      </c>
      <c r="G22" s="65"/>
      <c r="H22" s="69"/>
      <c r="I22" s="70"/>
      <c r="J22" s="70"/>
      <c r="K22" s="34" t="s">
        <v>65</v>
      </c>
      <c r="L22" s="77">
        <v>22</v>
      </c>
      <c r="M22" s="77"/>
      <c r="N22" s="72"/>
      <c r="O22" s="79" t="s">
        <v>385</v>
      </c>
      <c r="P22" s="81">
        <v>43738.61988425926</v>
      </c>
      <c r="Q22" s="79" t="s">
        <v>392</v>
      </c>
      <c r="R22" s="79"/>
      <c r="S22" s="79"/>
      <c r="T22" s="79" t="s">
        <v>551</v>
      </c>
      <c r="U22" s="79"/>
      <c r="V22" s="82" t="s">
        <v>692</v>
      </c>
      <c r="W22" s="81">
        <v>43738.61988425926</v>
      </c>
      <c r="X22" s="85">
        <v>43738</v>
      </c>
      <c r="Y22" s="87" t="s">
        <v>792</v>
      </c>
      <c r="Z22" s="82" t="s">
        <v>993</v>
      </c>
      <c r="AA22" s="79"/>
      <c r="AB22" s="79"/>
      <c r="AC22" s="87" t="s">
        <v>1199</v>
      </c>
      <c r="AD22" s="87" t="s">
        <v>1401</v>
      </c>
      <c r="AE22" s="79" t="b">
        <v>0</v>
      </c>
      <c r="AF22" s="79">
        <v>0</v>
      </c>
      <c r="AG22" s="87" t="s">
        <v>1403</v>
      </c>
      <c r="AH22" s="79" t="b">
        <v>0</v>
      </c>
      <c r="AI22" s="79" t="s">
        <v>1407</v>
      </c>
      <c r="AJ22" s="79"/>
      <c r="AK22" s="87" t="s">
        <v>1402</v>
      </c>
      <c r="AL22" s="79" t="b">
        <v>0</v>
      </c>
      <c r="AM22" s="79">
        <v>0</v>
      </c>
      <c r="AN22" s="87" t="s">
        <v>1402</v>
      </c>
      <c r="AO22" s="79" t="s">
        <v>1409</v>
      </c>
      <c r="AP22" s="79" t="b">
        <v>0</v>
      </c>
      <c r="AQ22" s="87" t="s">
        <v>1401</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8">
        <v>0</v>
      </c>
      <c r="BG22" s="49">
        <v>0</v>
      </c>
      <c r="BH22" s="48">
        <v>0</v>
      </c>
      <c r="BI22" s="49">
        <v>0</v>
      </c>
      <c r="BJ22" s="48">
        <v>0</v>
      </c>
      <c r="BK22" s="49">
        <v>0</v>
      </c>
      <c r="BL22" s="48">
        <v>15</v>
      </c>
      <c r="BM22" s="49">
        <v>100</v>
      </c>
      <c r="BN22" s="48">
        <v>15</v>
      </c>
    </row>
    <row r="23" spans="1:66" ht="15">
      <c r="A23" s="64" t="s">
        <v>219</v>
      </c>
      <c r="B23" s="64" t="s">
        <v>293</v>
      </c>
      <c r="C23" s="65" t="s">
        <v>3851</v>
      </c>
      <c r="D23" s="66">
        <v>3</v>
      </c>
      <c r="E23" s="67" t="s">
        <v>132</v>
      </c>
      <c r="F23" s="68">
        <v>32</v>
      </c>
      <c r="G23" s="65"/>
      <c r="H23" s="69"/>
      <c r="I23" s="70"/>
      <c r="J23" s="70"/>
      <c r="K23" s="34" t="s">
        <v>65</v>
      </c>
      <c r="L23" s="77">
        <v>23</v>
      </c>
      <c r="M23" s="77"/>
      <c r="N23" s="72"/>
      <c r="O23" s="79" t="s">
        <v>385</v>
      </c>
      <c r="P23" s="81">
        <v>43738.61988425926</v>
      </c>
      <c r="Q23" s="79" t="s">
        <v>392</v>
      </c>
      <c r="R23" s="79"/>
      <c r="S23" s="79"/>
      <c r="T23" s="79" t="s">
        <v>551</v>
      </c>
      <c r="U23" s="79"/>
      <c r="V23" s="82" t="s">
        <v>692</v>
      </c>
      <c r="W23" s="81">
        <v>43738.61988425926</v>
      </c>
      <c r="X23" s="85">
        <v>43738</v>
      </c>
      <c r="Y23" s="87" t="s">
        <v>792</v>
      </c>
      <c r="Z23" s="82" t="s">
        <v>993</v>
      </c>
      <c r="AA23" s="79"/>
      <c r="AB23" s="79"/>
      <c r="AC23" s="87" t="s">
        <v>1199</v>
      </c>
      <c r="AD23" s="87" t="s">
        <v>1401</v>
      </c>
      <c r="AE23" s="79" t="b">
        <v>0</v>
      </c>
      <c r="AF23" s="79">
        <v>0</v>
      </c>
      <c r="AG23" s="87" t="s">
        <v>1403</v>
      </c>
      <c r="AH23" s="79" t="b">
        <v>0</v>
      </c>
      <c r="AI23" s="79" t="s">
        <v>1407</v>
      </c>
      <c r="AJ23" s="79"/>
      <c r="AK23" s="87" t="s">
        <v>1402</v>
      </c>
      <c r="AL23" s="79" t="b">
        <v>0</v>
      </c>
      <c r="AM23" s="79">
        <v>0</v>
      </c>
      <c r="AN23" s="87" t="s">
        <v>1402</v>
      </c>
      <c r="AO23" s="79" t="s">
        <v>1409</v>
      </c>
      <c r="AP23" s="79" t="b">
        <v>0</v>
      </c>
      <c r="AQ23" s="87" t="s">
        <v>1401</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1</v>
      </c>
      <c r="BF23" s="48"/>
      <c r="BG23" s="49"/>
      <c r="BH23" s="48"/>
      <c r="BI23" s="49"/>
      <c r="BJ23" s="48"/>
      <c r="BK23" s="49"/>
      <c r="BL23" s="48"/>
      <c r="BM23" s="49"/>
      <c r="BN23" s="48"/>
    </row>
    <row r="24" spans="1:66" ht="15">
      <c r="A24" s="64" t="s">
        <v>220</v>
      </c>
      <c r="B24" s="64" t="s">
        <v>221</v>
      </c>
      <c r="C24" s="65" t="s">
        <v>3851</v>
      </c>
      <c r="D24" s="66">
        <v>3</v>
      </c>
      <c r="E24" s="67" t="s">
        <v>132</v>
      </c>
      <c r="F24" s="68">
        <v>32</v>
      </c>
      <c r="G24" s="65"/>
      <c r="H24" s="69"/>
      <c r="I24" s="70"/>
      <c r="J24" s="70"/>
      <c r="K24" s="34" t="s">
        <v>66</v>
      </c>
      <c r="L24" s="77">
        <v>24</v>
      </c>
      <c r="M24" s="77"/>
      <c r="N24" s="72"/>
      <c r="O24" s="79" t="s">
        <v>385</v>
      </c>
      <c r="P24" s="81">
        <v>43738.41202546296</v>
      </c>
      <c r="Q24" s="79" t="s">
        <v>393</v>
      </c>
      <c r="R24" s="82" t="s">
        <v>473</v>
      </c>
      <c r="S24" s="79" t="s">
        <v>536</v>
      </c>
      <c r="T24" s="79" t="s">
        <v>552</v>
      </c>
      <c r="U24" s="79"/>
      <c r="V24" s="82" t="s">
        <v>693</v>
      </c>
      <c r="W24" s="81">
        <v>43738.41202546296</v>
      </c>
      <c r="X24" s="85">
        <v>43738</v>
      </c>
      <c r="Y24" s="87" t="s">
        <v>793</v>
      </c>
      <c r="Z24" s="82" t="s">
        <v>994</v>
      </c>
      <c r="AA24" s="79"/>
      <c r="AB24" s="79"/>
      <c r="AC24" s="87" t="s">
        <v>1200</v>
      </c>
      <c r="AD24" s="79"/>
      <c r="AE24" s="79" t="b">
        <v>0</v>
      </c>
      <c r="AF24" s="79">
        <v>1</v>
      </c>
      <c r="AG24" s="87" t="s">
        <v>1402</v>
      </c>
      <c r="AH24" s="79" t="b">
        <v>0</v>
      </c>
      <c r="AI24" s="79" t="s">
        <v>1405</v>
      </c>
      <c r="AJ24" s="79"/>
      <c r="AK24" s="87" t="s">
        <v>1402</v>
      </c>
      <c r="AL24" s="79" t="b">
        <v>0</v>
      </c>
      <c r="AM24" s="79">
        <v>3</v>
      </c>
      <c r="AN24" s="87" t="s">
        <v>1402</v>
      </c>
      <c r="AO24" s="79" t="s">
        <v>1412</v>
      </c>
      <c r="AP24" s="79" t="b">
        <v>0</v>
      </c>
      <c r="AQ24" s="87" t="s">
        <v>1200</v>
      </c>
      <c r="AR24" s="79" t="s">
        <v>384</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8">
        <v>0</v>
      </c>
      <c r="BG24" s="49">
        <v>0</v>
      </c>
      <c r="BH24" s="48">
        <v>0</v>
      </c>
      <c r="BI24" s="49">
        <v>0</v>
      </c>
      <c r="BJ24" s="48">
        <v>0</v>
      </c>
      <c r="BK24" s="49">
        <v>0</v>
      </c>
      <c r="BL24" s="48">
        <v>21</v>
      </c>
      <c r="BM24" s="49">
        <v>100</v>
      </c>
      <c r="BN24" s="48">
        <v>21</v>
      </c>
    </row>
    <row r="25" spans="1:66" ht="15">
      <c r="A25" s="64" t="s">
        <v>221</v>
      </c>
      <c r="B25" s="64" t="s">
        <v>220</v>
      </c>
      <c r="C25" s="65" t="s">
        <v>3851</v>
      </c>
      <c r="D25" s="66">
        <v>3</v>
      </c>
      <c r="E25" s="67" t="s">
        <v>132</v>
      </c>
      <c r="F25" s="68">
        <v>32</v>
      </c>
      <c r="G25" s="65"/>
      <c r="H25" s="69"/>
      <c r="I25" s="70"/>
      <c r="J25" s="70"/>
      <c r="K25" s="34" t="s">
        <v>66</v>
      </c>
      <c r="L25" s="77">
        <v>25</v>
      </c>
      <c r="M25" s="77"/>
      <c r="N25" s="72"/>
      <c r="O25" s="79" t="s">
        <v>384</v>
      </c>
      <c r="P25" s="81">
        <v>43738.56260416667</v>
      </c>
      <c r="Q25" s="79" t="s">
        <v>393</v>
      </c>
      <c r="R25" s="79"/>
      <c r="S25" s="79"/>
      <c r="T25" s="79" t="s">
        <v>552</v>
      </c>
      <c r="U25" s="79"/>
      <c r="V25" s="82" t="s">
        <v>694</v>
      </c>
      <c r="W25" s="81">
        <v>43738.56260416667</v>
      </c>
      <c r="X25" s="85">
        <v>43738</v>
      </c>
      <c r="Y25" s="87" t="s">
        <v>794</v>
      </c>
      <c r="Z25" s="82" t="s">
        <v>995</v>
      </c>
      <c r="AA25" s="79"/>
      <c r="AB25" s="79"/>
      <c r="AC25" s="87" t="s">
        <v>1201</v>
      </c>
      <c r="AD25" s="79"/>
      <c r="AE25" s="79" t="b">
        <v>0</v>
      </c>
      <c r="AF25" s="79">
        <v>0</v>
      </c>
      <c r="AG25" s="87" t="s">
        <v>1402</v>
      </c>
      <c r="AH25" s="79" t="b">
        <v>0</v>
      </c>
      <c r="AI25" s="79" t="s">
        <v>1405</v>
      </c>
      <c r="AJ25" s="79"/>
      <c r="AK25" s="87" t="s">
        <v>1402</v>
      </c>
      <c r="AL25" s="79" t="b">
        <v>0</v>
      </c>
      <c r="AM25" s="79">
        <v>3</v>
      </c>
      <c r="AN25" s="87" t="s">
        <v>1200</v>
      </c>
      <c r="AO25" s="79" t="s">
        <v>1413</v>
      </c>
      <c r="AP25" s="79" t="b">
        <v>0</v>
      </c>
      <c r="AQ25" s="87" t="s">
        <v>1200</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v>0</v>
      </c>
      <c r="BG25" s="49">
        <v>0</v>
      </c>
      <c r="BH25" s="48">
        <v>0</v>
      </c>
      <c r="BI25" s="49">
        <v>0</v>
      </c>
      <c r="BJ25" s="48">
        <v>0</v>
      </c>
      <c r="BK25" s="49">
        <v>0</v>
      </c>
      <c r="BL25" s="48">
        <v>21</v>
      </c>
      <c r="BM25" s="49">
        <v>100</v>
      </c>
      <c r="BN25" s="48">
        <v>21</v>
      </c>
    </row>
    <row r="26" spans="1:66" ht="15">
      <c r="A26" s="64" t="s">
        <v>222</v>
      </c>
      <c r="B26" s="64" t="s">
        <v>220</v>
      </c>
      <c r="C26" s="65" t="s">
        <v>3851</v>
      </c>
      <c r="D26" s="66">
        <v>3</v>
      </c>
      <c r="E26" s="67" t="s">
        <v>132</v>
      </c>
      <c r="F26" s="68">
        <v>32</v>
      </c>
      <c r="G26" s="65"/>
      <c r="H26" s="69"/>
      <c r="I26" s="70"/>
      <c r="J26" s="70"/>
      <c r="K26" s="34" t="s">
        <v>65</v>
      </c>
      <c r="L26" s="77">
        <v>26</v>
      </c>
      <c r="M26" s="77"/>
      <c r="N26" s="72"/>
      <c r="O26" s="79" t="s">
        <v>384</v>
      </c>
      <c r="P26" s="81">
        <v>43739.206782407404</v>
      </c>
      <c r="Q26" s="79" t="s">
        <v>393</v>
      </c>
      <c r="R26" s="79"/>
      <c r="S26" s="79"/>
      <c r="T26" s="79" t="s">
        <v>552</v>
      </c>
      <c r="U26" s="79"/>
      <c r="V26" s="82" t="s">
        <v>695</v>
      </c>
      <c r="W26" s="81">
        <v>43739.206782407404</v>
      </c>
      <c r="X26" s="85">
        <v>43739</v>
      </c>
      <c r="Y26" s="87" t="s">
        <v>795</v>
      </c>
      <c r="Z26" s="82" t="s">
        <v>996</v>
      </c>
      <c r="AA26" s="79"/>
      <c r="AB26" s="79"/>
      <c r="AC26" s="87" t="s">
        <v>1202</v>
      </c>
      <c r="AD26" s="79"/>
      <c r="AE26" s="79" t="b">
        <v>0</v>
      </c>
      <c r="AF26" s="79">
        <v>0</v>
      </c>
      <c r="AG26" s="87" t="s">
        <v>1402</v>
      </c>
      <c r="AH26" s="79" t="b">
        <v>0</v>
      </c>
      <c r="AI26" s="79" t="s">
        <v>1405</v>
      </c>
      <c r="AJ26" s="79"/>
      <c r="AK26" s="87" t="s">
        <v>1402</v>
      </c>
      <c r="AL26" s="79" t="b">
        <v>0</v>
      </c>
      <c r="AM26" s="79">
        <v>3</v>
      </c>
      <c r="AN26" s="87" t="s">
        <v>1200</v>
      </c>
      <c r="AO26" s="79" t="s">
        <v>1409</v>
      </c>
      <c r="AP26" s="79" t="b">
        <v>0</v>
      </c>
      <c r="AQ26" s="87" t="s">
        <v>1200</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8"/>
      <c r="BG26" s="49"/>
      <c r="BH26" s="48"/>
      <c r="BI26" s="49"/>
      <c r="BJ26" s="48"/>
      <c r="BK26" s="49"/>
      <c r="BL26" s="48"/>
      <c r="BM26" s="49"/>
      <c r="BN26" s="48"/>
    </row>
    <row r="27" spans="1:66" ht="15">
      <c r="A27" s="64" t="s">
        <v>222</v>
      </c>
      <c r="B27" s="64" t="s">
        <v>221</v>
      </c>
      <c r="C27" s="65" t="s">
        <v>3851</v>
      </c>
      <c r="D27" s="66">
        <v>3</v>
      </c>
      <c r="E27" s="67" t="s">
        <v>132</v>
      </c>
      <c r="F27" s="68">
        <v>32</v>
      </c>
      <c r="G27" s="65"/>
      <c r="H27" s="69"/>
      <c r="I27" s="70"/>
      <c r="J27" s="70"/>
      <c r="K27" s="34" t="s">
        <v>65</v>
      </c>
      <c r="L27" s="77">
        <v>27</v>
      </c>
      <c r="M27" s="77"/>
      <c r="N27" s="72"/>
      <c r="O27" s="79" t="s">
        <v>385</v>
      </c>
      <c r="P27" s="81">
        <v>43739.206782407404</v>
      </c>
      <c r="Q27" s="79" t="s">
        <v>393</v>
      </c>
      <c r="R27" s="79"/>
      <c r="S27" s="79"/>
      <c r="T27" s="79" t="s">
        <v>552</v>
      </c>
      <c r="U27" s="79"/>
      <c r="V27" s="82" t="s">
        <v>695</v>
      </c>
      <c r="W27" s="81">
        <v>43739.206782407404</v>
      </c>
      <c r="X27" s="85">
        <v>43739</v>
      </c>
      <c r="Y27" s="87" t="s">
        <v>795</v>
      </c>
      <c r="Z27" s="82" t="s">
        <v>996</v>
      </c>
      <c r="AA27" s="79"/>
      <c r="AB27" s="79"/>
      <c r="AC27" s="87" t="s">
        <v>1202</v>
      </c>
      <c r="AD27" s="79"/>
      <c r="AE27" s="79" t="b">
        <v>0</v>
      </c>
      <c r="AF27" s="79">
        <v>0</v>
      </c>
      <c r="AG27" s="87" t="s">
        <v>1402</v>
      </c>
      <c r="AH27" s="79" t="b">
        <v>0</v>
      </c>
      <c r="AI27" s="79" t="s">
        <v>1405</v>
      </c>
      <c r="AJ27" s="79"/>
      <c r="AK27" s="87" t="s">
        <v>1402</v>
      </c>
      <c r="AL27" s="79" t="b">
        <v>0</v>
      </c>
      <c r="AM27" s="79">
        <v>3</v>
      </c>
      <c r="AN27" s="87" t="s">
        <v>1200</v>
      </c>
      <c r="AO27" s="79" t="s">
        <v>1409</v>
      </c>
      <c r="AP27" s="79" t="b">
        <v>0</v>
      </c>
      <c r="AQ27" s="87" t="s">
        <v>1200</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8">
        <v>0</v>
      </c>
      <c r="BG27" s="49">
        <v>0</v>
      </c>
      <c r="BH27" s="48">
        <v>0</v>
      </c>
      <c r="BI27" s="49">
        <v>0</v>
      </c>
      <c r="BJ27" s="48">
        <v>0</v>
      </c>
      <c r="BK27" s="49">
        <v>0</v>
      </c>
      <c r="BL27" s="48">
        <v>21</v>
      </c>
      <c r="BM27" s="49">
        <v>100</v>
      </c>
      <c r="BN27" s="48">
        <v>21</v>
      </c>
    </row>
    <row r="28" spans="1:66" ht="15">
      <c r="A28" s="64" t="s">
        <v>223</v>
      </c>
      <c r="B28" s="64" t="s">
        <v>293</v>
      </c>
      <c r="C28" s="65" t="s">
        <v>3851</v>
      </c>
      <c r="D28" s="66">
        <v>3</v>
      </c>
      <c r="E28" s="67" t="s">
        <v>132</v>
      </c>
      <c r="F28" s="68">
        <v>32</v>
      </c>
      <c r="G28" s="65"/>
      <c r="H28" s="69"/>
      <c r="I28" s="70"/>
      <c r="J28" s="70"/>
      <c r="K28" s="34" t="s">
        <v>65</v>
      </c>
      <c r="L28" s="77">
        <v>28</v>
      </c>
      <c r="M28" s="77"/>
      <c r="N28" s="72"/>
      <c r="O28" s="79" t="s">
        <v>384</v>
      </c>
      <c r="P28" s="81">
        <v>43739.51244212963</v>
      </c>
      <c r="Q28" s="79" t="s">
        <v>394</v>
      </c>
      <c r="R28" s="79"/>
      <c r="S28" s="79"/>
      <c r="T28" s="79" t="s">
        <v>293</v>
      </c>
      <c r="U28" s="79"/>
      <c r="V28" s="82" t="s">
        <v>696</v>
      </c>
      <c r="W28" s="81">
        <v>43739.51244212963</v>
      </c>
      <c r="X28" s="85">
        <v>43739</v>
      </c>
      <c r="Y28" s="87" t="s">
        <v>796</v>
      </c>
      <c r="Z28" s="82" t="s">
        <v>997</v>
      </c>
      <c r="AA28" s="79"/>
      <c r="AB28" s="79"/>
      <c r="AC28" s="87" t="s">
        <v>1203</v>
      </c>
      <c r="AD28" s="79"/>
      <c r="AE28" s="79" t="b">
        <v>0</v>
      </c>
      <c r="AF28" s="79">
        <v>0</v>
      </c>
      <c r="AG28" s="87" t="s">
        <v>1402</v>
      </c>
      <c r="AH28" s="79" t="b">
        <v>0</v>
      </c>
      <c r="AI28" s="79" t="s">
        <v>1405</v>
      </c>
      <c r="AJ28" s="79"/>
      <c r="AK28" s="87" t="s">
        <v>1402</v>
      </c>
      <c r="AL28" s="79" t="b">
        <v>0</v>
      </c>
      <c r="AM28" s="79">
        <v>2</v>
      </c>
      <c r="AN28" s="87" t="s">
        <v>1385</v>
      </c>
      <c r="AO28" s="79" t="s">
        <v>1409</v>
      </c>
      <c r="AP28" s="79" t="b">
        <v>0</v>
      </c>
      <c r="AQ28" s="87" t="s">
        <v>1385</v>
      </c>
      <c r="AR28" s="79" t="s">
        <v>176</v>
      </c>
      <c r="AS28" s="79">
        <v>0</v>
      </c>
      <c r="AT28" s="79">
        <v>0</v>
      </c>
      <c r="AU28" s="79"/>
      <c r="AV28" s="79"/>
      <c r="AW28" s="79"/>
      <c r="AX28" s="79"/>
      <c r="AY28" s="79"/>
      <c r="AZ28" s="79"/>
      <c r="BA28" s="79"/>
      <c r="BB28" s="79"/>
      <c r="BC28">
        <v>1</v>
      </c>
      <c r="BD28" s="78" t="str">
        <f>REPLACE(INDEX(GroupVertices[Group],MATCH(Edges[[#This Row],[Vertex 1]],GroupVertices[Vertex],0)),1,1,"")</f>
        <v>10</v>
      </c>
      <c r="BE28" s="78" t="str">
        <f>REPLACE(INDEX(GroupVertices[Group],MATCH(Edges[[#This Row],[Vertex 2]],GroupVertices[Vertex],0)),1,1,"")</f>
        <v>1</v>
      </c>
      <c r="BF28" s="48"/>
      <c r="BG28" s="49"/>
      <c r="BH28" s="48"/>
      <c r="BI28" s="49"/>
      <c r="BJ28" s="48"/>
      <c r="BK28" s="49"/>
      <c r="BL28" s="48"/>
      <c r="BM28" s="49"/>
      <c r="BN28" s="48"/>
    </row>
    <row r="29" spans="1:66" ht="15">
      <c r="A29" s="64" t="s">
        <v>223</v>
      </c>
      <c r="B29" s="64" t="s">
        <v>334</v>
      </c>
      <c r="C29" s="65" t="s">
        <v>3851</v>
      </c>
      <c r="D29" s="66">
        <v>3</v>
      </c>
      <c r="E29" s="67" t="s">
        <v>132</v>
      </c>
      <c r="F29" s="68">
        <v>32</v>
      </c>
      <c r="G29" s="65"/>
      <c r="H29" s="69"/>
      <c r="I29" s="70"/>
      <c r="J29" s="70"/>
      <c r="K29" s="34" t="s">
        <v>65</v>
      </c>
      <c r="L29" s="77">
        <v>29</v>
      </c>
      <c r="M29" s="77"/>
      <c r="N29" s="72"/>
      <c r="O29" s="79" t="s">
        <v>385</v>
      </c>
      <c r="P29" s="81">
        <v>43739.51244212963</v>
      </c>
      <c r="Q29" s="79" t="s">
        <v>394</v>
      </c>
      <c r="R29" s="79"/>
      <c r="S29" s="79"/>
      <c r="T29" s="79" t="s">
        <v>293</v>
      </c>
      <c r="U29" s="79"/>
      <c r="V29" s="82" t="s">
        <v>696</v>
      </c>
      <c r="W29" s="81">
        <v>43739.51244212963</v>
      </c>
      <c r="X29" s="85">
        <v>43739</v>
      </c>
      <c r="Y29" s="87" t="s">
        <v>796</v>
      </c>
      <c r="Z29" s="82" t="s">
        <v>997</v>
      </c>
      <c r="AA29" s="79"/>
      <c r="AB29" s="79"/>
      <c r="AC29" s="87" t="s">
        <v>1203</v>
      </c>
      <c r="AD29" s="79"/>
      <c r="AE29" s="79" t="b">
        <v>0</v>
      </c>
      <c r="AF29" s="79">
        <v>0</v>
      </c>
      <c r="AG29" s="87" t="s">
        <v>1402</v>
      </c>
      <c r="AH29" s="79" t="b">
        <v>0</v>
      </c>
      <c r="AI29" s="79" t="s">
        <v>1405</v>
      </c>
      <c r="AJ29" s="79"/>
      <c r="AK29" s="87" t="s">
        <v>1402</v>
      </c>
      <c r="AL29" s="79" t="b">
        <v>0</v>
      </c>
      <c r="AM29" s="79">
        <v>2</v>
      </c>
      <c r="AN29" s="87" t="s">
        <v>1385</v>
      </c>
      <c r="AO29" s="79" t="s">
        <v>1409</v>
      </c>
      <c r="AP29" s="79" t="b">
        <v>0</v>
      </c>
      <c r="AQ29" s="87" t="s">
        <v>1385</v>
      </c>
      <c r="AR29" s="79" t="s">
        <v>176</v>
      </c>
      <c r="AS29" s="79">
        <v>0</v>
      </c>
      <c r="AT29" s="79">
        <v>0</v>
      </c>
      <c r="AU29" s="79"/>
      <c r="AV29" s="79"/>
      <c r="AW29" s="79"/>
      <c r="AX29" s="79"/>
      <c r="AY29" s="79"/>
      <c r="AZ29" s="79"/>
      <c r="BA29" s="79"/>
      <c r="BB29" s="79"/>
      <c r="BC29">
        <v>1</v>
      </c>
      <c r="BD29" s="78" t="str">
        <f>REPLACE(INDEX(GroupVertices[Group],MATCH(Edges[[#This Row],[Vertex 1]],GroupVertices[Vertex],0)),1,1,"")</f>
        <v>10</v>
      </c>
      <c r="BE29" s="78" t="str">
        <f>REPLACE(INDEX(GroupVertices[Group],MATCH(Edges[[#This Row],[Vertex 2]],GroupVertices[Vertex],0)),1,1,"")</f>
        <v>10</v>
      </c>
      <c r="BF29" s="48"/>
      <c r="BG29" s="49"/>
      <c r="BH29" s="48"/>
      <c r="BI29" s="49"/>
      <c r="BJ29" s="48"/>
      <c r="BK29" s="49"/>
      <c r="BL29" s="48"/>
      <c r="BM29" s="49"/>
      <c r="BN29" s="48"/>
    </row>
    <row r="30" spans="1:66" ht="15">
      <c r="A30" s="64" t="s">
        <v>223</v>
      </c>
      <c r="B30" s="64" t="s">
        <v>320</v>
      </c>
      <c r="C30" s="65" t="s">
        <v>3851</v>
      </c>
      <c r="D30" s="66">
        <v>3</v>
      </c>
      <c r="E30" s="67" t="s">
        <v>132</v>
      </c>
      <c r="F30" s="68">
        <v>32</v>
      </c>
      <c r="G30" s="65"/>
      <c r="H30" s="69"/>
      <c r="I30" s="70"/>
      <c r="J30" s="70"/>
      <c r="K30" s="34" t="s">
        <v>65</v>
      </c>
      <c r="L30" s="77">
        <v>30</v>
      </c>
      <c r="M30" s="77"/>
      <c r="N30" s="72"/>
      <c r="O30" s="79" t="s">
        <v>385</v>
      </c>
      <c r="P30" s="81">
        <v>43739.51244212963</v>
      </c>
      <c r="Q30" s="79" t="s">
        <v>394</v>
      </c>
      <c r="R30" s="79"/>
      <c r="S30" s="79"/>
      <c r="T30" s="79" t="s">
        <v>293</v>
      </c>
      <c r="U30" s="79"/>
      <c r="V30" s="82" t="s">
        <v>696</v>
      </c>
      <c r="W30" s="81">
        <v>43739.51244212963</v>
      </c>
      <c r="X30" s="85">
        <v>43739</v>
      </c>
      <c r="Y30" s="87" t="s">
        <v>796</v>
      </c>
      <c r="Z30" s="82" t="s">
        <v>997</v>
      </c>
      <c r="AA30" s="79"/>
      <c r="AB30" s="79"/>
      <c r="AC30" s="87" t="s">
        <v>1203</v>
      </c>
      <c r="AD30" s="79"/>
      <c r="AE30" s="79" t="b">
        <v>0</v>
      </c>
      <c r="AF30" s="79">
        <v>0</v>
      </c>
      <c r="AG30" s="87" t="s">
        <v>1402</v>
      </c>
      <c r="AH30" s="79" t="b">
        <v>0</v>
      </c>
      <c r="AI30" s="79" t="s">
        <v>1405</v>
      </c>
      <c r="AJ30" s="79"/>
      <c r="AK30" s="87" t="s">
        <v>1402</v>
      </c>
      <c r="AL30" s="79" t="b">
        <v>0</v>
      </c>
      <c r="AM30" s="79">
        <v>2</v>
      </c>
      <c r="AN30" s="87" t="s">
        <v>1385</v>
      </c>
      <c r="AO30" s="79" t="s">
        <v>1409</v>
      </c>
      <c r="AP30" s="79" t="b">
        <v>0</v>
      </c>
      <c r="AQ30" s="87" t="s">
        <v>1385</v>
      </c>
      <c r="AR30" s="79" t="s">
        <v>176</v>
      </c>
      <c r="AS30" s="79">
        <v>0</v>
      </c>
      <c r="AT30" s="79">
        <v>0</v>
      </c>
      <c r="AU30" s="79"/>
      <c r="AV30" s="79"/>
      <c r="AW30" s="79"/>
      <c r="AX30" s="79"/>
      <c r="AY30" s="79"/>
      <c r="AZ30" s="79"/>
      <c r="BA30" s="79"/>
      <c r="BB30" s="79"/>
      <c r="BC30">
        <v>1</v>
      </c>
      <c r="BD30" s="78" t="str">
        <f>REPLACE(INDEX(GroupVertices[Group],MATCH(Edges[[#This Row],[Vertex 1]],GroupVertices[Vertex],0)),1,1,"")</f>
        <v>10</v>
      </c>
      <c r="BE30" s="78" t="str">
        <f>REPLACE(INDEX(GroupVertices[Group],MATCH(Edges[[#This Row],[Vertex 2]],GroupVertices[Vertex],0)),1,1,"")</f>
        <v>10</v>
      </c>
      <c r="BF30" s="48">
        <v>0</v>
      </c>
      <c r="BG30" s="49">
        <v>0</v>
      </c>
      <c r="BH30" s="48">
        <v>0</v>
      </c>
      <c r="BI30" s="49">
        <v>0</v>
      </c>
      <c r="BJ30" s="48">
        <v>0</v>
      </c>
      <c r="BK30" s="49">
        <v>0</v>
      </c>
      <c r="BL30" s="48">
        <v>24</v>
      </c>
      <c r="BM30" s="49">
        <v>100</v>
      </c>
      <c r="BN30" s="48">
        <v>24</v>
      </c>
    </row>
    <row r="31" spans="1:66" ht="15">
      <c r="A31" s="64" t="s">
        <v>224</v>
      </c>
      <c r="B31" s="64" t="s">
        <v>293</v>
      </c>
      <c r="C31" s="65" t="s">
        <v>3851</v>
      </c>
      <c r="D31" s="66">
        <v>3</v>
      </c>
      <c r="E31" s="67" t="s">
        <v>132</v>
      </c>
      <c r="F31" s="68">
        <v>32</v>
      </c>
      <c r="G31" s="65"/>
      <c r="H31" s="69"/>
      <c r="I31" s="70"/>
      <c r="J31" s="70"/>
      <c r="K31" s="34" t="s">
        <v>65</v>
      </c>
      <c r="L31" s="77">
        <v>31</v>
      </c>
      <c r="M31" s="77"/>
      <c r="N31" s="72"/>
      <c r="O31" s="79" t="s">
        <v>384</v>
      </c>
      <c r="P31" s="81">
        <v>43739.659097222226</v>
      </c>
      <c r="Q31" s="79" t="s">
        <v>395</v>
      </c>
      <c r="R31" s="79"/>
      <c r="S31" s="79"/>
      <c r="T31" s="79" t="s">
        <v>293</v>
      </c>
      <c r="U31" s="79"/>
      <c r="V31" s="82" t="s">
        <v>697</v>
      </c>
      <c r="W31" s="81">
        <v>43739.659097222226</v>
      </c>
      <c r="X31" s="85">
        <v>43739</v>
      </c>
      <c r="Y31" s="87" t="s">
        <v>797</v>
      </c>
      <c r="Z31" s="82" t="s">
        <v>998</v>
      </c>
      <c r="AA31" s="79"/>
      <c r="AB31" s="79"/>
      <c r="AC31" s="87" t="s">
        <v>1204</v>
      </c>
      <c r="AD31" s="79"/>
      <c r="AE31" s="79" t="b">
        <v>0</v>
      </c>
      <c r="AF31" s="79">
        <v>0</v>
      </c>
      <c r="AG31" s="87" t="s">
        <v>1402</v>
      </c>
      <c r="AH31" s="79" t="b">
        <v>0</v>
      </c>
      <c r="AI31" s="79" t="s">
        <v>1405</v>
      </c>
      <c r="AJ31" s="79"/>
      <c r="AK31" s="87" t="s">
        <v>1402</v>
      </c>
      <c r="AL31" s="79" t="b">
        <v>0</v>
      </c>
      <c r="AM31" s="79">
        <v>5</v>
      </c>
      <c r="AN31" s="87" t="s">
        <v>1306</v>
      </c>
      <c r="AO31" s="79" t="s">
        <v>1409</v>
      </c>
      <c r="AP31" s="79" t="b">
        <v>0</v>
      </c>
      <c r="AQ31" s="87" t="s">
        <v>1306</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1</v>
      </c>
      <c r="BF31" s="48"/>
      <c r="BG31" s="49"/>
      <c r="BH31" s="48"/>
      <c r="BI31" s="49"/>
      <c r="BJ31" s="48"/>
      <c r="BK31" s="49"/>
      <c r="BL31" s="48"/>
      <c r="BM31" s="49"/>
      <c r="BN31" s="48"/>
    </row>
    <row r="32" spans="1:66" ht="15">
      <c r="A32" s="64" t="s">
        <v>224</v>
      </c>
      <c r="B32" s="64" t="s">
        <v>302</v>
      </c>
      <c r="C32" s="65" t="s">
        <v>3851</v>
      </c>
      <c r="D32" s="66">
        <v>3</v>
      </c>
      <c r="E32" s="67" t="s">
        <v>132</v>
      </c>
      <c r="F32" s="68">
        <v>32</v>
      </c>
      <c r="G32" s="65"/>
      <c r="H32" s="69"/>
      <c r="I32" s="70"/>
      <c r="J32" s="70"/>
      <c r="K32" s="34" t="s">
        <v>65</v>
      </c>
      <c r="L32" s="77">
        <v>32</v>
      </c>
      <c r="M32" s="77"/>
      <c r="N32" s="72"/>
      <c r="O32" s="79" t="s">
        <v>385</v>
      </c>
      <c r="P32" s="81">
        <v>43739.659097222226</v>
      </c>
      <c r="Q32" s="79" t="s">
        <v>395</v>
      </c>
      <c r="R32" s="79"/>
      <c r="S32" s="79"/>
      <c r="T32" s="79" t="s">
        <v>293</v>
      </c>
      <c r="U32" s="79"/>
      <c r="V32" s="82" t="s">
        <v>697</v>
      </c>
      <c r="W32" s="81">
        <v>43739.659097222226</v>
      </c>
      <c r="X32" s="85">
        <v>43739</v>
      </c>
      <c r="Y32" s="87" t="s">
        <v>797</v>
      </c>
      <c r="Z32" s="82" t="s">
        <v>998</v>
      </c>
      <c r="AA32" s="79"/>
      <c r="AB32" s="79"/>
      <c r="AC32" s="87" t="s">
        <v>1204</v>
      </c>
      <c r="AD32" s="79"/>
      <c r="AE32" s="79" t="b">
        <v>0</v>
      </c>
      <c r="AF32" s="79">
        <v>0</v>
      </c>
      <c r="AG32" s="87" t="s">
        <v>1402</v>
      </c>
      <c r="AH32" s="79" t="b">
        <v>0</v>
      </c>
      <c r="AI32" s="79" t="s">
        <v>1405</v>
      </c>
      <c r="AJ32" s="79"/>
      <c r="AK32" s="87" t="s">
        <v>1402</v>
      </c>
      <c r="AL32" s="79" t="b">
        <v>0</v>
      </c>
      <c r="AM32" s="79">
        <v>5</v>
      </c>
      <c r="AN32" s="87" t="s">
        <v>1306</v>
      </c>
      <c r="AO32" s="79" t="s">
        <v>1409</v>
      </c>
      <c r="AP32" s="79" t="b">
        <v>0</v>
      </c>
      <c r="AQ32" s="87" t="s">
        <v>1306</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8"/>
      <c r="BG32" s="49"/>
      <c r="BH32" s="48"/>
      <c r="BI32" s="49"/>
      <c r="BJ32" s="48"/>
      <c r="BK32" s="49"/>
      <c r="BL32" s="48"/>
      <c r="BM32" s="49"/>
      <c r="BN32" s="48"/>
    </row>
    <row r="33" spans="1:66" ht="15">
      <c r="A33" s="64" t="s">
        <v>224</v>
      </c>
      <c r="B33" s="64" t="s">
        <v>335</v>
      </c>
      <c r="C33" s="65" t="s">
        <v>3851</v>
      </c>
      <c r="D33" s="66">
        <v>3</v>
      </c>
      <c r="E33" s="67" t="s">
        <v>132</v>
      </c>
      <c r="F33" s="68">
        <v>32</v>
      </c>
      <c r="G33" s="65"/>
      <c r="H33" s="69"/>
      <c r="I33" s="70"/>
      <c r="J33" s="70"/>
      <c r="K33" s="34" t="s">
        <v>65</v>
      </c>
      <c r="L33" s="77">
        <v>33</v>
      </c>
      <c r="M33" s="77"/>
      <c r="N33" s="72"/>
      <c r="O33" s="79" t="s">
        <v>385</v>
      </c>
      <c r="P33" s="81">
        <v>43739.659097222226</v>
      </c>
      <c r="Q33" s="79" t="s">
        <v>395</v>
      </c>
      <c r="R33" s="79"/>
      <c r="S33" s="79"/>
      <c r="T33" s="79" t="s">
        <v>293</v>
      </c>
      <c r="U33" s="79"/>
      <c r="V33" s="82" t="s">
        <v>697</v>
      </c>
      <c r="W33" s="81">
        <v>43739.659097222226</v>
      </c>
      <c r="X33" s="85">
        <v>43739</v>
      </c>
      <c r="Y33" s="87" t="s">
        <v>797</v>
      </c>
      <c r="Z33" s="82" t="s">
        <v>998</v>
      </c>
      <c r="AA33" s="79"/>
      <c r="AB33" s="79"/>
      <c r="AC33" s="87" t="s">
        <v>1204</v>
      </c>
      <c r="AD33" s="79"/>
      <c r="AE33" s="79" t="b">
        <v>0</v>
      </c>
      <c r="AF33" s="79">
        <v>0</v>
      </c>
      <c r="AG33" s="87" t="s">
        <v>1402</v>
      </c>
      <c r="AH33" s="79" t="b">
        <v>0</v>
      </c>
      <c r="AI33" s="79" t="s">
        <v>1405</v>
      </c>
      <c r="AJ33" s="79"/>
      <c r="AK33" s="87" t="s">
        <v>1402</v>
      </c>
      <c r="AL33" s="79" t="b">
        <v>0</v>
      </c>
      <c r="AM33" s="79">
        <v>5</v>
      </c>
      <c r="AN33" s="87" t="s">
        <v>1306</v>
      </c>
      <c r="AO33" s="79" t="s">
        <v>1409</v>
      </c>
      <c r="AP33" s="79" t="b">
        <v>0</v>
      </c>
      <c r="AQ33" s="87" t="s">
        <v>1306</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8"/>
      <c r="BG33" s="49"/>
      <c r="BH33" s="48"/>
      <c r="BI33" s="49"/>
      <c r="BJ33" s="48"/>
      <c r="BK33" s="49"/>
      <c r="BL33" s="48"/>
      <c r="BM33" s="49"/>
      <c r="BN33" s="48"/>
    </row>
    <row r="34" spans="1:66" ht="15">
      <c r="A34" s="64" t="s">
        <v>224</v>
      </c>
      <c r="B34" s="64" t="s">
        <v>336</v>
      </c>
      <c r="C34" s="65" t="s">
        <v>3851</v>
      </c>
      <c r="D34" s="66">
        <v>3</v>
      </c>
      <c r="E34" s="67" t="s">
        <v>132</v>
      </c>
      <c r="F34" s="68">
        <v>32</v>
      </c>
      <c r="G34" s="65"/>
      <c r="H34" s="69"/>
      <c r="I34" s="70"/>
      <c r="J34" s="70"/>
      <c r="K34" s="34" t="s">
        <v>65</v>
      </c>
      <c r="L34" s="77">
        <v>34</v>
      </c>
      <c r="M34" s="77"/>
      <c r="N34" s="72"/>
      <c r="O34" s="79" t="s">
        <v>385</v>
      </c>
      <c r="P34" s="81">
        <v>43739.659097222226</v>
      </c>
      <c r="Q34" s="79" t="s">
        <v>395</v>
      </c>
      <c r="R34" s="79"/>
      <c r="S34" s="79"/>
      <c r="T34" s="79" t="s">
        <v>293</v>
      </c>
      <c r="U34" s="79"/>
      <c r="V34" s="82" t="s">
        <v>697</v>
      </c>
      <c r="W34" s="81">
        <v>43739.659097222226</v>
      </c>
      <c r="X34" s="85">
        <v>43739</v>
      </c>
      <c r="Y34" s="87" t="s">
        <v>797</v>
      </c>
      <c r="Z34" s="82" t="s">
        <v>998</v>
      </c>
      <c r="AA34" s="79"/>
      <c r="AB34" s="79"/>
      <c r="AC34" s="87" t="s">
        <v>1204</v>
      </c>
      <c r="AD34" s="79"/>
      <c r="AE34" s="79" t="b">
        <v>0</v>
      </c>
      <c r="AF34" s="79">
        <v>0</v>
      </c>
      <c r="AG34" s="87" t="s">
        <v>1402</v>
      </c>
      <c r="AH34" s="79" t="b">
        <v>0</v>
      </c>
      <c r="AI34" s="79" t="s">
        <v>1405</v>
      </c>
      <c r="AJ34" s="79"/>
      <c r="AK34" s="87" t="s">
        <v>1402</v>
      </c>
      <c r="AL34" s="79" t="b">
        <v>0</v>
      </c>
      <c r="AM34" s="79">
        <v>5</v>
      </c>
      <c r="AN34" s="87" t="s">
        <v>1306</v>
      </c>
      <c r="AO34" s="79" t="s">
        <v>1409</v>
      </c>
      <c r="AP34" s="79" t="b">
        <v>0</v>
      </c>
      <c r="AQ34" s="87" t="s">
        <v>1306</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8"/>
      <c r="BG34" s="49"/>
      <c r="BH34" s="48"/>
      <c r="BI34" s="49"/>
      <c r="BJ34" s="48"/>
      <c r="BK34" s="49"/>
      <c r="BL34" s="48"/>
      <c r="BM34" s="49"/>
      <c r="BN34" s="48"/>
    </row>
    <row r="35" spans="1:66" ht="15">
      <c r="A35" s="64" t="s">
        <v>224</v>
      </c>
      <c r="B35" s="64" t="s">
        <v>301</v>
      </c>
      <c r="C35" s="65" t="s">
        <v>3851</v>
      </c>
      <c r="D35" s="66">
        <v>3</v>
      </c>
      <c r="E35" s="67" t="s">
        <v>132</v>
      </c>
      <c r="F35" s="68">
        <v>32</v>
      </c>
      <c r="G35" s="65"/>
      <c r="H35" s="69"/>
      <c r="I35" s="70"/>
      <c r="J35" s="70"/>
      <c r="K35" s="34" t="s">
        <v>65</v>
      </c>
      <c r="L35" s="77">
        <v>35</v>
      </c>
      <c r="M35" s="77"/>
      <c r="N35" s="72"/>
      <c r="O35" s="79" t="s">
        <v>385</v>
      </c>
      <c r="P35" s="81">
        <v>43739.659097222226</v>
      </c>
      <c r="Q35" s="79" t="s">
        <v>395</v>
      </c>
      <c r="R35" s="79"/>
      <c r="S35" s="79"/>
      <c r="T35" s="79" t="s">
        <v>293</v>
      </c>
      <c r="U35" s="79"/>
      <c r="V35" s="82" t="s">
        <v>697</v>
      </c>
      <c r="W35" s="81">
        <v>43739.659097222226</v>
      </c>
      <c r="X35" s="85">
        <v>43739</v>
      </c>
      <c r="Y35" s="87" t="s">
        <v>797</v>
      </c>
      <c r="Z35" s="82" t="s">
        <v>998</v>
      </c>
      <c r="AA35" s="79"/>
      <c r="AB35" s="79"/>
      <c r="AC35" s="87" t="s">
        <v>1204</v>
      </c>
      <c r="AD35" s="79"/>
      <c r="AE35" s="79" t="b">
        <v>0</v>
      </c>
      <c r="AF35" s="79">
        <v>0</v>
      </c>
      <c r="AG35" s="87" t="s">
        <v>1402</v>
      </c>
      <c r="AH35" s="79" t="b">
        <v>0</v>
      </c>
      <c r="AI35" s="79" t="s">
        <v>1405</v>
      </c>
      <c r="AJ35" s="79"/>
      <c r="AK35" s="87" t="s">
        <v>1402</v>
      </c>
      <c r="AL35" s="79" t="b">
        <v>0</v>
      </c>
      <c r="AM35" s="79">
        <v>5</v>
      </c>
      <c r="AN35" s="87" t="s">
        <v>1306</v>
      </c>
      <c r="AO35" s="79" t="s">
        <v>1409</v>
      </c>
      <c r="AP35" s="79" t="b">
        <v>0</v>
      </c>
      <c r="AQ35" s="87" t="s">
        <v>1306</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8">
        <v>0</v>
      </c>
      <c r="BG35" s="49">
        <v>0</v>
      </c>
      <c r="BH35" s="48">
        <v>0</v>
      </c>
      <c r="BI35" s="49">
        <v>0</v>
      </c>
      <c r="BJ35" s="48">
        <v>0</v>
      </c>
      <c r="BK35" s="49">
        <v>0</v>
      </c>
      <c r="BL35" s="48">
        <v>36</v>
      </c>
      <c r="BM35" s="49">
        <v>100</v>
      </c>
      <c r="BN35" s="48">
        <v>36</v>
      </c>
    </row>
    <row r="36" spans="1:66" ht="15">
      <c r="A36" s="64" t="s">
        <v>225</v>
      </c>
      <c r="B36" s="64" t="s">
        <v>293</v>
      </c>
      <c r="C36" s="65" t="s">
        <v>3851</v>
      </c>
      <c r="D36" s="66">
        <v>3</v>
      </c>
      <c r="E36" s="67" t="s">
        <v>132</v>
      </c>
      <c r="F36" s="68">
        <v>32</v>
      </c>
      <c r="G36" s="65"/>
      <c r="H36" s="69"/>
      <c r="I36" s="70"/>
      <c r="J36" s="70"/>
      <c r="K36" s="34" t="s">
        <v>65</v>
      </c>
      <c r="L36" s="77">
        <v>36</v>
      </c>
      <c r="M36" s="77"/>
      <c r="N36" s="72"/>
      <c r="O36" s="79" t="s">
        <v>384</v>
      </c>
      <c r="P36" s="81">
        <v>43739.77438657408</v>
      </c>
      <c r="Q36" s="79" t="s">
        <v>388</v>
      </c>
      <c r="R36" s="79"/>
      <c r="S36" s="79"/>
      <c r="T36" s="79" t="s">
        <v>549</v>
      </c>
      <c r="U36" s="82" t="s">
        <v>619</v>
      </c>
      <c r="V36" s="82" t="s">
        <v>619</v>
      </c>
      <c r="W36" s="81">
        <v>43739.77438657408</v>
      </c>
      <c r="X36" s="85">
        <v>43739</v>
      </c>
      <c r="Y36" s="87" t="s">
        <v>798</v>
      </c>
      <c r="Z36" s="82" t="s">
        <v>999</v>
      </c>
      <c r="AA36" s="79"/>
      <c r="AB36" s="79"/>
      <c r="AC36" s="87" t="s">
        <v>1205</v>
      </c>
      <c r="AD36" s="79"/>
      <c r="AE36" s="79" t="b">
        <v>0</v>
      </c>
      <c r="AF36" s="79">
        <v>0</v>
      </c>
      <c r="AG36" s="87" t="s">
        <v>1402</v>
      </c>
      <c r="AH36" s="79" t="b">
        <v>0</v>
      </c>
      <c r="AI36" s="79" t="s">
        <v>1406</v>
      </c>
      <c r="AJ36" s="79"/>
      <c r="AK36" s="87" t="s">
        <v>1402</v>
      </c>
      <c r="AL36" s="79" t="b">
        <v>0</v>
      </c>
      <c r="AM36" s="79">
        <v>3</v>
      </c>
      <c r="AN36" s="87" t="s">
        <v>1399</v>
      </c>
      <c r="AO36" s="79" t="s">
        <v>1411</v>
      </c>
      <c r="AP36" s="79" t="b">
        <v>0</v>
      </c>
      <c r="AQ36" s="87" t="s">
        <v>1399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1</v>
      </c>
      <c r="BG36" s="49">
        <v>14.285714285714286</v>
      </c>
      <c r="BH36" s="48">
        <v>0</v>
      </c>
      <c r="BI36" s="49">
        <v>0</v>
      </c>
      <c r="BJ36" s="48">
        <v>0</v>
      </c>
      <c r="BK36" s="49">
        <v>0</v>
      </c>
      <c r="BL36" s="48">
        <v>6</v>
      </c>
      <c r="BM36" s="49">
        <v>85.71428571428571</v>
      </c>
      <c r="BN36" s="48">
        <v>7</v>
      </c>
    </row>
    <row r="37" spans="1:66" ht="15">
      <c r="A37" s="64" t="s">
        <v>226</v>
      </c>
      <c r="B37" s="64" t="s">
        <v>304</v>
      </c>
      <c r="C37" s="65" t="s">
        <v>3851</v>
      </c>
      <c r="D37" s="66">
        <v>3</v>
      </c>
      <c r="E37" s="67" t="s">
        <v>132</v>
      </c>
      <c r="F37" s="68">
        <v>32</v>
      </c>
      <c r="G37" s="65"/>
      <c r="H37" s="69"/>
      <c r="I37" s="70"/>
      <c r="J37" s="70"/>
      <c r="K37" s="34" t="s">
        <v>65</v>
      </c>
      <c r="L37" s="77">
        <v>37</v>
      </c>
      <c r="M37" s="77"/>
      <c r="N37" s="72"/>
      <c r="O37" s="79" t="s">
        <v>384</v>
      </c>
      <c r="P37" s="81">
        <v>43740.57350694444</v>
      </c>
      <c r="Q37" s="79" t="s">
        <v>396</v>
      </c>
      <c r="R37" s="79"/>
      <c r="S37" s="79"/>
      <c r="T37" s="79"/>
      <c r="U37" s="79"/>
      <c r="V37" s="82" t="s">
        <v>698</v>
      </c>
      <c r="W37" s="81">
        <v>43740.57350694444</v>
      </c>
      <c r="X37" s="85">
        <v>43740</v>
      </c>
      <c r="Y37" s="87" t="s">
        <v>799</v>
      </c>
      <c r="Z37" s="82" t="s">
        <v>1000</v>
      </c>
      <c r="AA37" s="79"/>
      <c r="AB37" s="79"/>
      <c r="AC37" s="87" t="s">
        <v>1206</v>
      </c>
      <c r="AD37" s="79"/>
      <c r="AE37" s="79" t="b">
        <v>0</v>
      </c>
      <c r="AF37" s="79">
        <v>0</v>
      </c>
      <c r="AG37" s="87" t="s">
        <v>1402</v>
      </c>
      <c r="AH37" s="79" t="b">
        <v>0</v>
      </c>
      <c r="AI37" s="79" t="s">
        <v>1405</v>
      </c>
      <c r="AJ37" s="79"/>
      <c r="AK37" s="87" t="s">
        <v>1402</v>
      </c>
      <c r="AL37" s="79" t="b">
        <v>0</v>
      </c>
      <c r="AM37" s="79">
        <v>4</v>
      </c>
      <c r="AN37" s="87" t="s">
        <v>1334</v>
      </c>
      <c r="AO37" s="79" t="s">
        <v>1409</v>
      </c>
      <c r="AP37" s="79" t="b">
        <v>0</v>
      </c>
      <c r="AQ37" s="87" t="s">
        <v>1334</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8">
        <v>0</v>
      </c>
      <c r="BG37" s="49">
        <v>0</v>
      </c>
      <c r="BH37" s="48">
        <v>0</v>
      </c>
      <c r="BI37" s="49">
        <v>0</v>
      </c>
      <c r="BJ37" s="48">
        <v>0</v>
      </c>
      <c r="BK37" s="49">
        <v>0</v>
      </c>
      <c r="BL37" s="48">
        <v>37</v>
      </c>
      <c r="BM37" s="49">
        <v>100</v>
      </c>
      <c r="BN37" s="48">
        <v>37</v>
      </c>
    </row>
    <row r="38" spans="1:66" ht="15">
      <c r="A38" s="64" t="s">
        <v>226</v>
      </c>
      <c r="B38" s="64" t="s">
        <v>293</v>
      </c>
      <c r="C38" s="65" t="s">
        <v>3851</v>
      </c>
      <c r="D38" s="66">
        <v>3</v>
      </c>
      <c r="E38" s="67" t="s">
        <v>132</v>
      </c>
      <c r="F38" s="68">
        <v>32</v>
      </c>
      <c r="G38" s="65"/>
      <c r="H38" s="69"/>
      <c r="I38" s="70"/>
      <c r="J38" s="70"/>
      <c r="K38" s="34" t="s">
        <v>65</v>
      </c>
      <c r="L38" s="77">
        <v>38</v>
      </c>
      <c r="M38" s="77"/>
      <c r="N38" s="72"/>
      <c r="O38" s="79" t="s">
        <v>385</v>
      </c>
      <c r="P38" s="81">
        <v>43740.57350694444</v>
      </c>
      <c r="Q38" s="79" t="s">
        <v>396</v>
      </c>
      <c r="R38" s="79"/>
      <c r="S38" s="79"/>
      <c r="T38" s="79"/>
      <c r="U38" s="79"/>
      <c r="V38" s="82" t="s">
        <v>698</v>
      </c>
      <c r="W38" s="81">
        <v>43740.57350694444</v>
      </c>
      <c r="X38" s="85">
        <v>43740</v>
      </c>
      <c r="Y38" s="87" t="s">
        <v>799</v>
      </c>
      <c r="Z38" s="82" t="s">
        <v>1000</v>
      </c>
      <c r="AA38" s="79"/>
      <c r="AB38" s="79"/>
      <c r="AC38" s="87" t="s">
        <v>1206</v>
      </c>
      <c r="AD38" s="79"/>
      <c r="AE38" s="79" t="b">
        <v>0</v>
      </c>
      <c r="AF38" s="79">
        <v>0</v>
      </c>
      <c r="AG38" s="87" t="s">
        <v>1402</v>
      </c>
      <c r="AH38" s="79" t="b">
        <v>0</v>
      </c>
      <c r="AI38" s="79" t="s">
        <v>1405</v>
      </c>
      <c r="AJ38" s="79"/>
      <c r="AK38" s="87" t="s">
        <v>1402</v>
      </c>
      <c r="AL38" s="79" t="b">
        <v>0</v>
      </c>
      <c r="AM38" s="79">
        <v>4</v>
      </c>
      <c r="AN38" s="87" t="s">
        <v>1334</v>
      </c>
      <c r="AO38" s="79" t="s">
        <v>1409</v>
      </c>
      <c r="AP38" s="79" t="b">
        <v>0</v>
      </c>
      <c r="AQ38" s="87" t="s">
        <v>1334</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1</v>
      </c>
      <c r="BF38" s="48"/>
      <c r="BG38" s="49"/>
      <c r="BH38" s="48"/>
      <c r="BI38" s="49"/>
      <c r="BJ38" s="48"/>
      <c r="BK38" s="49"/>
      <c r="BL38" s="48"/>
      <c r="BM38" s="49"/>
      <c r="BN38" s="48"/>
    </row>
    <row r="39" spans="1:66" ht="15">
      <c r="A39" s="64" t="s">
        <v>227</v>
      </c>
      <c r="B39" s="64" t="s">
        <v>256</v>
      </c>
      <c r="C39" s="65" t="s">
        <v>3851</v>
      </c>
      <c r="D39" s="66">
        <v>3</v>
      </c>
      <c r="E39" s="67" t="s">
        <v>132</v>
      </c>
      <c r="F39" s="68">
        <v>32</v>
      </c>
      <c r="G39" s="65"/>
      <c r="H39" s="69"/>
      <c r="I39" s="70"/>
      <c r="J39" s="70"/>
      <c r="K39" s="34" t="s">
        <v>65</v>
      </c>
      <c r="L39" s="77">
        <v>39</v>
      </c>
      <c r="M39" s="77"/>
      <c r="N39" s="72"/>
      <c r="O39" s="79" t="s">
        <v>384</v>
      </c>
      <c r="P39" s="81">
        <v>43741.36554398148</v>
      </c>
      <c r="Q39" s="79" t="s">
        <v>397</v>
      </c>
      <c r="R39" s="79"/>
      <c r="S39" s="79"/>
      <c r="T39" s="79" t="s">
        <v>549</v>
      </c>
      <c r="U39" s="79"/>
      <c r="V39" s="82" t="s">
        <v>699</v>
      </c>
      <c r="W39" s="81">
        <v>43741.36554398148</v>
      </c>
      <c r="X39" s="85">
        <v>43741</v>
      </c>
      <c r="Y39" s="87" t="s">
        <v>800</v>
      </c>
      <c r="Z39" s="82" t="s">
        <v>1001</v>
      </c>
      <c r="AA39" s="79"/>
      <c r="AB39" s="79"/>
      <c r="AC39" s="87" t="s">
        <v>1207</v>
      </c>
      <c r="AD39" s="79"/>
      <c r="AE39" s="79" t="b">
        <v>0</v>
      </c>
      <c r="AF39" s="79">
        <v>0</v>
      </c>
      <c r="AG39" s="87" t="s">
        <v>1402</v>
      </c>
      <c r="AH39" s="79" t="b">
        <v>1</v>
      </c>
      <c r="AI39" s="79" t="s">
        <v>1405</v>
      </c>
      <c r="AJ39" s="79"/>
      <c r="AK39" s="87" t="s">
        <v>1359</v>
      </c>
      <c r="AL39" s="79" t="b">
        <v>0</v>
      </c>
      <c r="AM39" s="79">
        <v>2</v>
      </c>
      <c r="AN39" s="87" t="s">
        <v>1242</v>
      </c>
      <c r="AO39" s="79" t="s">
        <v>1414</v>
      </c>
      <c r="AP39" s="79" t="b">
        <v>0</v>
      </c>
      <c r="AQ39" s="87" t="s">
        <v>1242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v>1</v>
      </c>
      <c r="BG39" s="49">
        <v>5</v>
      </c>
      <c r="BH39" s="48">
        <v>0</v>
      </c>
      <c r="BI39" s="49">
        <v>0</v>
      </c>
      <c r="BJ39" s="48">
        <v>0</v>
      </c>
      <c r="BK39" s="49">
        <v>0</v>
      </c>
      <c r="BL39" s="48">
        <v>19</v>
      </c>
      <c r="BM39" s="49">
        <v>95</v>
      </c>
      <c r="BN39" s="48">
        <v>20</v>
      </c>
    </row>
    <row r="40" spans="1:66" ht="15">
      <c r="A40" s="64" t="s">
        <v>228</v>
      </c>
      <c r="B40" s="64" t="s">
        <v>308</v>
      </c>
      <c r="C40" s="65" t="s">
        <v>3851</v>
      </c>
      <c r="D40" s="66">
        <v>3</v>
      </c>
      <c r="E40" s="67" t="s">
        <v>132</v>
      </c>
      <c r="F40" s="68">
        <v>32</v>
      </c>
      <c r="G40" s="65"/>
      <c r="H40" s="69"/>
      <c r="I40" s="70"/>
      <c r="J40" s="70"/>
      <c r="K40" s="34" t="s">
        <v>65</v>
      </c>
      <c r="L40" s="77">
        <v>40</v>
      </c>
      <c r="M40" s="77"/>
      <c r="N40" s="72"/>
      <c r="O40" s="79" t="s">
        <v>384</v>
      </c>
      <c r="P40" s="81">
        <v>43741.363333333335</v>
      </c>
      <c r="Q40" s="79" t="s">
        <v>398</v>
      </c>
      <c r="R40" s="79"/>
      <c r="S40" s="79"/>
      <c r="T40" s="79" t="s">
        <v>553</v>
      </c>
      <c r="U40" s="79"/>
      <c r="V40" s="82" t="s">
        <v>700</v>
      </c>
      <c r="W40" s="81">
        <v>43741.363333333335</v>
      </c>
      <c r="X40" s="85">
        <v>43741</v>
      </c>
      <c r="Y40" s="87" t="s">
        <v>801</v>
      </c>
      <c r="Z40" s="82" t="s">
        <v>1002</v>
      </c>
      <c r="AA40" s="79"/>
      <c r="AB40" s="79"/>
      <c r="AC40" s="87" t="s">
        <v>1208</v>
      </c>
      <c r="AD40" s="79"/>
      <c r="AE40" s="79" t="b">
        <v>0</v>
      </c>
      <c r="AF40" s="79">
        <v>0</v>
      </c>
      <c r="AG40" s="87" t="s">
        <v>1402</v>
      </c>
      <c r="AH40" s="79" t="b">
        <v>0</v>
      </c>
      <c r="AI40" s="79" t="s">
        <v>1405</v>
      </c>
      <c r="AJ40" s="79"/>
      <c r="AK40" s="87" t="s">
        <v>1402</v>
      </c>
      <c r="AL40" s="79" t="b">
        <v>0</v>
      </c>
      <c r="AM40" s="79">
        <v>5</v>
      </c>
      <c r="AN40" s="87" t="s">
        <v>1321</v>
      </c>
      <c r="AO40" s="79" t="s">
        <v>1411</v>
      </c>
      <c r="AP40" s="79" t="b">
        <v>0</v>
      </c>
      <c r="AQ40" s="87" t="s">
        <v>1321</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c r="BG40" s="49"/>
      <c r="BH40" s="48"/>
      <c r="BI40" s="49"/>
      <c r="BJ40" s="48"/>
      <c r="BK40" s="49"/>
      <c r="BL40" s="48"/>
      <c r="BM40" s="49"/>
      <c r="BN40" s="48"/>
    </row>
    <row r="41" spans="1:66" ht="15">
      <c r="A41" s="64" t="s">
        <v>228</v>
      </c>
      <c r="B41" s="64" t="s">
        <v>238</v>
      </c>
      <c r="C41" s="65" t="s">
        <v>3852</v>
      </c>
      <c r="D41" s="66">
        <v>3</v>
      </c>
      <c r="E41" s="67" t="s">
        <v>136</v>
      </c>
      <c r="F41" s="68">
        <v>19</v>
      </c>
      <c r="G41" s="65"/>
      <c r="H41" s="69"/>
      <c r="I41" s="70"/>
      <c r="J41" s="70"/>
      <c r="K41" s="34" t="s">
        <v>65</v>
      </c>
      <c r="L41" s="77">
        <v>41</v>
      </c>
      <c r="M41" s="77"/>
      <c r="N41" s="72"/>
      <c r="O41" s="79" t="s">
        <v>385</v>
      </c>
      <c r="P41" s="81">
        <v>43741.363333333335</v>
      </c>
      <c r="Q41" s="79" t="s">
        <v>398</v>
      </c>
      <c r="R41" s="79"/>
      <c r="S41" s="79"/>
      <c r="T41" s="79" t="s">
        <v>553</v>
      </c>
      <c r="U41" s="79"/>
      <c r="V41" s="82" t="s">
        <v>700</v>
      </c>
      <c r="W41" s="81">
        <v>43741.363333333335</v>
      </c>
      <c r="X41" s="85">
        <v>43741</v>
      </c>
      <c r="Y41" s="87" t="s">
        <v>801</v>
      </c>
      <c r="Z41" s="82" t="s">
        <v>1002</v>
      </c>
      <c r="AA41" s="79"/>
      <c r="AB41" s="79"/>
      <c r="AC41" s="87" t="s">
        <v>1208</v>
      </c>
      <c r="AD41" s="79"/>
      <c r="AE41" s="79" t="b">
        <v>0</v>
      </c>
      <c r="AF41" s="79">
        <v>0</v>
      </c>
      <c r="AG41" s="87" t="s">
        <v>1402</v>
      </c>
      <c r="AH41" s="79" t="b">
        <v>0</v>
      </c>
      <c r="AI41" s="79" t="s">
        <v>1405</v>
      </c>
      <c r="AJ41" s="79"/>
      <c r="AK41" s="87" t="s">
        <v>1402</v>
      </c>
      <c r="AL41" s="79" t="b">
        <v>0</v>
      </c>
      <c r="AM41" s="79">
        <v>5</v>
      </c>
      <c r="AN41" s="87" t="s">
        <v>1321</v>
      </c>
      <c r="AO41" s="79" t="s">
        <v>1411</v>
      </c>
      <c r="AP41" s="79" t="b">
        <v>0</v>
      </c>
      <c r="AQ41" s="87" t="s">
        <v>1321</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3</v>
      </c>
      <c r="BF41" s="48"/>
      <c r="BG41" s="49"/>
      <c r="BH41" s="48"/>
      <c r="BI41" s="49"/>
      <c r="BJ41" s="48"/>
      <c r="BK41" s="49"/>
      <c r="BL41" s="48"/>
      <c r="BM41" s="49"/>
      <c r="BN41" s="48"/>
    </row>
    <row r="42" spans="1:66" ht="15">
      <c r="A42" s="64" t="s">
        <v>228</v>
      </c>
      <c r="B42" s="64" t="s">
        <v>309</v>
      </c>
      <c r="C42" s="65" t="s">
        <v>3851</v>
      </c>
      <c r="D42" s="66">
        <v>3</v>
      </c>
      <c r="E42" s="67" t="s">
        <v>132</v>
      </c>
      <c r="F42" s="68">
        <v>32</v>
      </c>
      <c r="G42" s="65"/>
      <c r="H42" s="69"/>
      <c r="I42" s="70"/>
      <c r="J42" s="70"/>
      <c r="K42" s="34" t="s">
        <v>65</v>
      </c>
      <c r="L42" s="77">
        <v>42</v>
      </c>
      <c r="M42" s="77"/>
      <c r="N42" s="72"/>
      <c r="O42" s="79" t="s">
        <v>385</v>
      </c>
      <c r="P42" s="81">
        <v>43741.363333333335</v>
      </c>
      <c r="Q42" s="79" t="s">
        <v>398</v>
      </c>
      <c r="R42" s="79"/>
      <c r="S42" s="79"/>
      <c r="T42" s="79" t="s">
        <v>553</v>
      </c>
      <c r="U42" s="79"/>
      <c r="V42" s="82" t="s">
        <v>700</v>
      </c>
      <c r="W42" s="81">
        <v>43741.363333333335</v>
      </c>
      <c r="X42" s="85">
        <v>43741</v>
      </c>
      <c r="Y42" s="87" t="s">
        <v>801</v>
      </c>
      <c r="Z42" s="82" t="s">
        <v>1002</v>
      </c>
      <c r="AA42" s="79"/>
      <c r="AB42" s="79"/>
      <c r="AC42" s="87" t="s">
        <v>1208</v>
      </c>
      <c r="AD42" s="79"/>
      <c r="AE42" s="79" t="b">
        <v>0</v>
      </c>
      <c r="AF42" s="79">
        <v>0</v>
      </c>
      <c r="AG42" s="87" t="s">
        <v>1402</v>
      </c>
      <c r="AH42" s="79" t="b">
        <v>0</v>
      </c>
      <c r="AI42" s="79" t="s">
        <v>1405</v>
      </c>
      <c r="AJ42" s="79"/>
      <c r="AK42" s="87" t="s">
        <v>1402</v>
      </c>
      <c r="AL42" s="79" t="b">
        <v>0</v>
      </c>
      <c r="AM42" s="79">
        <v>5</v>
      </c>
      <c r="AN42" s="87" t="s">
        <v>1321</v>
      </c>
      <c r="AO42" s="79" t="s">
        <v>1411</v>
      </c>
      <c r="AP42" s="79" t="b">
        <v>0</v>
      </c>
      <c r="AQ42" s="87" t="s">
        <v>1321</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8"/>
      <c r="BG42" s="49"/>
      <c r="BH42" s="48"/>
      <c r="BI42" s="49"/>
      <c r="BJ42" s="48"/>
      <c r="BK42" s="49"/>
      <c r="BL42" s="48"/>
      <c r="BM42" s="49"/>
      <c r="BN42" s="48"/>
    </row>
    <row r="43" spans="1:66" ht="15">
      <c r="A43" s="64" t="s">
        <v>228</v>
      </c>
      <c r="B43" s="64" t="s">
        <v>288</v>
      </c>
      <c r="C43" s="65" t="s">
        <v>3852</v>
      </c>
      <c r="D43" s="66">
        <v>3</v>
      </c>
      <c r="E43" s="67" t="s">
        <v>136</v>
      </c>
      <c r="F43" s="68">
        <v>19</v>
      </c>
      <c r="G43" s="65"/>
      <c r="H43" s="69"/>
      <c r="I43" s="70"/>
      <c r="J43" s="70"/>
      <c r="K43" s="34" t="s">
        <v>65</v>
      </c>
      <c r="L43" s="77">
        <v>43</v>
      </c>
      <c r="M43" s="77"/>
      <c r="N43" s="72"/>
      <c r="O43" s="79" t="s">
        <v>385</v>
      </c>
      <c r="P43" s="81">
        <v>43741.363333333335</v>
      </c>
      <c r="Q43" s="79" t="s">
        <v>398</v>
      </c>
      <c r="R43" s="79"/>
      <c r="S43" s="79"/>
      <c r="T43" s="79" t="s">
        <v>553</v>
      </c>
      <c r="U43" s="79"/>
      <c r="V43" s="82" t="s">
        <v>700</v>
      </c>
      <c r="W43" s="81">
        <v>43741.363333333335</v>
      </c>
      <c r="X43" s="85">
        <v>43741</v>
      </c>
      <c r="Y43" s="87" t="s">
        <v>801</v>
      </c>
      <c r="Z43" s="82" t="s">
        <v>1002</v>
      </c>
      <c r="AA43" s="79"/>
      <c r="AB43" s="79"/>
      <c r="AC43" s="87" t="s">
        <v>1208</v>
      </c>
      <c r="AD43" s="79"/>
      <c r="AE43" s="79" t="b">
        <v>0</v>
      </c>
      <c r="AF43" s="79">
        <v>0</v>
      </c>
      <c r="AG43" s="87" t="s">
        <v>1402</v>
      </c>
      <c r="AH43" s="79" t="b">
        <v>0</v>
      </c>
      <c r="AI43" s="79" t="s">
        <v>1405</v>
      </c>
      <c r="AJ43" s="79"/>
      <c r="AK43" s="87" t="s">
        <v>1402</v>
      </c>
      <c r="AL43" s="79" t="b">
        <v>0</v>
      </c>
      <c r="AM43" s="79">
        <v>5</v>
      </c>
      <c r="AN43" s="87" t="s">
        <v>1321</v>
      </c>
      <c r="AO43" s="79" t="s">
        <v>1411</v>
      </c>
      <c r="AP43" s="79" t="b">
        <v>0</v>
      </c>
      <c r="AQ43" s="87" t="s">
        <v>1321</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3</v>
      </c>
      <c r="BF43" s="48">
        <v>0</v>
      </c>
      <c r="BG43" s="49">
        <v>0</v>
      </c>
      <c r="BH43" s="48">
        <v>0</v>
      </c>
      <c r="BI43" s="49">
        <v>0</v>
      </c>
      <c r="BJ43" s="48">
        <v>0</v>
      </c>
      <c r="BK43" s="49">
        <v>0</v>
      </c>
      <c r="BL43" s="48">
        <v>16</v>
      </c>
      <c r="BM43" s="49">
        <v>100</v>
      </c>
      <c r="BN43" s="48">
        <v>16</v>
      </c>
    </row>
    <row r="44" spans="1:66" ht="15">
      <c r="A44" s="64" t="s">
        <v>228</v>
      </c>
      <c r="B44" s="64" t="s">
        <v>293</v>
      </c>
      <c r="C44" s="65" t="s">
        <v>3851</v>
      </c>
      <c r="D44" s="66">
        <v>3</v>
      </c>
      <c r="E44" s="67" t="s">
        <v>132</v>
      </c>
      <c r="F44" s="68">
        <v>32</v>
      </c>
      <c r="G44" s="65"/>
      <c r="H44" s="69"/>
      <c r="I44" s="70"/>
      <c r="J44" s="70"/>
      <c r="K44" s="34" t="s">
        <v>65</v>
      </c>
      <c r="L44" s="77">
        <v>44</v>
      </c>
      <c r="M44" s="77"/>
      <c r="N44" s="72"/>
      <c r="O44" s="79" t="s">
        <v>385</v>
      </c>
      <c r="P44" s="81">
        <v>43741.363333333335</v>
      </c>
      <c r="Q44" s="79" t="s">
        <v>398</v>
      </c>
      <c r="R44" s="79"/>
      <c r="S44" s="79"/>
      <c r="T44" s="79" t="s">
        <v>553</v>
      </c>
      <c r="U44" s="79"/>
      <c r="V44" s="82" t="s">
        <v>700</v>
      </c>
      <c r="W44" s="81">
        <v>43741.363333333335</v>
      </c>
      <c r="X44" s="85">
        <v>43741</v>
      </c>
      <c r="Y44" s="87" t="s">
        <v>801</v>
      </c>
      <c r="Z44" s="82" t="s">
        <v>1002</v>
      </c>
      <c r="AA44" s="79"/>
      <c r="AB44" s="79"/>
      <c r="AC44" s="87" t="s">
        <v>1208</v>
      </c>
      <c r="AD44" s="79"/>
      <c r="AE44" s="79" t="b">
        <v>0</v>
      </c>
      <c r="AF44" s="79">
        <v>0</v>
      </c>
      <c r="AG44" s="87" t="s">
        <v>1402</v>
      </c>
      <c r="AH44" s="79" t="b">
        <v>0</v>
      </c>
      <c r="AI44" s="79" t="s">
        <v>1405</v>
      </c>
      <c r="AJ44" s="79"/>
      <c r="AK44" s="87" t="s">
        <v>1402</v>
      </c>
      <c r="AL44" s="79" t="b">
        <v>0</v>
      </c>
      <c r="AM44" s="79">
        <v>5</v>
      </c>
      <c r="AN44" s="87" t="s">
        <v>1321</v>
      </c>
      <c r="AO44" s="79" t="s">
        <v>1411</v>
      </c>
      <c r="AP44" s="79" t="b">
        <v>0</v>
      </c>
      <c r="AQ44" s="87" t="s">
        <v>1321</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1</v>
      </c>
      <c r="BF44" s="48"/>
      <c r="BG44" s="49"/>
      <c r="BH44" s="48"/>
      <c r="BI44" s="49"/>
      <c r="BJ44" s="48"/>
      <c r="BK44" s="49"/>
      <c r="BL44" s="48"/>
      <c r="BM44" s="49"/>
      <c r="BN44" s="48"/>
    </row>
    <row r="45" spans="1:66" ht="15">
      <c r="A45" s="64" t="s">
        <v>228</v>
      </c>
      <c r="B45" s="64" t="s">
        <v>237</v>
      </c>
      <c r="C45" s="65" t="s">
        <v>3851</v>
      </c>
      <c r="D45" s="66">
        <v>3</v>
      </c>
      <c r="E45" s="67" t="s">
        <v>132</v>
      </c>
      <c r="F45" s="68">
        <v>32</v>
      </c>
      <c r="G45" s="65"/>
      <c r="H45" s="69"/>
      <c r="I45" s="70"/>
      <c r="J45" s="70"/>
      <c r="K45" s="34" t="s">
        <v>65</v>
      </c>
      <c r="L45" s="77">
        <v>45</v>
      </c>
      <c r="M45" s="77"/>
      <c r="N45" s="72"/>
      <c r="O45" s="79" t="s">
        <v>384</v>
      </c>
      <c r="P45" s="81">
        <v>43741.37090277778</v>
      </c>
      <c r="Q45" s="79" t="s">
        <v>399</v>
      </c>
      <c r="R45" s="79"/>
      <c r="S45" s="79"/>
      <c r="T45" s="79" t="s">
        <v>554</v>
      </c>
      <c r="U45" s="79"/>
      <c r="V45" s="82" t="s">
        <v>700</v>
      </c>
      <c r="W45" s="81">
        <v>43741.37090277778</v>
      </c>
      <c r="X45" s="85">
        <v>43741</v>
      </c>
      <c r="Y45" s="87" t="s">
        <v>802</v>
      </c>
      <c r="Z45" s="82" t="s">
        <v>1003</v>
      </c>
      <c r="AA45" s="79"/>
      <c r="AB45" s="79"/>
      <c r="AC45" s="87" t="s">
        <v>1209</v>
      </c>
      <c r="AD45" s="79"/>
      <c r="AE45" s="79" t="b">
        <v>0</v>
      </c>
      <c r="AF45" s="79">
        <v>0</v>
      </c>
      <c r="AG45" s="87" t="s">
        <v>1402</v>
      </c>
      <c r="AH45" s="79" t="b">
        <v>0</v>
      </c>
      <c r="AI45" s="79" t="s">
        <v>1405</v>
      </c>
      <c r="AJ45" s="79"/>
      <c r="AK45" s="87" t="s">
        <v>1402</v>
      </c>
      <c r="AL45" s="79" t="b">
        <v>0</v>
      </c>
      <c r="AM45" s="79">
        <v>4</v>
      </c>
      <c r="AN45" s="87" t="s">
        <v>1220</v>
      </c>
      <c r="AO45" s="79" t="s">
        <v>1411</v>
      </c>
      <c r="AP45" s="79" t="b">
        <v>0</v>
      </c>
      <c r="AQ45" s="87" t="s">
        <v>1220</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v>1</v>
      </c>
      <c r="BG45" s="49">
        <v>2.380952380952381</v>
      </c>
      <c r="BH45" s="48">
        <v>0</v>
      </c>
      <c r="BI45" s="49">
        <v>0</v>
      </c>
      <c r="BJ45" s="48">
        <v>0</v>
      </c>
      <c r="BK45" s="49">
        <v>0</v>
      </c>
      <c r="BL45" s="48">
        <v>41</v>
      </c>
      <c r="BM45" s="49">
        <v>97.61904761904762</v>
      </c>
      <c r="BN45" s="48">
        <v>42</v>
      </c>
    </row>
    <row r="46" spans="1:66" ht="15">
      <c r="A46" s="64" t="s">
        <v>228</v>
      </c>
      <c r="B46" s="64" t="s">
        <v>238</v>
      </c>
      <c r="C46" s="65" t="s">
        <v>3852</v>
      </c>
      <c r="D46" s="66">
        <v>3</v>
      </c>
      <c r="E46" s="67" t="s">
        <v>136</v>
      </c>
      <c r="F46" s="68">
        <v>19</v>
      </c>
      <c r="G46" s="65"/>
      <c r="H46" s="69"/>
      <c r="I46" s="70"/>
      <c r="J46" s="70"/>
      <c r="K46" s="34" t="s">
        <v>65</v>
      </c>
      <c r="L46" s="77">
        <v>46</v>
      </c>
      <c r="M46" s="77"/>
      <c r="N46" s="72"/>
      <c r="O46" s="79" t="s">
        <v>385</v>
      </c>
      <c r="P46" s="81">
        <v>43741.37090277778</v>
      </c>
      <c r="Q46" s="79" t="s">
        <v>399</v>
      </c>
      <c r="R46" s="79"/>
      <c r="S46" s="79"/>
      <c r="T46" s="79" t="s">
        <v>554</v>
      </c>
      <c r="U46" s="79"/>
      <c r="V46" s="82" t="s">
        <v>700</v>
      </c>
      <c r="W46" s="81">
        <v>43741.37090277778</v>
      </c>
      <c r="X46" s="85">
        <v>43741</v>
      </c>
      <c r="Y46" s="87" t="s">
        <v>802</v>
      </c>
      <c r="Z46" s="82" t="s">
        <v>1003</v>
      </c>
      <c r="AA46" s="79"/>
      <c r="AB46" s="79"/>
      <c r="AC46" s="87" t="s">
        <v>1209</v>
      </c>
      <c r="AD46" s="79"/>
      <c r="AE46" s="79" t="b">
        <v>0</v>
      </c>
      <c r="AF46" s="79">
        <v>0</v>
      </c>
      <c r="AG46" s="87" t="s">
        <v>1402</v>
      </c>
      <c r="AH46" s="79" t="b">
        <v>0</v>
      </c>
      <c r="AI46" s="79" t="s">
        <v>1405</v>
      </c>
      <c r="AJ46" s="79"/>
      <c r="AK46" s="87" t="s">
        <v>1402</v>
      </c>
      <c r="AL46" s="79" t="b">
        <v>0</v>
      </c>
      <c r="AM46" s="79">
        <v>4</v>
      </c>
      <c r="AN46" s="87" t="s">
        <v>1220</v>
      </c>
      <c r="AO46" s="79" t="s">
        <v>1411</v>
      </c>
      <c r="AP46" s="79" t="b">
        <v>0</v>
      </c>
      <c r="AQ46" s="87" t="s">
        <v>1220</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3</v>
      </c>
      <c r="BF46" s="48"/>
      <c r="BG46" s="49"/>
      <c r="BH46" s="48"/>
      <c r="BI46" s="49"/>
      <c r="BJ46" s="48"/>
      <c r="BK46" s="49"/>
      <c r="BL46" s="48"/>
      <c r="BM46" s="49"/>
      <c r="BN46" s="48"/>
    </row>
    <row r="47" spans="1:66" ht="15">
      <c r="A47" s="64" t="s">
        <v>228</v>
      </c>
      <c r="B47" s="64" t="s">
        <v>288</v>
      </c>
      <c r="C47" s="65" t="s">
        <v>3852</v>
      </c>
      <c r="D47" s="66">
        <v>3</v>
      </c>
      <c r="E47" s="67" t="s">
        <v>136</v>
      </c>
      <c r="F47" s="68">
        <v>19</v>
      </c>
      <c r="G47" s="65"/>
      <c r="H47" s="69"/>
      <c r="I47" s="70"/>
      <c r="J47" s="70"/>
      <c r="K47" s="34" t="s">
        <v>65</v>
      </c>
      <c r="L47" s="77">
        <v>47</v>
      </c>
      <c r="M47" s="77"/>
      <c r="N47" s="72"/>
      <c r="O47" s="79" t="s">
        <v>385</v>
      </c>
      <c r="P47" s="81">
        <v>43741.37090277778</v>
      </c>
      <c r="Q47" s="79" t="s">
        <v>399</v>
      </c>
      <c r="R47" s="79"/>
      <c r="S47" s="79"/>
      <c r="T47" s="79" t="s">
        <v>554</v>
      </c>
      <c r="U47" s="79"/>
      <c r="V47" s="82" t="s">
        <v>700</v>
      </c>
      <c r="W47" s="81">
        <v>43741.37090277778</v>
      </c>
      <c r="X47" s="85">
        <v>43741</v>
      </c>
      <c r="Y47" s="87" t="s">
        <v>802</v>
      </c>
      <c r="Z47" s="82" t="s">
        <v>1003</v>
      </c>
      <c r="AA47" s="79"/>
      <c r="AB47" s="79"/>
      <c r="AC47" s="87" t="s">
        <v>1209</v>
      </c>
      <c r="AD47" s="79"/>
      <c r="AE47" s="79" t="b">
        <v>0</v>
      </c>
      <c r="AF47" s="79">
        <v>0</v>
      </c>
      <c r="AG47" s="87" t="s">
        <v>1402</v>
      </c>
      <c r="AH47" s="79" t="b">
        <v>0</v>
      </c>
      <c r="AI47" s="79" t="s">
        <v>1405</v>
      </c>
      <c r="AJ47" s="79"/>
      <c r="AK47" s="87" t="s">
        <v>1402</v>
      </c>
      <c r="AL47" s="79" t="b">
        <v>0</v>
      </c>
      <c r="AM47" s="79">
        <v>4</v>
      </c>
      <c r="AN47" s="87" t="s">
        <v>1220</v>
      </c>
      <c r="AO47" s="79" t="s">
        <v>1411</v>
      </c>
      <c r="AP47" s="79" t="b">
        <v>0</v>
      </c>
      <c r="AQ47" s="87" t="s">
        <v>1220</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3</v>
      </c>
      <c r="BF47" s="48"/>
      <c r="BG47" s="49"/>
      <c r="BH47" s="48"/>
      <c r="BI47" s="49"/>
      <c r="BJ47" s="48"/>
      <c r="BK47" s="49"/>
      <c r="BL47" s="48"/>
      <c r="BM47" s="49"/>
      <c r="BN47" s="48"/>
    </row>
    <row r="48" spans="1:66" ht="15">
      <c r="A48" s="64" t="s">
        <v>229</v>
      </c>
      <c r="B48" s="64" t="s">
        <v>237</v>
      </c>
      <c r="C48" s="65" t="s">
        <v>3851</v>
      </c>
      <c r="D48" s="66">
        <v>3</v>
      </c>
      <c r="E48" s="67" t="s">
        <v>132</v>
      </c>
      <c r="F48" s="68">
        <v>32</v>
      </c>
      <c r="G48" s="65"/>
      <c r="H48" s="69"/>
      <c r="I48" s="70"/>
      <c r="J48" s="70"/>
      <c r="K48" s="34" t="s">
        <v>65</v>
      </c>
      <c r="L48" s="77">
        <v>48</v>
      </c>
      <c r="M48" s="77"/>
      <c r="N48" s="72"/>
      <c r="O48" s="79" t="s">
        <v>384</v>
      </c>
      <c r="P48" s="81">
        <v>43741.37582175926</v>
      </c>
      <c r="Q48" s="79" t="s">
        <v>399</v>
      </c>
      <c r="R48" s="79"/>
      <c r="S48" s="79"/>
      <c r="T48" s="79" t="s">
        <v>554</v>
      </c>
      <c r="U48" s="79"/>
      <c r="V48" s="82" t="s">
        <v>701</v>
      </c>
      <c r="W48" s="81">
        <v>43741.37582175926</v>
      </c>
      <c r="X48" s="85">
        <v>43741</v>
      </c>
      <c r="Y48" s="87" t="s">
        <v>803</v>
      </c>
      <c r="Z48" s="82" t="s">
        <v>1004</v>
      </c>
      <c r="AA48" s="79"/>
      <c r="AB48" s="79"/>
      <c r="AC48" s="87" t="s">
        <v>1210</v>
      </c>
      <c r="AD48" s="79"/>
      <c r="AE48" s="79" t="b">
        <v>0</v>
      </c>
      <c r="AF48" s="79">
        <v>0</v>
      </c>
      <c r="AG48" s="87" t="s">
        <v>1402</v>
      </c>
      <c r="AH48" s="79" t="b">
        <v>0</v>
      </c>
      <c r="AI48" s="79" t="s">
        <v>1405</v>
      </c>
      <c r="AJ48" s="79"/>
      <c r="AK48" s="87" t="s">
        <v>1402</v>
      </c>
      <c r="AL48" s="79" t="b">
        <v>0</v>
      </c>
      <c r="AM48" s="79">
        <v>4</v>
      </c>
      <c r="AN48" s="87" t="s">
        <v>1220</v>
      </c>
      <c r="AO48" s="79" t="s">
        <v>1411</v>
      </c>
      <c r="AP48" s="79" t="b">
        <v>0</v>
      </c>
      <c r="AQ48" s="87" t="s">
        <v>1220</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c r="BG48" s="49"/>
      <c r="BH48" s="48"/>
      <c r="BI48" s="49"/>
      <c r="BJ48" s="48"/>
      <c r="BK48" s="49"/>
      <c r="BL48" s="48"/>
      <c r="BM48" s="49"/>
      <c r="BN48" s="48"/>
    </row>
    <row r="49" spans="1:66" ht="15">
      <c r="A49" s="64" t="s">
        <v>229</v>
      </c>
      <c r="B49" s="64" t="s">
        <v>238</v>
      </c>
      <c r="C49" s="65" t="s">
        <v>3851</v>
      </c>
      <c r="D49" s="66">
        <v>3</v>
      </c>
      <c r="E49" s="67" t="s">
        <v>132</v>
      </c>
      <c r="F49" s="68">
        <v>32</v>
      </c>
      <c r="G49" s="65"/>
      <c r="H49" s="69"/>
      <c r="I49" s="70"/>
      <c r="J49" s="70"/>
      <c r="K49" s="34" t="s">
        <v>65</v>
      </c>
      <c r="L49" s="77">
        <v>49</v>
      </c>
      <c r="M49" s="77"/>
      <c r="N49" s="72"/>
      <c r="O49" s="79" t="s">
        <v>385</v>
      </c>
      <c r="P49" s="81">
        <v>43741.37582175926</v>
      </c>
      <c r="Q49" s="79" t="s">
        <v>399</v>
      </c>
      <c r="R49" s="79"/>
      <c r="S49" s="79"/>
      <c r="T49" s="79" t="s">
        <v>554</v>
      </c>
      <c r="U49" s="79"/>
      <c r="V49" s="82" t="s">
        <v>701</v>
      </c>
      <c r="W49" s="81">
        <v>43741.37582175926</v>
      </c>
      <c r="X49" s="85">
        <v>43741</v>
      </c>
      <c r="Y49" s="87" t="s">
        <v>803</v>
      </c>
      <c r="Z49" s="82" t="s">
        <v>1004</v>
      </c>
      <c r="AA49" s="79"/>
      <c r="AB49" s="79"/>
      <c r="AC49" s="87" t="s">
        <v>1210</v>
      </c>
      <c r="AD49" s="79"/>
      <c r="AE49" s="79" t="b">
        <v>0</v>
      </c>
      <c r="AF49" s="79">
        <v>0</v>
      </c>
      <c r="AG49" s="87" t="s">
        <v>1402</v>
      </c>
      <c r="AH49" s="79" t="b">
        <v>0</v>
      </c>
      <c r="AI49" s="79" t="s">
        <v>1405</v>
      </c>
      <c r="AJ49" s="79"/>
      <c r="AK49" s="87" t="s">
        <v>1402</v>
      </c>
      <c r="AL49" s="79" t="b">
        <v>0</v>
      </c>
      <c r="AM49" s="79">
        <v>4</v>
      </c>
      <c r="AN49" s="87" t="s">
        <v>1220</v>
      </c>
      <c r="AO49" s="79" t="s">
        <v>1411</v>
      </c>
      <c r="AP49" s="79" t="b">
        <v>0</v>
      </c>
      <c r="AQ49" s="87" t="s">
        <v>1220</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229</v>
      </c>
      <c r="B50" s="64" t="s">
        <v>288</v>
      </c>
      <c r="C50" s="65" t="s">
        <v>3851</v>
      </c>
      <c r="D50" s="66">
        <v>3</v>
      </c>
      <c r="E50" s="67" t="s">
        <v>132</v>
      </c>
      <c r="F50" s="68">
        <v>32</v>
      </c>
      <c r="G50" s="65"/>
      <c r="H50" s="69"/>
      <c r="I50" s="70"/>
      <c r="J50" s="70"/>
      <c r="K50" s="34" t="s">
        <v>65</v>
      </c>
      <c r="L50" s="77">
        <v>50</v>
      </c>
      <c r="M50" s="77"/>
      <c r="N50" s="72"/>
      <c r="O50" s="79" t="s">
        <v>385</v>
      </c>
      <c r="P50" s="81">
        <v>43741.37582175926</v>
      </c>
      <c r="Q50" s="79" t="s">
        <v>399</v>
      </c>
      <c r="R50" s="79"/>
      <c r="S50" s="79"/>
      <c r="T50" s="79" t="s">
        <v>554</v>
      </c>
      <c r="U50" s="79"/>
      <c r="V50" s="82" t="s">
        <v>701</v>
      </c>
      <c r="W50" s="81">
        <v>43741.37582175926</v>
      </c>
      <c r="X50" s="85">
        <v>43741</v>
      </c>
      <c r="Y50" s="87" t="s">
        <v>803</v>
      </c>
      <c r="Z50" s="82" t="s">
        <v>1004</v>
      </c>
      <c r="AA50" s="79"/>
      <c r="AB50" s="79"/>
      <c r="AC50" s="87" t="s">
        <v>1210</v>
      </c>
      <c r="AD50" s="79"/>
      <c r="AE50" s="79" t="b">
        <v>0</v>
      </c>
      <c r="AF50" s="79">
        <v>0</v>
      </c>
      <c r="AG50" s="87" t="s">
        <v>1402</v>
      </c>
      <c r="AH50" s="79" t="b">
        <v>0</v>
      </c>
      <c r="AI50" s="79" t="s">
        <v>1405</v>
      </c>
      <c r="AJ50" s="79"/>
      <c r="AK50" s="87" t="s">
        <v>1402</v>
      </c>
      <c r="AL50" s="79" t="b">
        <v>0</v>
      </c>
      <c r="AM50" s="79">
        <v>4</v>
      </c>
      <c r="AN50" s="87" t="s">
        <v>1220</v>
      </c>
      <c r="AO50" s="79" t="s">
        <v>1411</v>
      </c>
      <c r="AP50" s="79" t="b">
        <v>0</v>
      </c>
      <c r="AQ50" s="87" t="s">
        <v>1220</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8">
        <v>1</v>
      </c>
      <c r="BG50" s="49">
        <v>2.380952380952381</v>
      </c>
      <c r="BH50" s="48">
        <v>0</v>
      </c>
      <c r="BI50" s="49">
        <v>0</v>
      </c>
      <c r="BJ50" s="48">
        <v>0</v>
      </c>
      <c r="BK50" s="49">
        <v>0</v>
      </c>
      <c r="BL50" s="48">
        <v>41</v>
      </c>
      <c r="BM50" s="49">
        <v>97.61904761904762</v>
      </c>
      <c r="BN50" s="48">
        <v>42</v>
      </c>
    </row>
    <row r="51" spans="1:66" ht="15">
      <c r="A51" s="64" t="s">
        <v>230</v>
      </c>
      <c r="B51" s="64" t="s">
        <v>288</v>
      </c>
      <c r="C51" s="65" t="s">
        <v>3851</v>
      </c>
      <c r="D51" s="66">
        <v>3</v>
      </c>
      <c r="E51" s="67" t="s">
        <v>132</v>
      </c>
      <c r="F51" s="68">
        <v>32</v>
      </c>
      <c r="G51" s="65"/>
      <c r="H51" s="69"/>
      <c r="I51" s="70"/>
      <c r="J51" s="70"/>
      <c r="K51" s="34" t="s">
        <v>65</v>
      </c>
      <c r="L51" s="77">
        <v>51</v>
      </c>
      <c r="M51" s="77"/>
      <c r="N51" s="72"/>
      <c r="O51" s="79" t="s">
        <v>384</v>
      </c>
      <c r="P51" s="81">
        <v>43741.40122685185</v>
      </c>
      <c r="Q51" s="79" t="s">
        <v>400</v>
      </c>
      <c r="R51" s="79"/>
      <c r="S51" s="79"/>
      <c r="T51" s="79" t="s">
        <v>555</v>
      </c>
      <c r="U51" s="79"/>
      <c r="V51" s="82" t="s">
        <v>702</v>
      </c>
      <c r="W51" s="81">
        <v>43741.40122685185</v>
      </c>
      <c r="X51" s="85">
        <v>43741</v>
      </c>
      <c r="Y51" s="87" t="s">
        <v>804</v>
      </c>
      <c r="Z51" s="82" t="s">
        <v>1005</v>
      </c>
      <c r="AA51" s="79"/>
      <c r="AB51" s="79"/>
      <c r="AC51" s="87" t="s">
        <v>1211</v>
      </c>
      <c r="AD51" s="79"/>
      <c r="AE51" s="79" t="b">
        <v>0</v>
      </c>
      <c r="AF51" s="79">
        <v>0</v>
      </c>
      <c r="AG51" s="87" t="s">
        <v>1402</v>
      </c>
      <c r="AH51" s="79" t="b">
        <v>0</v>
      </c>
      <c r="AI51" s="79" t="s">
        <v>1405</v>
      </c>
      <c r="AJ51" s="79"/>
      <c r="AK51" s="87" t="s">
        <v>1402</v>
      </c>
      <c r="AL51" s="79" t="b">
        <v>0</v>
      </c>
      <c r="AM51" s="79">
        <v>3</v>
      </c>
      <c r="AN51" s="87" t="s">
        <v>1277</v>
      </c>
      <c r="AO51" s="79" t="s">
        <v>1409</v>
      </c>
      <c r="AP51" s="79" t="b">
        <v>0</v>
      </c>
      <c r="AQ51" s="87" t="s">
        <v>1277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3</v>
      </c>
      <c r="BF51" s="48"/>
      <c r="BG51" s="49"/>
      <c r="BH51" s="48"/>
      <c r="BI51" s="49"/>
      <c r="BJ51" s="48"/>
      <c r="BK51" s="49"/>
      <c r="BL51" s="48"/>
      <c r="BM51" s="49"/>
      <c r="BN51" s="48"/>
    </row>
    <row r="52" spans="1:66" ht="15">
      <c r="A52" s="64" t="s">
        <v>230</v>
      </c>
      <c r="B52" s="64" t="s">
        <v>287</v>
      </c>
      <c r="C52" s="65" t="s">
        <v>3851</v>
      </c>
      <c r="D52" s="66">
        <v>3</v>
      </c>
      <c r="E52" s="67" t="s">
        <v>132</v>
      </c>
      <c r="F52" s="68">
        <v>32</v>
      </c>
      <c r="G52" s="65"/>
      <c r="H52" s="69"/>
      <c r="I52" s="70"/>
      <c r="J52" s="70"/>
      <c r="K52" s="34" t="s">
        <v>65</v>
      </c>
      <c r="L52" s="77">
        <v>52</v>
      </c>
      <c r="M52" s="77"/>
      <c r="N52" s="72"/>
      <c r="O52" s="79" t="s">
        <v>385</v>
      </c>
      <c r="P52" s="81">
        <v>43741.40122685185</v>
      </c>
      <c r="Q52" s="79" t="s">
        <v>400</v>
      </c>
      <c r="R52" s="79"/>
      <c r="S52" s="79"/>
      <c r="T52" s="79" t="s">
        <v>555</v>
      </c>
      <c r="U52" s="79"/>
      <c r="V52" s="82" t="s">
        <v>702</v>
      </c>
      <c r="W52" s="81">
        <v>43741.40122685185</v>
      </c>
      <c r="X52" s="85">
        <v>43741</v>
      </c>
      <c r="Y52" s="87" t="s">
        <v>804</v>
      </c>
      <c r="Z52" s="82" t="s">
        <v>1005</v>
      </c>
      <c r="AA52" s="79"/>
      <c r="AB52" s="79"/>
      <c r="AC52" s="87" t="s">
        <v>1211</v>
      </c>
      <c r="AD52" s="79"/>
      <c r="AE52" s="79" t="b">
        <v>0</v>
      </c>
      <c r="AF52" s="79">
        <v>0</v>
      </c>
      <c r="AG52" s="87" t="s">
        <v>1402</v>
      </c>
      <c r="AH52" s="79" t="b">
        <v>0</v>
      </c>
      <c r="AI52" s="79" t="s">
        <v>1405</v>
      </c>
      <c r="AJ52" s="79"/>
      <c r="AK52" s="87" t="s">
        <v>1402</v>
      </c>
      <c r="AL52" s="79" t="b">
        <v>0</v>
      </c>
      <c r="AM52" s="79">
        <v>3</v>
      </c>
      <c r="AN52" s="87" t="s">
        <v>1277</v>
      </c>
      <c r="AO52" s="79" t="s">
        <v>1409</v>
      </c>
      <c r="AP52" s="79" t="b">
        <v>0</v>
      </c>
      <c r="AQ52" s="87" t="s">
        <v>1277</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230</v>
      </c>
      <c r="B53" s="64" t="s">
        <v>337</v>
      </c>
      <c r="C53" s="65" t="s">
        <v>3851</v>
      </c>
      <c r="D53" s="66">
        <v>3</v>
      </c>
      <c r="E53" s="67" t="s">
        <v>132</v>
      </c>
      <c r="F53" s="68">
        <v>32</v>
      </c>
      <c r="G53" s="65"/>
      <c r="H53" s="69"/>
      <c r="I53" s="70"/>
      <c r="J53" s="70"/>
      <c r="K53" s="34" t="s">
        <v>65</v>
      </c>
      <c r="L53" s="77">
        <v>53</v>
      </c>
      <c r="M53" s="77"/>
      <c r="N53" s="72"/>
      <c r="O53" s="79" t="s">
        <v>385</v>
      </c>
      <c r="P53" s="81">
        <v>43741.40122685185</v>
      </c>
      <c r="Q53" s="79" t="s">
        <v>400</v>
      </c>
      <c r="R53" s="79"/>
      <c r="S53" s="79"/>
      <c r="T53" s="79" t="s">
        <v>555</v>
      </c>
      <c r="U53" s="79"/>
      <c r="V53" s="82" t="s">
        <v>702</v>
      </c>
      <c r="W53" s="81">
        <v>43741.40122685185</v>
      </c>
      <c r="X53" s="85">
        <v>43741</v>
      </c>
      <c r="Y53" s="87" t="s">
        <v>804</v>
      </c>
      <c r="Z53" s="82" t="s">
        <v>1005</v>
      </c>
      <c r="AA53" s="79"/>
      <c r="AB53" s="79"/>
      <c r="AC53" s="87" t="s">
        <v>1211</v>
      </c>
      <c r="AD53" s="79"/>
      <c r="AE53" s="79" t="b">
        <v>0</v>
      </c>
      <c r="AF53" s="79">
        <v>0</v>
      </c>
      <c r="AG53" s="87" t="s">
        <v>1402</v>
      </c>
      <c r="AH53" s="79" t="b">
        <v>0</v>
      </c>
      <c r="AI53" s="79" t="s">
        <v>1405</v>
      </c>
      <c r="AJ53" s="79"/>
      <c r="AK53" s="87" t="s">
        <v>1402</v>
      </c>
      <c r="AL53" s="79" t="b">
        <v>0</v>
      </c>
      <c r="AM53" s="79">
        <v>3</v>
      </c>
      <c r="AN53" s="87" t="s">
        <v>1277</v>
      </c>
      <c r="AO53" s="79" t="s">
        <v>1409</v>
      </c>
      <c r="AP53" s="79" t="b">
        <v>0</v>
      </c>
      <c r="AQ53" s="87" t="s">
        <v>1277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v>0</v>
      </c>
      <c r="BG53" s="49">
        <v>0</v>
      </c>
      <c r="BH53" s="48">
        <v>0</v>
      </c>
      <c r="BI53" s="49">
        <v>0</v>
      </c>
      <c r="BJ53" s="48">
        <v>0</v>
      </c>
      <c r="BK53" s="49">
        <v>0</v>
      </c>
      <c r="BL53" s="48">
        <v>23</v>
      </c>
      <c r="BM53" s="49">
        <v>100</v>
      </c>
      <c r="BN53" s="48">
        <v>23</v>
      </c>
    </row>
    <row r="54" spans="1:66" ht="15">
      <c r="A54" s="64" t="s">
        <v>231</v>
      </c>
      <c r="B54" s="64" t="s">
        <v>237</v>
      </c>
      <c r="C54" s="65" t="s">
        <v>3851</v>
      </c>
      <c r="D54" s="66">
        <v>3</v>
      </c>
      <c r="E54" s="67" t="s">
        <v>132</v>
      </c>
      <c r="F54" s="68">
        <v>32</v>
      </c>
      <c r="G54" s="65"/>
      <c r="H54" s="69"/>
      <c r="I54" s="70"/>
      <c r="J54" s="70"/>
      <c r="K54" s="34" t="s">
        <v>65</v>
      </c>
      <c r="L54" s="77">
        <v>54</v>
      </c>
      <c r="M54" s="77"/>
      <c r="N54" s="72"/>
      <c r="O54" s="79" t="s">
        <v>384</v>
      </c>
      <c r="P54" s="81">
        <v>43741.41736111111</v>
      </c>
      <c r="Q54" s="79" t="s">
        <v>399</v>
      </c>
      <c r="R54" s="79"/>
      <c r="S54" s="79"/>
      <c r="T54" s="79" t="s">
        <v>554</v>
      </c>
      <c r="U54" s="79"/>
      <c r="V54" s="82" t="s">
        <v>703</v>
      </c>
      <c r="W54" s="81">
        <v>43741.41736111111</v>
      </c>
      <c r="X54" s="85">
        <v>43741</v>
      </c>
      <c r="Y54" s="87" t="s">
        <v>805</v>
      </c>
      <c r="Z54" s="82" t="s">
        <v>1006</v>
      </c>
      <c r="AA54" s="79"/>
      <c r="AB54" s="79"/>
      <c r="AC54" s="87" t="s">
        <v>1212</v>
      </c>
      <c r="AD54" s="79"/>
      <c r="AE54" s="79" t="b">
        <v>0</v>
      </c>
      <c r="AF54" s="79">
        <v>0</v>
      </c>
      <c r="AG54" s="87" t="s">
        <v>1402</v>
      </c>
      <c r="AH54" s="79" t="b">
        <v>0</v>
      </c>
      <c r="AI54" s="79" t="s">
        <v>1405</v>
      </c>
      <c r="AJ54" s="79"/>
      <c r="AK54" s="87" t="s">
        <v>1402</v>
      </c>
      <c r="AL54" s="79" t="b">
        <v>0</v>
      </c>
      <c r="AM54" s="79">
        <v>4</v>
      </c>
      <c r="AN54" s="87" t="s">
        <v>1220</v>
      </c>
      <c r="AO54" s="79" t="s">
        <v>1411</v>
      </c>
      <c r="AP54" s="79" t="b">
        <v>0</v>
      </c>
      <c r="AQ54" s="87" t="s">
        <v>1220</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c r="BG54" s="49"/>
      <c r="BH54" s="48"/>
      <c r="BI54" s="49"/>
      <c r="BJ54" s="48"/>
      <c r="BK54" s="49"/>
      <c r="BL54" s="48"/>
      <c r="BM54" s="49"/>
      <c r="BN54" s="48"/>
    </row>
    <row r="55" spans="1:66" ht="15">
      <c r="A55" s="64" t="s">
        <v>231</v>
      </c>
      <c r="B55" s="64" t="s">
        <v>238</v>
      </c>
      <c r="C55" s="65" t="s">
        <v>3851</v>
      </c>
      <c r="D55" s="66">
        <v>3</v>
      </c>
      <c r="E55" s="67" t="s">
        <v>132</v>
      </c>
      <c r="F55" s="68">
        <v>32</v>
      </c>
      <c r="G55" s="65"/>
      <c r="H55" s="69"/>
      <c r="I55" s="70"/>
      <c r="J55" s="70"/>
      <c r="K55" s="34" t="s">
        <v>65</v>
      </c>
      <c r="L55" s="77">
        <v>55</v>
      </c>
      <c r="M55" s="77"/>
      <c r="N55" s="72"/>
      <c r="O55" s="79" t="s">
        <v>385</v>
      </c>
      <c r="P55" s="81">
        <v>43741.41736111111</v>
      </c>
      <c r="Q55" s="79" t="s">
        <v>399</v>
      </c>
      <c r="R55" s="79"/>
      <c r="S55" s="79"/>
      <c r="T55" s="79" t="s">
        <v>554</v>
      </c>
      <c r="U55" s="79"/>
      <c r="V55" s="82" t="s">
        <v>703</v>
      </c>
      <c r="W55" s="81">
        <v>43741.41736111111</v>
      </c>
      <c r="X55" s="85">
        <v>43741</v>
      </c>
      <c r="Y55" s="87" t="s">
        <v>805</v>
      </c>
      <c r="Z55" s="82" t="s">
        <v>1006</v>
      </c>
      <c r="AA55" s="79"/>
      <c r="AB55" s="79"/>
      <c r="AC55" s="87" t="s">
        <v>1212</v>
      </c>
      <c r="AD55" s="79"/>
      <c r="AE55" s="79" t="b">
        <v>0</v>
      </c>
      <c r="AF55" s="79">
        <v>0</v>
      </c>
      <c r="AG55" s="87" t="s">
        <v>1402</v>
      </c>
      <c r="AH55" s="79" t="b">
        <v>0</v>
      </c>
      <c r="AI55" s="79" t="s">
        <v>1405</v>
      </c>
      <c r="AJ55" s="79"/>
      <c r="AK55" s="87" t="s">
        <v>1402</v>
      </c>
      <c r="AL55" s="79" t="b">
        <v>0</v>
      </c>
      <c r="AM55" s="79">
        <v>4</v>
      </c>
      <c r="AN55" s="87" t="s">
        <v>1220</v>
      </c>
      <c r="AO55" s="79" t="s">
        <v>1411</v>
      </c>
      <c r="AP55" s="79" t="b">
        <v>0</v>
      </c>
      <c r="AQ55" s="87" t="s">
        <v>1220</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231</v>
      </c>
      <c r="B56" s="64" t="s">
        <v>288</v>
      </c>
      <c r="C56" s="65" t="s">
        <v>3851</v>
      </c>
      <c r="D56" s="66">
        <v>3</v>
      </c>
      <c r="E56" s="67" t="s">
        <v>132</v>
      </c>
      <c r="F56" s="68">
        <v>32</v>
      </c>
      <c r="G56" s="65"/>
      <c r="H56" s="69"/>
      <c r="I56" s="70"/>
      <c r="J56" s="70"/>
      <c r="K56" s="34" t="s">
        <v>65</v>
      </c>
      <c r="L56" s="77">
        <v>56</v>
      </c>
      <c r="M56" s="77"/>
      <c r="N56" s="72"/>
      <c r="O56" s="79" t="s">
        <v>385</v>
      </c>
      <c r="P56" s="81">
        <v>43741.41736111111</v>
      </c>
      <c r="Q56" s="79" t="s">
        <v>399</v>
      </c>
      <c r="R56" s="79"/>
      <c r="S56" s="79"/>
      <c r="T56" s="79" t="s">
        <v>554</v>
      </c>
      <c r="U56" s="79"/>
      <c r="V56" s="82" t="s">
        <v>703</v>
      </c>
      <c r="W56" s="81">
        <v>43741.41736111111</v>
      </c>
      <c r="X56" s="85">
        <v>43741</v>
      </c>
      <c r="Y56" s="87" t="s">
        <v>805</v>
      </c>
      <c r="Z56" s="82" t="s">
        <v>1006</v>
      </c>
      <c r="AA56" s="79"/>
      <c r="AB56" s="79"/>
      <c r="AC56" s="87" t="s">
        <v>1212</v>
      </c>
      <c r="AD56" s="79"/>
      <c r="AE56" s="79" t="b">
        <v>0</v>
      </c>
      <c r="AF56" s="79">
        <v>0</v>
      </c>
      <c r="AG56" s="87" t="s">
        <v>1402</v>
      </c>
      <c r="AH56" s="79" t="b">
        <v>0</v>
      </c>
      <c r="AI56" s="79" t="s">
        <v>1405</v>
      </c>
      <c r="AJ56" s="79"/>
      <c r="AK56" s="87" t="s">
        <v>1402</v>
      </c>
      <c r="AL56" s="79" t="b">
        <v>0</v>
      </c>
      <c r="AM56" s="79">
        <v>4</v>
      </c>
      <c r="AN56" s="87" t="s">
        <v>1220</v>
      </c>
      <c r="AO56" s="79" t="s">
        <v>1411</v>
      </c>
      <c r="AP56" s="79" t="b">
        <v>0</v>
      </c>
      <c r="AQ56" s="87" t="s">
        <v>1220</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v>1</v>
      </c>
      <c r="BG56" s="49">
        <v>2.380952380952381</v>
      </c>
      <c r="BH56" s="48">
        <v>0</v>
      </c>
      <c r="BI56" s="49">
        <v>0</v>
      </c>
      <c r="BJ56" s="48">
        <v>0</v>
      </c>
      <c r="BK56" s="49">
        <v>0</v>
      </c>
      <c r="BL56" s="48">
        <v>41</v>
      </c>
      <c r="BM56" s="49">
        <v>97.61904761904762</v>
      </c>
      <c r="BN56" s="48">
        <v>42</v>
      </c>
    </row>
    <row r="57" spans="1:66" ht="15">
      <c r="A57" s="64" t="s">
        <v>232</v>
      </c>
      <c r="B57" s="64" t="s">
        <v>232</v>
      </c>
      <c r="C57" s="65" t="s">
        <v>3851</v>
      </c>
      <c r="D57" s="66">
        <v>3</v>
      </c>
      <c r="E57" s="67" t="s">
        <v>132</v>
      </c>
      <c r="F57" s="68">
        <v>32</v>
      </c>
      <c r="G57" s="65"/>
      <c r="H57" s="69"/>
      <c r="I57" s="70"/>
      <c r="J57" s="70"/>
      <c r="K57" s="34" t="s">
        <v>65</v>
      </c>
      <c r="L57" s="77">
        <v>57</v>
      </c>
      <c r="M57" s="77"/>
      <c r="N57" s="72"/>
      <c r="O57" s="79" t="s">
        <v>176</v>
      </c>
      <c r="P57" s="81">
        <v>43741.43616898148</v>
      </c>
      <c r="Q57" s="79" t="s">
        <v>401</v>
      </c>
      <c r="R57" s="79" t="s">
        <v>474</v>
      </c>
      <c r="S57" s="79" t="s">
        <v>537</v>
      </c>
      <c r="T57" s="79" t="s">
        <v>293</v>
      </c>
      <c r="U57" s="79"/>
      <c r="V57" s="82" t="s">
        <v>704</v>
      </c>
      <c r="W57" s="81">
        <v>43741.43616898148</v>
      </c>
      <c r="X57" s="85">
        <v>43741</v>
      </c>
      <c r="Y57" s="87" t="s">
        <v>806</v>
      </c>
      <c r="Z57" s="82" t="s">
        <v>1007</v>
      </c>
      <c r="AA57" s="79"/>
      <c r="AB57" s="79"/>
      <c r="AC57" s="87" t="s">
        <v>1213</v>
      </c>
      <c r="AD57" s="79"/>
      <c r="AE57" s="79" t="b">
        <v>0</v>
      </c>
      <c r="AF57" s="79">
        <v>2</v>
      </c>
      <c r="AG57" s="87" t="s">
        <v>1402</v>
      </c>
      <c r="AH57" s="79" t="b">
        <v>1</v>
      </c>
      <c r="AI57" s="79" t="s">
        <v>1405</v>
      </c>
      <c r="AJ57" s="79"/>
      <c r="AK57" s="87" t="s">
        <v>1398</v>
      </c>
      <c r="AL57" s="79" t="b">
        <v>0</v>
      </c>
      <c r="AM57" s="79">
        <v>0</v>
      </c>
      <c r="AN57" s="87" t="s">
        <v>1402</v>
      </c>
      <c r="AO57" s="79" t="s">
        <v>1411</v>
      </c>
      <c r="AP57" s="79" t="b">
        <v>0</v>
      </c>
      <c r="AQ57" s="87" t="s">
        <v>1213</v>
      </c>
      <c r="AR57" s="79" t="s">
        <v>176</v>
      </c>
      <c r="AS57" s="79">
        <v>0</v>
      </c>
      <c r="AT57" s="79">
        <v>0</v>
      </c>
      <c r="AU57" s="79" t="s">
        <v>1432</v>
      </c>
      <c r="AV57" s="79" t="s">
        <v>1433</v>
      </c>
      <c r="AW57" s="79" t="s">
        <v>1434</v>
      </c>
      <c r="AX57" s="79" t="s">
        <v>1435</v>
      </c>
      <c r="AY57" s="79" t="s">
        <v>1436</v>
      </c>
      <c r="AZ57" s="79" t="s">
        <v>1437</v>
      </c>
      <c r="BA57" s="79" t="s">
        <v>1438</v>
      </c>
      <c r="BB57" s="82" t="s">
        <v>1439</v>
      </c>
      <c r="BC57">
        <v>1</v>
      </c>
      <c r="BD57" s="78" t="str">
        <f>REPLACE(INDEX(GroupVertices[Group],MATCH(Edges[[#This Row],[Vertex 1]],GroupVertices[Vertex],0)),1,1,"")</f>
        <v>9</v>
      </c>
      <c r="BE57" s="78" t="str">
        <f>REPLACE(INDEX(GroupVertices[Group],MATCH(Edges[[#This Row],[Vertex 2]],GroupVertices[Vertex],0)),1,1,"")</f>
        <v>9</v>
      </c>
      <c r="BF57" s="48">
        <v>0</v>
      </c>
      <c r="BG57" s="49">
        <v>0</v>
      </c>
      <c r="BH57" s="48">
        <v>0</v>
      </c>
      <c r="BI57" s="49">
        <v>0</v>
      </c>
      <c r="BJ57" s="48">
        <v>0</v>
      </c>
      <c r="BK57" s="49">
        <v>0</v>
      </c>
      <c r="BL57" s="48">
        <v>12</v>
      </c>
      <c r="BM57" s="49">
        <v>100</v>
      </c>
      <c r="BN57" s="48">
        <v>12</v>
      </c>
    </row>
    <row r="58" spans="1:66" ht="15">
      <c r="A58" s="64" t="s">
        <v>233</v>
      </c>
      <c r="B58" s="64" t="s">
        <v>308</v>
      </c>
      <c r="C58" s="65" t="s">
        <v>3851</v>
      </c>
      <c r="D58" s="66">
        <v>3</v>
      </c>
      <c r="E58" s="67" t="s">
        <v>132</v>
      </c>
      <c r="F58" s="68">
        <v>32</v>
      </c>
      <c r="G58" s="65"/>
      <c r="H58" s="69"/>
      <c r="I58" s="70"/>
      <c r="J58" s="70"/>
      <c r="K58" s="34" t="s">
        <v>65</v>
      </c>
      <c r="L58" s="77">
        <v>58</v>
      </c>
      <c r="M58" s="77"/>
      <c r="N58" s="72"/>
      <c r="O58" s="79" t="s">
        <v>384</v>
      </c>
      <c r="P58" s="81">
        <v>43741.575011574074</v>
      </c>
      <c r="Q58" s="79" t="s">
        <v>398</v>
      </c>
      <c r="R58" s="79"/>
      <c r="S58" s="79"/>
      <c r="T58" s="79" t="s">
        <v>553</v>
      </c>
      <c r="U58" s="79"/>
      <c r="V58" s="82" t="s">
        <v>705</v>
      </c>
      <c r="W58" s="81">
        <v>43741.575011574074</v>
      </c>
      <c r="X58" s="85">
        <v>43741</v>
      </c>
      <c r="Y58" s="87" t="s">
        <v>807</v>
      </c>
      <c r="Z58" s="82" t="s">
        <v>1008</v>
      </c>
      <c r="AA58" s="79"/>
      <c r="AB58" s="79"/>
      <c r="AC58" s="87" t="s">
        <v>1214</v>
      </c>
      <c r="AD58" s="79"/>
      <c r="AE58" s="79" t="b">
        <v>0</v>
      </c>
      <c r="AF58" s="79">
        <v>0</v>
      </c>
      <c r="AG58" s="87" t="s">
        <v>1402</v>
      </c>
      <c r="AH58" s="79" t="b">
        <v>0</v>
      </c>
      <c r="AI58" s="79" t="s">
        <v>1405</v>
      </c>
      <c r="AJ58" s="79"/>
      <c r="AK58" s="87" t="s">
        <v>1402</v>
      </c>
      <c r="AL58" s="79" t="b">
        <v>0</v>
      </c>
      <c r="AM58" s="79">
        <v>5</v>
      </c>
      <c r="AN58" s="87" t="s">
        <v>1321</v>
      </c>
      <c r="AO58" s="79" t="s">
        <v>1411</v>
      </c>
      <c r="AP58" s="79" t="b">
        <v>0</v>
      </c>
      <c r="AQ58" s="87" t="s">
        <v>1321</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8"/>
      <c r="BG58" s="49"/>
      <c r="BH58" s="48"/>
      <c r="BI58" s="49"/>
      <c r="BJ58" s="48"/>
      <c r="BK58" s="49"/>
      <c r="BL58" s="48"/>
      <c r="BM58" s="49"/>
      <c r="BN58" s="48"/>
    </row>
    <row r="59" spans="1:66" ht="15">
      <c r="A59" s="64" t="s">
        <v>233</v>
      </c>
      <c r="B59" s="64" t="s">
        <v>238</v>
      </c>
      <c r="C59" s="65" t="s">
        <v>3851</v>
      </c>
      <c r="D59" s="66">
        <v>3</v>
      </c>
      <c r="E59" s="67" t="s">
        <v>132</v>
      </c>
      <c r="F59" s="68">
        <v>32</v>
      </c>
      <c r="G59" s="65"/>
      <c r="H59" s="69"/>
      <c r="I59" s="70"/>
      <c r="J59" s="70"/>
      <c r="K59" s="34" t="s">
        <v>65</v>
      </c>
      <c r="L59" s="77">
        <v>59</v>
      </c>
      <c r="M59" s="77"/>
      <c r="N59" s="72"/>
      <c r="O59" s="79" t="s">
        <v>385</v>
      </c>
      <c r="P59" s="81">
        <v>43741.575011574074</v>
      </c>
      <c r="Q59" s="79" t="s">
        <v>398</v>
      </c>
      <c r="R59" s="79"/>
      <c r="S59" s="79"/>
      <c r="T59" s="79" t="s">
        <v>553</v>
      </c>
      <c r="U59" s="79"/>
      <c r="V59" s="82" t="s">
        <v>705</v>
      </c>
      <c r="W59" s="81">
        <v>43741.575011574074</v>
      </c>
      <c r="X59" s="85">
        <v>43741</v>
      </c>
      <c r="Y59" s="87" t="s">
        <v>807</v>
      </c>
      <c r="Z59" s="82" t="s">
        <v>1008</v>
      </c>
      <c r="AA59" s="79"/>
      <c r="AB59" s="79"/>
      <c r="AC59" s="87" t="s">
        <v>1214</v>
      </c>
      <c r="AD59" s="79"/>
      <c r="AE59" s="79" t="b">
        <v>0</v>
      </c>
      <c r="AF59" s="79">
        <v>0</v>
      </c>
      <c r="AG59" s="87" t="s">
        <v>1402</v>
      </c>
      <c r="AH59" s="79" t="b">
        <v>0</v>
      </c>
      <c r="AI59" s="79" t="s">
        <v>1405</v>
      </c>
      <c r="AJ59" s="79"/>
      <c r="AK59" s="87" t="s">
        <v>1402</v>
      </c>
      <c r="AL59" s="79" t="b">
        <v>0</v>
      </c>
      <c r="AM59" s="79">
        <v>5</v>
      </c>
      <c r="AN59" s="87" t="s">
        <v>1321</v>
      </c>
      <c r="AO59" s="79" t="s">
        <v>1411</v>
      </c>
      <c r="AP59" s="79" t="b">
        <v>0</v>
      </c>
      <c r="AQ59" s="87" t="s">
        <v>1321</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8"/>
      <c r="BG59" s="49"/>
      <c r="BH59" s="48"/>
      <c r="BI59" s="49"/>
      <c r="BJ59" s="48"/>
      <c r="BK59" s="49"/>
      <c r="BL59" s="48"/>
      <c r="BM59" s="49"/>
      <c r="BN59" s="48"/>
    </row>
    <row r="60" spans="1:66" ht="15">
      <c r="A60" s="64" t="s">
        <v>233</v>
      </c>
      <c r="B60" s="64" t="s">
        <v>309</v>
      </c>
      <c r="C60" s="65" t="s">
        <v>3851</v>
      </c>
      <c r="D60" s="66">
        <v>3</v>
      </c>
      <c r="E60" s="67" t="s">
        <v>132</v>
      </c>
      <c r="F60" s="68">
        <v>32</v>
      </c>
      <c r="G60" s="65"/>
      <c r="H60" s="69"/>
      <c r="I60" s="70"/>
      <c r="J60" s="70"/>
      <c r="K60" s="34" t="s">
        <v>65</v>
      </c>
      <c r="L60" s="77">
        <v>60</v>
      </c>
      <c r="M60" s="77"/>
      <c r="N60" s="72"/>
      <c r="O60" s="79" t="s">
        <v>385</v>
      </c>
      <c r="P60" s="81">
        <v>43741.575011574074</v>
      </c>
      <c r="Q60" s="79" t="s">
        <v>398</v>
      </c>
      <c r="R60" s="79"/>
      <c r="S60" s="79"/>
      <c r="T60" s="79" t="s">
        <v>553</v>
      </c>
      <c r="U60" s="79"/>
      <c r="V60" s="82" t="s">
        <v>705</v>
      </c>
      <c r="W60" s="81">
        <v>43741.575011574074</v>
      </c>
      <c r="X60" s="85">
        <v>43741</v>
      </c>
      <c r="Y60" s="87" t="s">
        <v>807</v>
      </c>
      <c r="Z60" s="82" t="s">
        <v>1008</v>
      </c>
      <c r="AA60" s="79"/>
      <c r="AB60" s="79"/>
      <c r="AC60" s="87" t="s">
        <v>1214</v>
      </c>
      <c r="AD60" s="79"/>
      <c r="AE60" s="79" t="b">
        <v>0</v>
      </c>
      <c r="AF60" s="79">
        <v>0</v>
      </c>
      <c r="AG60" s="87" t="s">
        <v>1402</v>
      </c>
      <c r="AH60" s="79" t="b">
        <v>0</v>
      </c>
      <c r="AI60" s="79" t="s">
        <v>1405</v>
      </c>
      <c r="AJ60" s="79"/>
      <c r="AK60" s="87" t="s">
        <v>1402</v>
      </c>
      <c r="AL60" s="79" t="b">
        <v>0</v>
      </c>
      <c r="AM60" s="79">
        <v>5</v>
      </c>
      <c r="AN60" s="87" t="s">
        <v>1321</v>
      </c>
      <c r="AO60" s="79" t="s">
        <v>1411</v>
      </c>
      <c r="AP60" s="79" t="b">
        <v>0</v>
      </c>
      <c r="AQ60" s="87" t="s">
        <v>1321</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233</v>
      </c>
      <c r="B61" s="64" t="s">
        <v>288</v>
      </c>
      <c r="C61" s="65" t="s">
        <v>3851</v>
      </c>
      <c r="D61" s="66">
        <v>3</v>
      </c>
      <c r="E61" s="67" t="s">
        <v>132</v>
      </c>
      <c r="F61" s="68">
        <v>32</v>
      </c>
      <c r="G61" s="65"/>
      <c r="H61" s="69"/>
      <c r="I61" s="70"/>
      <c r="J61" s="70"/>
      <c r="K61" s="34" t="s">
        <v>65</v>
      </c>
      <c r="L61" s="77">
        <v>61</v>
      </c>
      <c r="M61" s="77"/>
      <c r="N61" s="72"/>
      <c r="O61" s="79" t="s">
        <v>385</v>
      </c>
      <c r="P61" s="81">
        <v>43741.575011574074</v>
      </c>
      <c r="Q61" s="79" t="s">
        <v>398</v>
      </c>
      <c r="R61" s="79"/>
      <c r="S61" s="79"/>
      <c r="T61" s="79" t="s">
        <v>553</v>
      </c>
      <c r="U61" s="79"/>
      <c r="V61" s="82" t="s">
        <v>705</v>
      </c>
      <c r="W61" s="81">
        <v>43741.575011574074</v>
      </c>
      <c r="X61" s="85">
        <v>43741</v>
      </c>
      <c r="Y61" s="87" t="s">
        <v>807</v>
      </c>
      <c r="Z61" s="82" t="s">
        <v>1008</v>
      </c>
      <c r="AA61" s="79"/>
      <c r="AB61" s="79"/>
      <c r="AC61" s="87" t="s">
        <v>1214</v>
      </c>
      <c r="AD61" s="79"/>
      <c r="AE61" s="79" t="b">
        <v>0</v>
      </c>
      <c r="AF61" s="79">
        <v>0</v>
      </c>
      <c r="AG61" s="87" t="s">
        <v>1402</v>
      </c>
      <c r="AH61" s="79" t="b">
        <v>0</v>
      </c>
      <c r="AI61" s="79" t="s">
        <v>1405</v>
      </c>
      <c r="AJ61" s="79"/>
      <c r="AK61" s="87" t="s">
        <v>1402</v>
      </c>
      <c r="AL61" s="79" t="b">
        <v>0</v>
      </c>
      <c r="AM61" s="79">
        <v>5</v>
      </c>
      <c r="AN61" s="87" t="s">
        <v>1321</v>
      </c>
      <c r="AO61" s="79" t="s">
        <v>1411</v>
      </c>
      <c r="AP61" s="79" t="b">
        <v>0</v>
      </c>
      <c r="AQ61" s="87" t="s">
        <v>1321</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233</v>
      </c>
      <c r="B62" s="64" t="s">
        <v>293</v>
      </c>
      <c r="C62" s="65" t="s">
        <v>3851</v>
      </c>
      <c r="D62" s="66">
        <v>3</v>
      </c>
      <c r="E62" s="67" t="s">
        <v>132</v>
      </c>
      <c r="F62" s="68">
        <v>32</v>
      </c>
      <c r="G62" s="65"/>
      <c r="H62" s="69"/>
      <c r="I62" s="70"/>
      <c r="J62" s="70"/>
      <c r="K62" s="34" t="s">
        <v>65</v>
      </c>
      <c r="L62" s="77">
        <v>62</v>
      </c>
      <c r="M62" s="77"/>
      <c r="N62" s="72"/>
      <c r="O62" s="79" t="s">
        <v>385</v>
      </c>
      <c r="P62" s="81">
        <v>43741.575011574074</v>
      </c>
      <c r="Q62" s="79" t="s">
        <v>398</v>
      </c>
      <c r="R62" s="79"/>
      <c r="S62" s="79"/>
      <c r="T62" s="79" t="s">
        <v>553</v>
      </c>
      <c r="U62" s="79"/>
      <c r="V62" s="82" t="s">
        <v>705</v>
      </c>
      <c r="W62" s="81">
        <v>43741.575011574074</v>
      </c>
      <c r="X62" s="85">
        <v>43741</v>
      </c>
      <c r="Y62" s="87" t="s">
        <v>807</v>
      </c>
      <c r="Z62" s="82" t="s">
        <v>1008</v>
      </c>
      <c r="AA62" s="79"/>
      <c r="AB62" s="79"/>
      <c r="AC62" s="87" t="s">
        <v>1214</v>
      </c>
      <c r="AD62" s="79"/>
      <c r="AE62" s="79" t="b">
        <v>0</v>
      </c>
      <c r="AF62" s="79">
        <v>0</v>
      </c>
      <c r="AG62" s="87" t="s">
        <v>1402</v>
      </c>
      <c r="AH62" s="79" t="b">
        <v>0</v>
      </c>
      <c r="AI62" s="79" t="s">
        <v>1405</v>
      </c>
      <c r="AJ62" s="79"/>
      <c r="AK62" s="87" t="s">
        <v>1402</v>
      </c>
      <c r="AL62" s="79" t="b">
        <v>0</v>
      </c>
      <c r="AM62" s="79">
        <v>5</v>
      </c>
      <c r="AN62" s="87" t="s">
        <v>1321</v>
      </c>
      <c r="AO62" s="79" t="s">
        <v>1411</v>
      </c>
      <c r="AP62" s="79" t="b">
        <v>0</v>
      </c>
      <c r="AQ62" s="87" t="s">
        <v>1321</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1</v>
      </c>
      <c r="BF62" s="48">
        <v>0</v>
      </c>
      <c r="BG62" s="49">
        <v>0</v>
      </c>
      <c r="BH62" s="48">
        <v>0</v>
      </c>
      <c r="BI62" s="49">
        <v>0</v>
      </c>
      <c r="BJ62" s="48">
        <v>0</v>
      </c>
      <c r="BK62" s="49">
        <v>0</v>
      </c>
      <c r="BL62" s="48">
        <v>16</v>
      </c>
      <c r="BM62" s="49">
        <v>100</v>
      </c>
      <c r="BN62" s="48">
        <v>16</v>
      </c>
    </row>
    <row r="63" spans="1:66" ht="15">
      <c r="A63" s="64" t="s">
        <v>234</v>
      </c>
      <c r="B63" s="64" t="s">
        <v>304</v>
      </c>
      <c r="C63" s="65" t="s">
        <v>3852</v>
      </c>
      <c r="D63" s="66">
        <v>3</v>
      </c>
      <c r="E63" s="67" t="s">
        <v>136</v>
      </c>
      <c r="F63" s="68">
        <v>19</v>
      </c>
      <c r="G63" s="65"/>
      <c r="H63" s="69"/>
      <c r="I63" s="70"/>
      <c r="J63" s="70"/>
      <c r="K63" s="34" t="s">
        <v>65</v>
      </c>
      <c r="L63" s="77">
        <v>63</v>
      </c>
      <c r="M63" s="77"/>
      <c r="N63" s="72"/>
      <c r="O63" s="79" t="s">
        <v>384</v>
      </c>
      <c r="P63" s="81">
        <v>43742.386412037034</v>
      </c>
      <c r="Q63" s="79" t="s">
        <v>402</v>
      </c>
      <c r="R63" s="79"/>
      <c r="S63" s="79"/>
      <c r="T63" s="79" t="s">
        <v>556</v>
      </c>
      <c r="U63" s="79"/>
      <c r="V63" s="82" t="s">
        <v>706</v>
      </c>
      <c r="W63" s="81">
        <v>43742.386412037034</v>
      </c>
      <c r="X63" s="85">
        <v>43742</v>
      </c>
      <c r="Y63" s="87" t="s">
        <v>808</v>
      </c>
      <c r="Z63" s="82" t="s">
        <v>1009</v>
      </c>
      <c r="AA63" s="79"/>
      <c r="AB63" s="79"/>
      <c r="AC63" s="87" t="s">
        <v>1215</v>
      </c>
      <c r="AD63" s="79"/>
      <c r="AE63" s="79" t="b">
        <v>0</v>
      </c>
      <c r="AF63" s="79">
        <v>0</v>
      </c>
      <c r="AG63" s="87" t="s">
        <v>1402</v>
      </c>
      <c r="AH63" s="79" t="b">
        <v>0</v>
      </c>
      <c r="AI63" s="79" t="s">
        <v>1405</v>
      </c>
      <c r="AJ63" s="79"/>
      <c r="AK63" s="87" t="s">
        <v>1402</v>
      </c>
      <c r="AL63" s="79" t="b">
        <v>0</v>
      </c>
      <c r="AM63" s="79">
        <v>2</v>
      </c>
      <c r="AN63" s="87" t="s">
        <v>1335</v>
      </c>
      <c r="AO63" s="79" t="s">
        <v>1409</v>
      </c>
      <c r="AP63" s="79" t="b">
        <v>0</v>
      </c>
      <c r="AQ63" s="87" t="s">
        <v>1335</v>
      </c>
      <c r="AR63" s="79" t="s">
        <v>176</v>
      </c>
      <c r="AS63" s="79">
        <v>0</v>
      </c>
      <c r="AT63" s="79">
        <v>0</v>
      </c>
      <c r="AU63" s="79"/>
      <c r="AV63" s="79"/>
      <c r="AW63" s="79"/>
      <c r="AX63" s="79"/>
      <c r="AY63" s="79"/>
      <c r="AZ63" s="79"/>
      <c r="BA63" s="79"/>
      <c r="BB63" s="79"/>
      <c r="BC63">
        <v>2</v>
      </c>
      <c r="BD63" s="78" t="str">
        <f>REPLACE(INDEX(GroupVertices[Group],MATCH(Edges[[#This Row],[Vertex 1]],GroupVertices[Vertex],0)),1,1,"")</f>
        <v>7</v>
      </c>
      <c r="BE63" s="78" t="str">
        <f>REPLACE(INDEX(GroupVertices[Group],MATCH(Edges[[#This Row],[Vertex 2]],GroupVertices[Vertex],0)),1,1,"")</f>
        <v>7</v>
      </c>
      <c r="BF63" s="48">
        <v>0</v>
      </c>
      <c r="BG63" s="49">
        <v>0</v>
      </c>
      <c r="BH63" s="48">
        <v>0</v>
      </c>
      <c r="BI63" s="49">
        <v>0</v>
      </c>
      <c r="BJ63" s="48">
        <v>0</v>
      </c>
      <c r="BK63" s="49">
        <v>0</v>
      </c>
      <c r="BL63" s="48">
        <v>20</v>
      </c>
      <c r="BM63" s="49">
        <v>100</v>
      </c>
      <c r="BN63" s="48">
        <v>20</v>
      </c>
    </row>
    <row r="64" spans="1:66" ht="15">
      <c r="A64" s="64" t="s">
        <v>234</v>
      </c>
      <c r="B64" s="64" t="s">
        <v>293</v>
      </c>
      <c r="C64" s="65" t="s">
        <v>3851</v>
      </c>
      <c r="D64" s="66">
        <v>3</v>
      </c>
      <c r="E64" s="67" t="s">
        <v>132</v>
      </c>
      <c r="F64" s="68">
        <v>32</v>
      </c>
      <c r="G64" s="65"/>
      <c r="H64" s="69"/>
      <c r="I64" s="70"/>
      <c r="J64" s="70"/>
      <c r="K64" s="34" t="s">
        <v>65</v>
      </c>
      <c r="L64" s="77">
        <v>64</v>
      </c>
      <c r="M64" s="77"/>
      <c r="N64" s="72"/>
      <c r="O64" s="79" t="s">
        <v>384</v>
      </c>
      <c r="P64" s="81">
        <v>43742.386724537035</v>
      </c>
      <c r="Q64" s="79" t="s">
        <v>403</v>
      </c>
      <c r="R64" s="79"/>
      <c r="S64" s="79"/>
      <c r="T64" s="79"/>
      <c r="U64" s="79"/>
      <c r="V64" s="82" t="s">
        <v>706</v>
      </c>
      <c r="W64" s="81">
        <v>43742.386724537035</v>
      </c>
      <c r="X64" s="85">
        <v>43742</v>
      </c>
      <c r="Y64" s="87" t="s">
        <v>809</v>
      </c>
      <c r="Z64" s="82" t="s">
        <v>1010</v>
      </c>
      <c r="AA64" s="79"/>
      <c r="AB64" s="79"/>
      <c r="AC64" s="87" t="s">
        <v>1216</v>
      </c>
      <c r="AD64" s="79"/>
      <c r="AE64" s="79" t="b">
        <v>0</v>
      </c>
      <c r="AF64" s="79">
        <v>0</v>
      </c>
      <c r="AG64" s="87" t="s">
        <v>1402</v>
      </c>
      <c r="AH64" s="79" t="b">
        <v>0</v>
      </c>
      <c r="AI64" s="79" t="s">
        <v>1405</v>
      </c>
      <c r="AJ64" s="79"/>
      <c r="AK64" s="87" t="s">
        <v>1402</v>
      </c>
      <c r="AL64" s="79" t="b">
        <v>0</v>
      </c>
      <c r="AM64" s="79">
        <v>2</v>
      </c>
      <c r="AN64" s="87" t="s">
        <v>1314</v>
      </c>
      <c r="AO64" s="79" t="s">
        <v>1409</v>
      </c>
      <c r="AP64" s="79" t="b">
        <v>0</v>
      </c>
      <c r="AQ64" s="87" t="s">
        <v>1314</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1</v>
      </c>
      <c r="BF64" s="48"/>
      <c r="BG64" s="49"/>
      <c r="BH64" s="48"/>
      <c r="BI64" s="49"/>
      <c r="BJ64" s="48"/>
      <c r="BK64" s="49"/>
      <c r="BL64" s="48"/>
      <c r="BM64" s="49"/>
      <c r="BN64" s="48"/>
    </row>
    <row r="65" spans="1:66" ht="15">
      <c r="A65" s="64" t="s">
        <v>234</v>
      </c>
      <c r="B65" s="64" t="s">
        <v>304</v>
      </c>
      <c r="C65" s="65" t="s">
        <v>3851</v>
      </c>
      <c r="D65" s="66">
        <v>3</v>
      </c>
      <c r="E65" s="67" t="s">
        <v>132</v>
      </c>
      <c r="F65" s="68">
        <v>32</v>
      </c>
      <c r="G65" s="65"/>
      <c r="H65" s="69"/>
      <c r="I65" s="70"/>
      <c r="J65" s="70"/>
      <c r="K65" s="34" t="s">
        <v>65</v>
      </c>
      <c r="L65" s="77">
        <v>65</v>
      </c>
      <c r="M65" s="77"/>
      <c r="N65" s="72"/>
      <c r="O65" s="79" t="s">
        <v>385</v>
      </c>
      <c r="P65" s="81">
        <v>43742.386724537035</v>
      </c>
      <c r="Q65" s="79" t="s">
        <v>403</v>
      </c>
      <c r="R65" s="79"/>
      <c r="S65" s="79"/>
      <c r="T65" s="79"/>
      <c r="U65" s="79"/>
      <c r="V65" s="82" t="s">
        <v>706</v>
      </c>
      <c r="W65" s="81">
        <v>43742.386724537035</v>
      </c>
      <c r="X65" s="85">
        <v>43742</v>
      </c>
      <c r="Y65" s="87" t="s">
        <v>809</v>
      </c>
      <c r="Z65" s="82" t="s">
        <v>1010</v>
      </c>
      <c r="AA65" s="79"/>
      <c r="AB65" s="79"/>
      <c r="AC65" s="87" t="s">
        <v>1216</v>
      </c>
      <c r="AD65" s="79"/>
      <c r="AE65" s="79" t="b">
        <v>0</v>
      </c>
      <c r="AF65" s="79">
        <v>0</v>
      </c>
      <c r="AG65" s="87" t="s">
        <v>1402</v>
      </c>
      <c r="AH65" s="79" t="b">
        <v>0</v>
      </c>
      <c r="AI65" s="79" t="s">
        <v>1405</v>
      </c>
      <c r="AJ65" s="79"/>
      <c r="AK65" s="87" t="s">
        <v>1402</v>
      </c>
      <c r="AL65" s="79" t="b">
        <v>0</v>
      </c>
      <c r="AM65" s="79">
        <v>2</v>
      </c>
      <c r="AN65" s="87" t="s">
        <v>1314</v>
      </c>
      <c r="AO65" s="79" t="s">
        <v>1409</v>
      </c>
      <c r="AP65" s="79" t="b">
        <v>0</v>
      </c>
      <c r="AQ65" s="87" t="s">
        <v>1314</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8"/>
      <c r="BG65" s="49"/>
      <c r="BH65" s="48"/>
      <c r="BI65" s="49"/>
      <c r="BJ65" s="48"/>
      <c r="BK65" s="49"/>
      <c r="BL65" s="48"/>
      <c r="BM65" s="49"/>
      <c r="BN65" s="48"/>
    </row>
    <row r="66" spans="1:66" ht="15">
      <c r="A66" s="64" t="s">
        <v>234</v>
      </c>
      <c r="B66" s="64" t="s">
        <v>338</v>
      </c>
      <c r="C66" s="65" t="s">
        <v>3851</v>
      </c>
      <c r="D66" s="66">
        <v>3</v>
      </c>
      <c r="E66" s="67" t="s">
        <v>132</v>
      </c>
      <c r="F66" s="68">
        <v>32</v>
      </c>
      <c r="G66" s="65"/>
      <c r="H66" s="69"/>
      <c r="I66" s="70"/>
      <c r="J66" s="70"/>
      <c r="K66" s="34" t="s">
        <v>65</v>
      </c>
      <c r="L66" s="77">
        <v>66</v>
      </c>
      <c r="M66" s="77"/>
      <c r="N66" s="72"/>
      <c r="O66" s="79" t="s">
        <v>385</v>
      </c>
      <c r="P66" s="81">
        <v>43742.386724537035</v>
      </c>
      <c r="Q66" s="79" t="s">
        <v>403</v>
      </c>
      <c r="R66" s="79"/>
      <c r="S66" s="79"/>
      <c r="T66" s="79"/>
      <c r="U66" s="79"/>
      <c r="V66" s="82" t="s">
        <v>706</v>
      </c>
      <c r="W66" s="81">
        <v>43742.386724537035</v>
      </c>
      <c r="X66" s="85">
        <v>43742</v>
      </c>
      <c r="Y66" s="87" t="s">
        <v>809</v>
      </c>
      <c r="Z66" s="82" t="s">
        <v>1010</v>
      </c>
      <c r="AA66" s="79"/>
      <c r="AB66" s="79"/>
      <c r="AC66" s="87" t="s">
        <v>1216</v>
      </c>
      <c r="AD66" s="79"/>
      <c r="AE66" s="79" t="b">
        <v>0</v>
      </c>
      <c r="AF66" s="79">
        <v>0</v>
      </c>
      <c r="AG66" s="87" t="s">
        <v>1402</v>
      </c>
      <c r="AH66" s="79" t="b">
        <v>0</v>
      </c>
      <c r="AI66" s="79" t="s">
        <v>1405</v>
      </c>
      <c r="AJ66" s="79"/>
      <c r="AK66" s="87" t="s">
        <v>1402</v>
      </c>
      <c r="AL66" s="79" t="b">
        <v>0</v>
      </c>
      <c r="AM66" s="79">
        <v>2</v>
      </c>
      <c r="AN66" s="87" t="s">
        <v>1314</v>
      </c>
      <c r="AO66" s="79" t="s">
        <v>1409</v>
      </c>
      <c r="AP66" s="79" t="b">
        <v>0</v>
      </c>
      <c r="AQ66" s="87" t="s">
        <v>1314</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8">
        <v>0</v>
      </c>
      <c r="BG66" s="49">
        <v>0</v>
      </c>
      <c r="BH66" s="48">
        <v>0</v>
      </c>
      <c r="BI66" s="49">
        <v>0</v>
      </c>
      <c r="BJ66" s="48">
        <v>0</v>
      </c>
      <c r="BK66" s="49">
        <v>0</v>
      </c>
      <c r="BL66" s="48">
        <v>35</v>
      </c>
      <c r="BM66" s="49">
        <v>100</v>
      </c>
      <c r="BN66" s="48">
        <v>35</v>
      </c>
    </row>
    <row r="67" spans="1:66" ht="15">
      <c r="A67" s="64" t="s">
        <v>234</v>
      </c>
      <c r="B67" s="64" t="s">
        <v>304</v>
      </c>
      <c r="C67" s="65" t="s">
        <v>3852</v>
      </c>
      <c r="D67" s="66">
        <v>3</v>
      </c>
      <c r="E67" s="67" t="s">
        <v>136</v>
      </c>
      <c r="F67" s="68">
        <v>19</v>
      </c>
      <c r="G67" s="65"/>
      <c r="H67" s="69"/>
      <c r="I67" s="70"/>
      <c r="J67" s="70"/>
      <c r="K67" s="34" t="s">
        <v>65</v>
      </c>
      <c r="L67" s="77">
        <v>67</v>
      </c>
      <c r="M67" s="77"/>
      <c r="N67" s="72"/>
      <c r="O67" s="79" t="s">
        <v>384</v>
      </c>
      <c r="P67" s="81">
        <v>43742.38686342593</v>
      </c>
      <c r="Q67" s="79" t="s">
        <v>396</v>
      </c>
      <c r="R67" s="79"/>
      <c r="S67" s="79"/>
      <c r="T67" s="79"/>
      <c r="U67" s="79"/>
      <c r="V67" s="82" t="s">
        <v>706</v>
      </c>
      <c r="W67" s="81">
        <v>43742.38686342593</v>
      </c>
      <c r="X67" s="85">
        <v>43742</v>
      </c>
      <c r="Y67" s="87" t="s">
        <v>810</v>
      </c>
      <c r="Z67" s="82" t="s">
        <v>1011</v>
      </c>
      <c r="AA67" s="79"/>
      <c r="AB67" s="79"/>
      <c r="AC67" s="87" t="s">
        <v>1217</v>
      </c>
      <c r="AD67" s="79"/>
      <c r="AE67" s="79" t="b">
        <v>0</v>
      </c>
      <c r="AF67" s="79">
        <v>0</v>
      </c>
      <c r="AG67" s="87" t="s">
        <v>1402</v>
      </c>
      <c r="AH67" s="79" t="b">
        <v>0</v>
      </c>
      <c r="AI67" s="79" t="s">
        <v>1405</v>
      </c>
      <c r="AJ67" s="79"/>
      <c r="AK67" s="87" t="s">
        <v>1402</v>
      </c>
      <c r="AL67" s="79" t="b">
        <v>0</v>
      </c>
      <c r="AM67" s="79">
        <v>4</v>
      </c>
      <c r="AN67" s="87" t="s">
        <v>1334</v>
      </c>
      <c r="AO67" s="79" t="s">
        <v>1409</v>
      </c>
      <c r="AP67" s="79" t="b">
        <v>0</v>
      </c>
      <c r="AQ67" s="87" t="s">
        <v>1334</v>
      </c>
      <c r="AR67" s="79" t="s">
        <v>176</v>
      </c>
      <c r="AS67" s="79">
        <v>0</v>
      </c>
      <c r="AT67" s="79">
        <v>0</v>
      </c>
      <c r="AU67" s="79"/>
      <c r="AV67" s="79"/>
      <c r="AW67" s="79"/>
      <c r="AX67" s="79"/>
      <c r="AY67" s="79"/>
      <c r="AZ67" s="79"/>
      <c r="BA67" s="79"/>
      <c r="BB67" s="79"/>
      <c r="BC67">
        <v>2</v>
      </c>
      <c r="BD67" s="78" t="str">
        <f>REPLACE(INDEX(GroupVertices[Group],MATCH(Edges[[#This Row],[Vertex 1]],GroupVertices[Vertex],0)),1,1,"")</f>
        <v>7</v>
      </c>
      <c r="BE67" s="78" t="str">
        <f>REPLACE(INDEX(GroupVertices[Group],MATCH(Edges[[#This Row],[Vertex 2]],GroupVertices[Vertex],0)),1,1,"")</f>
        <v>7</v>
      </c>
      <c r="BF67" s="48"/>
      <c r="BG67" s="49"/>
      <c r="BH67" s="48"/>
      <c r="BI67" s="49"/>
      <c r="BJ67" s="48"/>
      <c r="BK67" s="49"/>
      <c r="BL67" s="48"/>
      <c r="BM67" s="49"/>
      <c r="BN67" s="48"/>
    </row>
    <row r="68" spans="1:66" ht="15">
      <c r="A68" s="64" t="s">
        <v>234</v>
      </c>
      <c r="B68" s="64" t="s">
        <v>293</v>
      </c>
      <c r="C68" s="65" t="s">
        <v>3851</v>
      </c>
      <c r="D68" s="66">
        <v>3</v>
      </c>
      <c r="E68" s="67" t="s">
        <v>132</v>
      </c>
      <c r="F68" s="68">
        <v>32</v>
      </c>
      <c r="G68" s="65"/>
      <c r="H68" s="69"/>
      <c r="I68" s="70"/>
      <c r="J68" s="70"/>
      <c r="K68" s="34" t="s">
        <v>65</v>
      </c>
      <c r="L68" s="77">
        <v>68</v>
      </c>
      <c r="M68" s="77"/>
      <c r="N68" s="72"/>
      <c r="O68" s="79" t="s">
        <v>385</v>
      </c>
      <c r="P68" s="81">
        <v>43742.38686342593</v>
      </c>
      <c r="Q68" s="79" t="s">
        <v>396</v>
      </c>
      <c r="R68" s="79"/>
      <c r="S68" s="79"/>
      <c r="T68" s="79"/>
      <c r="U68" s="79"/>
      <c r="V68" s="82" t="s">
        <v>706</v>
      </c>
      <c r="W68" s="81">
        <v>43742.38686342593</v>
      </c>
      <c r="X68" s="85">
        <v>43742</v>
      </c>
      <c r="Y68" s="87" t="s">
        <v>810</v>
      </c>
      <c r="Z68" s="82" t="s">
        <v>1011</v>
      </c>
      <c r="AA68" s="79"/>
      <c r="AB68" s="79"/>
      <c r="AC68" s="87" t="s">
        <v>1217</v>
      </c>
      <c r="AD68" s="79"/>
      <c r="AE68" s="79" t="b">
        <v>0</v>
      </c>
      <c r="AF68" s="79">
        <v>0</v>
      </c>
      <c r="AG68" s="87" t="s">
        <v>1402</v>
      </c>
      <c r="AH68" s="79" t="b">
        <v>0</v>
      </c>
      <c r="AI68" s="79" t="s">
        <v>1405</v>
      </c>
      <c r="AJ68" s="79"/>
      <c r="AK68" s="87" t="s">
        <v>1402</v>
      </c>
      <c r="AL68" s="79" t="b">
        <v>0</v>
      </c>
      <c r="AM68" s="79">
        <v>4</v>
      </c>
      <c r="AN68" s="87" t="s">
        <v>1334</v>
      </c>
      <c r="AO68" s="79" t="s">
        <v>1409</v>
      </c>
      <c r="AP68" s="79" t="b">
        <v>0</v>
      </c>
      <c r="AQ68" s="87" t="s">
        <v>1334</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1</v>
      </c>
      <c r="BF68" s="48">
        <v>0</v>
      </c>
      <c r="BG68" s="49">
        <v>0</v>
      </c>
      <c r="BH68" s="48">
        <v>0</v>
      </c>
      <c r="BI68" s="49">
        <v>0</v>
      </c>
      <c r="BJ68" s="48">
        <v>0</v>
      </c>
      <c r="BK68" s="49">
        <v>0</v>
      </c>
      <c r="BL68" s="48">
        <v>37</v>
      </c>
      <c r="BM68" s="49">
        <v>100</v>
      </c>
      <c r="BN68" s="48">
        <v>37</v>
      </c>
    </row>
    <row r="69" spans="1:66" ht="15">
      <c r="A69" s="64" t="s">
        <v>235</v>
      </c>
      <c r="B69" s="64" t="s">
        <v>304</v>
      </c>
      <c r="C69" s="65" t="s">
        <v>3851</v>
      </c>
      <c r="D69" s="66">
        <v>3</v>
      </c>
      <c r="E69" s="67" t="s">
        <v>132</v>
      </c>
      <c r="F69" s="68">
        <v>32</v>
      </c>
      <c r="G69" s="65"/>
      <c r="H69" s="69"/>
      <c r="I69" s="70"/>
      <c r="J69" s="70"/>
      <c r="K69" s="34" t="s">
        <v>65</v>
      </c>
      <c r="L69" s="77">
        <v>69</v>
      </c>
      <c r="M69" s="77"/>
      <c r="N69" s="72"/>
      <c r="O69" s="79" t="s">
        <v>385</v>
      </c>
      <c r="P69" s="81">
        <v>43742.41875</v>
      </c>
      <c r="Q69" s="79" t="s">
        <v>404</v>
      </c>
      <c r="R69" s="82" t="s">
        <v>475</v>
      </c>
      <c r="S69" s="79" t="s">
        <v>538</v>
      </c>
      <c r="T69" s="79" t="s">
        <v>557</v>
      </c>
      <c r="U69" s="79"/>
      <c r="V69" s="82" t="s">
        <v>707</v>
      </c>
      <c r="W69" s="81">
        <v>43742.41875</v>
      </c>
      <c r="X69" s="85">
        <v>43742</v>
      </c>
      <c r="Y69" s="87" t="s">
        <v>811</v>
      </c>
      <c r="Z69" s="82" t="s">
        <v>1012</v>
      </c>
      <c r="AA69" s="79"/>
      <c r="AB69" s="79"/>
      <c r="AC69" s="87" t="s">
        <v>1218</v>
      </c>
      <c r="AD69" s="79"/>
      <c r="AE69" s="79" t="b">
        <v>0</v>
      </c>
      <c r="AF69" s="79">
        <v>1</v>
      </c>
      <c r="AG69" s="87" t="s">
        <v>1402</v>
      </c>
      <c r="AH69" s="79" t="b">
        <v>1</v>
      </c>
      <c r="AI69" s="79" t="s">
        <v>1405</v>
      </c>
      <c r="AJ69" s="79"/>
      <c r="AK69" s="87" t="s">
        <v>1335</v>
      </c>
      <c r="AL69" s="79" t="b">
        <v>0</v>
      </c>
      <c r="AM69" s="79">
        <v>0</v>
      </c>
      <c r="AN69" s="87" t="s">
        <v>1402</v>
      </c>
      <c r="AO69" s="79" t="s">
        <v>1411</v>
      </c>
      <c r="AP69" s="79" t="b">
        <v>0</v>
      </c>
      <c r="AQ69" s="87" t="s">
        <v>1218</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8">
        <v>0</v>
      </c>
      <c r="BG69" s="49">
        <v>0</v>
      </c>
      <c r="BH69" s="48">
        <v>1</v>
      </c>
      <c r="BI69" s="49">
        <v>5</v>
      </c>
      <c r="BJ69" s="48">
        <v>0</v>
      </c>
      <c r="BK69" s="49">
        <v>0</v>
      </c>
      <c r="BL69" s="48">
        <v>19</v>
      </c>
      <c r="BM69" s="49">
        <v>95</v>
      </c>
      <c r="BN69" s="48">
        <v>20</v>
      </c>
    </row>
    <row r="70" spans="1:66" ht="15">
      <c r="A70" s="64" t="s">
        <v>236</v>
      </c>
      <c r="B70" s="64" t="s">
        <v>304</v>
      </c>
      <c r="C70" s="65" t="s">
        <v>3851</v>
      </c>
      <c r="D70" s="66">
        <v>3</v>
      </c>
      <c r="E70" s="67" t="s">
        <v>132</v>
      </c>
      <c r="F70" s="68">
        <v>32</v>
      </c>
      <c r="G70" s="65"/>
      <c r="H70" s="69"/>
      <c r="I70" s="70"/>
      <c r="J70" s="70"/>
      <c r="K70" s="34" t="s">
        <v>65</v>
      </c>
      <c r="L70" s="77">
        <v>70</v>
      </c>
      <c r="M70" s="77"/>
      <c r="N70" s="72"/>
      <c r="O70" s="79" t="s">
        <v>384</v>
      </c>
      <c r="P70" s="81">
        <v>43742.63811342593</v>
      </c>
      <c r="Q70" s="79" t="s">
        <v>402</v>
      </c>
      <c r="R70" s="79"/>
      <c r="S70" s="79"/>
      <c r="T70" s="79" t="s">
        <v>556</v>
      </c>
      <c r="U70" s="79"/>
      <c r="V70" s="82" t="s">
        <v>708</v>
      </c>
      <c r="W70" s="81">
        <v>43742.63811342593</v>
      </c>
      <c r="X70" s="85">
        <v>43742</v>
      </c>
      <c r="Y70" s="87" t="s">
        <v>812</v>
      </c>
      <c r="Z70" s="82" t="s">
        <v>1013</v>
      </c>
      <c r="AA70" s="79"/>
      <c r="AB70" s="79"/>
      <c r="AC70" s="87" t="s">
        <v>1219</v>
      </c>
      <c r="AD70" s="79"/>
      <c r="AE70" s="79" t="b">
        <v>0</v>
      </c>
      <c r="AF70" s="79">
        <v>0</v>
      </c>
      <c r="AG70" s="87" t="s">
        <v>1402</v>
      </c>
      <c r="AH70" s="79" t="b">
        <v>0</v>
      </c>
      <c r="AI70" s="79" t="s">
        <v>1405</v>
      </c>
      <c r="AJ70" s="79"/>
      <c r="AK70" s="87" t="s">
        <v>1402</v>
      </c>
      <c r="AL70" s="79" t="b">
        <v>0</v>
      </c>
      <c r="AM70" s="79">
        <v>2</v>
      </c>
      <c r="AN70" s="87" t="s">
        <v>1335</v>
      </c>
      <c r="AO70" s="79" t="s">
        <v>1408</v>
      </c>
      <c r="AP70" s="79" t="b">
        <v>0</v>
      </c>
      <c r="AQ70" s="87" t="s">
        <v>1335</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8">
        <v>0</v>
      </c>
      <c r="BG70" s="49">
        <v>0</v>
      </c>
      <c r="BH70" s="48">
        <v>0</v>
      </c>
      <c r="BI70" s="49">
        <v>0</v>
      </c>
      <c r="BJ70" s="48">
        <v>0</v>
      </c>
      <c r="BK70" s="49">
        <v>0</v>
      </c>
      <c r="BL70" s="48">
        <v>20</v>
      </c>
      <c r="BM70" s="49">
        <v>100</v>
      </c>
      <c r="BN70" s="48">
        <v>20</v>
      </c>
    </row>
    <row r="71" spans="1:66" ht="15">
      <c r="A71" s="64" t="s">
        <v>237</v>
      </c>
      <c r="B71" s="64" t="s">
        <v>238</v>
      </c>
      <c r="C71" s="65" t="s">
        <v>3851</v>
      </c>
      <c r="D71" s="66">
        <v>3</v>
      </c>
      <c r="E71" s="67" t="s">
        <v>132</v>
      </c>
      <c r="F71" s="68">
        <v>32</v>
      </c>
      <c r="G71" s="65"/>
      <c r="H71" s="69"/>
      <c r="I71" s="70"/>
      <c r="J71" s="70"/>
      <c r="K71" s="34" t="s">
        <v>66</v>
      </c>
      <c r="L71" s="77">
        <v>71</v>
      </c>
      <c r="M71" s="77"/>
      <c r="N71" s="72"/>
      <c r="O71" s="79" t="s">
        <v>385</v>
      </c>
      <c r="P71" s="81">
        <v>43740.79185185185</v>
      </c>
      <c r="Q71" s="79" t="s">
        <v>399</v>
      </c>
      <c r="R71" s="82" t="s">
        <v>476</v>
      </c>
      <c r="S71" s="79" t="s">
        <v>539</v>
      </c>
      <c r="T71" s="79" t="s">
        <v>558</v>
      </c>
      <c r="U71" s="79"/>
      <c r="V71" s="82" t="s">
        <v>709</v>
      </c>
      <c r="W71" s="81">
        <v>43740.79185185185</v>
      </c>
      <c r="X71" s="85">
        <v>43740</v>
      </c>
      <c r="Y71" s="87" t="s">
        <v>813</v>
      </c>
      <c r="Z71" s="82" t="s">
        <v>1014</v>
      </c>
      <c r="AA71" s="79"/>
      <c r="AB71" s="79"/>
      <c r="AC71" s="87" t="s">
        <v>1220</v>
      </c>
      <c r="AD71" s="79"/>
      <c r="AE71" s="79" t="b">
        <v>0</v>
      </c>
      <c r="AF71" s="79">
        <v>8</v>
      </c>
      <c r="AG71" s="87" t="s">
        <v>1402</v>
      </c>
      <c r="AH71" s="79" t="b">
        <v>0</v>
      </c>
      <c r="AI71" s="79" t="s">
        <v>1405</v>
      </c>
      <c r="AJ71" s="79"/>
      <c r="AK71" s="87" t="s">
        <v>1402</v>
      </c>
      <c r="AL71" s="79" t="b">
        <v>0</v>
      </c>
      <c r="AM71" s="79">
        <v>4</v>
      </c>
      <c r="AN71" s="87" t="s">
        <v>1402</v>
      </c>
      <c r="AO71" s="79" t="s">
        <v>1409</v>
      </c>
      <c r="AP71" s="79" t="b">
        <v>0</v>
      </c>
      <c r="AQ71" s="87" t="s">
        <v>1220</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8"/>
      <c r="BG71" s="49"/>
      <c r="BH71" s="48"/>
      <c r="BI71" s="49"/>
      <c r="BJ71" s="48"/>
      <c r="BK71" s="49"/>
      <c r="BL71" s="48"/>
      <c r="BM71" s="49"/>
      <c r="BN71" s="48"/>
    </row>
    <row r="72" spans="1:66" ht="15">
      <c r="A72" s="64" t="s">
        <v>237</v>
      </c>
      <c r="B72" s="64" t="s">
        <v>288</v>
      </c>
      <c r="C72" s="65" t="s">
        <v>3851</v>
      </c>
      <c r="D72" s="66">
        <v>3</v>
      </c>
      <c r="E72" s="67" t="s">
        <v>132</v>
      </c>
      <c r="F72" s="68">
        <v>32</v>
      </c>
      <c r="G72" s="65"/>
      <c r="H72" s="69"/>
      <c r="I72" s="70"/>
      <c r="J72" s="70"/>
      <c r="K72" s="34" t="s">
        <v>65</v>
      </c>
      <c r="L72" s="77">
        <v>72</v>
      </c>
      <c r="M72" s="77"/>
      <c r="N72" s="72"/>
      <c r="O72" s="79" t="s">
        <v>385</v>
      </c>
      <c r="P72" s="81">
        <v>43740.79185185185</v>
      </c>
      <c r="Q72" s="79" t="s">
        <v>399</v>
      </c>
      <c r="R72" s="82" t="s">
        <v>476</v>
      </c>
      <c r="S72" s="79" t="s">
        <v>539</v>
      </c>
      <c r="T72" s="79" t="s">
        <v>558</v>
      </c>
      <c r="U72" s="79"/>
      <c r="V72" s="82" t="s">
        <v>709</v>
      </c>
      <c r="W72" s="81">
        <v>43740.79185185185</v>
      </c>
      <c r="X72" s="85">
        <v>43740</v>
      </c>
      <c r="Y72" s="87" t="s">
        <v>813</v>
      </c>
      <c r="Z72" s="82" t="s">
        <v>1014</v>
      </c>
      <c r="AA72" s="79"/>
      <c r="AB72" s="79"/>
      <c r="AC72" s="87" t="s">
        <v>1220</v>
      </c>
      <c r="AD72" s="79"/>
      <c r="AE72" s="79" t="b">
        <v>0</v>
      </c>
      <c r="AF72" s="79">
        <v>8</v>
      </c>
      <c r="AG72" s="87" t="s">
        <v>1402</v>
      </c>
      <c r="AH72" s="79" t="b">
        <v>0</v>
      </c>
      <c r="AI72" s="79" t="s">
        <v>1405</v>
      </c>
      <c r="AJ72" s="79"/>
      <c r="AK72" s="87" t="s">
        <v>1402</v>
      </c>
      <c r="AL72" s="79" t="b">
        <v>0</v>
      </c>
      <c r="AM72" s="79">
        <v>4</v>
      </c>
      <c r="AN72" s="87" t="s">
        <v>1402</v>
      </c>
      <c r="AO72" s="79" t="s">
        <v>1409</v>
      </c>
      <c r="AP72" s="79" t="b">
        <v>0</v>
      </c>
      <c r="AQ72" s="87" t="s">
        <v>1220</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8">
        <v>1</v>
      </c>
      <c r="BG72" s="49">
        <v>2.380952380952381</v>
      </c>
      <c r="BH72" s="48">
        <v>0</v>
      </c>
      <c r="BI72" s="49">
        <v>0</v>
      </c>
      <c r="BJ72" s="48">
        <v>0</v>
      </c>
      <c r="BK72" s="49">
        <v>0</v>
      </c>
      <c r="BL72" s="48">
        <v>41</v>
      </c>
      <c r="BM72" s="49">
        <v>97.61904761904762</v>
      </c>
      <c r="BN72" s="48">
        <v>42</v>
      </c>
    </row>
    <row r="73" spans="1:66" ht="15">
      <c r="A73" s="64" t="s">
        <v>238</v>
      </c>
      <c r="B73" s="64" t="s">
        <v>237</v>
      </c>
      <c r="C73" s="65" t="s">
        <v>3851</v>
      </c>
      <c r="D73" s="66">
        <v>3</v>
      </c>
      <c r="E73" s="67" t="s">
        <v>132</v>
      </c>
      <c r="F73" s="68">
        <v>32</v>
      </c>
      <c r="G73" s="65"/>
      <c r="H73" s="69"/>
      <c r="I73" s="70"/>
      <c r="J73" s="70"/>
      <c r="K73" s="34" t="s">
        <v>66</v>
      </c>
      <c r="L73" s="77">
        <v>73</v>
      </c>
      <c r="M73" s="77"/>
      <c r="N73" s="72"/>
      <c r="O73" s="79" t="s">
        <v>384</v>
      </c>
      <c r="P73" s="81">
        <v>43743.25099537037</v>
      </c>
      <c r="Q73" s="79" t="s">
        <v>399</v>
      </c>
      <c r="R73" s="79"/>
      <c r="S73" s="79"/>
      <c r="T73" s="79" t="s">
        <v>554</v>
      </c>
      <c r="U73" s="79"/>
      <c r="V73" s="82" t="s">
        <v>710</v>
      </c>
      <c r="W73" s="81">
        <v>43743.25099537037</v>
      </c>
      <c r="X73" s="85">
        <v>43743</v>
      </c>
      <c r="Y73" s="87" t="s">
        <v>814</v>
      </c>
      <c r="Z73" s="82" t="s">
        <v>1015</v>
      </c>
      <c r="AA73" s="79"/>
      <c r="AB73" s="79"/>
      <c r="AC73" s="87" t="s">
        <v>1221</v>
      </c>
      <c r="AD73" s="79"/>
      <c r="AE73" s="79" t="b">
        <v>0</v>
      </c>
      <c r="AF73" s="79">
        <v>0</v>
      </c>
      <c r="AG73" s="87" t="s">
        <v>1402</v>
      </c>
      <c r="AH73" s="79" t="b">
        <v>0</v>
      </c>
      <c r="AI73" s="79" t="s">
        <v>1405</v>
      </c>
      <c r="AJ73" s="79"/>
      <c r="AK73" s="87" t="s">
        <v>1402</v>
      </c>
      <c r="AL73" s="79" t="b">
        <v>0</v>
      </c>
      <c r="AM73" s="79">
        <v>4</v>
      </c>
      <c r="AN73" s="87" t="s">
        <v>1220</v>
      </c>
      <c r="AO73" s="79" t="s">
        <v>1411</v>
      </c>
      <c r="AP73" s="79" t="b">
        <v>0</v>
      </c>
      <c r="AQ73" s="87" t="s">
        <v>1220</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8">
        <v>1</v>
      </c>
      <c r="BG73" s="49">
        <v>2.380952380952381</v>
      </c>
      <c r="BH73" s="48">
        <v>0</v>
      </c>
      <c r="BI73" s="49">
        <v>0</v>
      </c>
      <c r="BJ73" s="48">
        <v>0</v>
      </c>
      <c r="BK73" s="49">
        <v>0</v>
      </c>
      <c r="BL73" s="48">
        <v>41</v>
      </c>
      <c r="BM73" s="49">
        <v>97.61904761904762</v>
      </c>
      <c r="BN73" s="48">
        <v>42</v>
      </c>
    </row>
    <row r="74" spans="1:66" ht="15">
      <c r="A74" s="64" t="s">
        <v>239</v>
      </c>
      <c r="B74" s="64" t="s">
        <v>293</v>
      </c>
      <c r="C74" s="65" t="s">
        <v>3852</v>
      </c>
      <c r="D74" s="66">
        <v>3</v>
      </c>
      <c r="E74" s="67" t="s">
        <v>136</v>
      </c>
      <c r="F74" s="68">
        <v>19</v>
      </c>
      <c r="G74" s="65"/>
      <c r="H74" s="69"/>
      <c r="I74" s="70"/>
      <c r="J74" s="70"/>
      <c r="K74" s="34" t="s">
        <v>65</v>
      </c>
      <c r="L74" s="77">
        <v>74</v>
      </c>
      <c r="M74" s="77"/>
      <c r="N74" s="72"/>
      <c r="O74" s="79" t="s">
        <v>384</v>
      </c>
      <c r="P74" s="81">
        <v>43741.304918981485</v>
      </c>
      <c r="Q74" s="79" t="s">
        <v>405</v>
      </c>
      <c r="R74" s="79"/>
      <c r="S74" s="79"/>
      <c r="T74" s="79" t="s">
        <v>559</v>
      </c>
      <c r="U74" s="79"/>
      <c r="V74" s="82" t="s">
        <v>711</v>
      </c>
      <c r="W74" s="81">
        <v>43741.304918981485</v>
      </c>
      <c r="X74" s="85">
        <v>43741</v>
      </c>
      <c r="Y74" s="87" t="s">
        <v>815</v>
      </c>
      <c r="Z74" s="82" t="s">
        <v>1016</v>
      </c>
      <c r="AA74" s="79"/>
      <c r="AB74" s="79"/>
      <c r="AC74" s="87" t="s">
        <v>1222</v>
      </c>
      <c r="AD74" s="79"/>
      <c r="AE74" s="79" t="b">
        <v>0</v>
      </c>
      <c r="AF74" s="79">
        <v>0</v>
      </c>
      <c r="AG74" s="87" t="s">
        <v>1402</v>
      </c>
      <c r="AH74" s="79" t="b">
        <v>0</v>
      </c>
      <c r="AI74" s="79" t="s">
        <v>1405</v>
      </c>
      <c r="AJ74" s="79"/>
      <c r="AK74" s="87" t="s">
        <v>1402</v>
      </c>
      <c r="AL74" s="79" t="b">
        <v>0</v>
      </c>
      <c r="AM74" s="79">
        <v>3</v>
      </c>
      <c r="AN74" s="87" t="s">
        <v>1398</v>
      </c>
      <c r="AO74" s="79" t="s">
        <v>1411</v>
      </c>
      <c r="AP74" s="79" t="b">
        <v>0</v>
      </c>
      <c r="AQ74" s="87" t="s">
        <v>1398</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1</v>
      </c>
      <c r="BF74" s="48">
        <v>0</v>
      </c>
      <c r="BG74" s="49">
        <v>0</v>
      </c>
      <c r="BH74" s="48">
        <v>0</v>
      </c>
      <c r="BI74" s="49">
        <v>0</v>
      </c>
      <c r="BJ74" s="48">
        <v>0</v>
      </c>
      <c r="BK74" s="49">
        <v>0</v>
      </c>
      <c r="BL74" s="48">
        <v>37</v>
      </c>
      <c r="BM74" s="49">
        <v>100</v>
      </c>
      <c r="BN74" s="48">
        <v>37</v>
      </c>
    </row>
    <row r="75" spans="1:66" ht="15">
      <c r="A75" s="64" t="s">
        <v>239</v>
      </c>
      <c r="B75" s="64" t="s">
        <v>293</v>
      </c>
      <c r="C75" s="65" t="s">
        <v>3852</v>
      </c>
      <c r="D75" s="66">
        <v>3</v>
      </c>
      <c r="E75" s="67" t="s">
        <v>136</v>
      </c>
      <c r="F75" s="68">
        <v>19</v>
      </c>
      <c r="G75" s="65"/>
      <c r="H75" s="69"/>
      <c r="I75" s="70"/>
      <c r="J75" s="70"/>
      <c r="K75" s="34" t="s">
        <v>65</v>
      </c>
      <c r="L75" s="77">
        <v>75</v>
      </c>
      <c r="M75" s="77"/>
      <c r="N75" s="72"/>
      <c r="O75" s="79" t="s">
        <v>384</v>
      </c>
      <c r="P75" s="81">
        <v>43742.2974537037</v>
      </c>
      <c r="Q75" s="79" t="s">
        <v>406</v>
      </c>
      <c r="R75" s="79"/>
      <c r="S75" s="79"/>
      <c r="T75" s="79"/>
      <c r="U75" s="79"/>
      <c r="V75" s="82" t="s">
        <v>711</v>
      </c>
      <c r="W75" s="81">
        <v>43742.2974537037</v>
      </c>
      <c r="X75" s="85">
        <v>43742</v>
      </c>
      <c r="Y75" s="87" t="s">
        <v>816</v>
      </c>
      <c r="Z75" s="82" t="s">
        <v>1017</v>
      </c>
      <c r="AA75" s="79"/>
      <c r="AB75" s="79"/>
      <c r="AC75" s="87" t="s">
        <v>1223</v>
      </c>
      <c r="AD75" s="79"/>
      <c r="AE75" s="79" t="b">
        <v>0</v>
      </c>
      <c r="AF75" s="79">
        <v>0</v>
      </c>
      <c r="AG75" s="87" t="s">
        <v>1402</v>
      </c>
      <c r="AH75" s="79" t="b">
        <v>0</v>
      </c>
      <c r="AI75" s="79" t="s">
        <v>1405</v>
      </c>
      <c r="AJ75" s="79"/>
      <c r="AK75" s="87" t="s">
        <v>1402</v>
      </c>
      <c r="AL75" s="79" t="b">
        <v>0</v>
      </c>
      <c r="AM75" s="79">
        <v>1</v>
      </c>
      <c r="AN75" s="87" t="s">
        <v>1329</v>
      </c>
      <c r="AO75" s="79" t="s">
        <v>1411</v>
      </c>
      <c r="AP75" s="79" t="b">
        <v>0</v>
      </c>
      <c r="AQ75" s="87" t="s">
        <v>1329</v>
      </c>
      <c r="AR75" s="79" t="s">
        <v>176</v>
      </c>
      <c r="AS75" s="79">
        <v>0</v>
      </c>
      <c r="AT75" s="79">
        <v>0</v>
      </c>
      <c r="AU75" s="79"/>
      <c r="AV75" s="79"/>
      <c r="AW75" s="79"/>
      <c r="AX75" s="79"/>
      <c r="AY75" s="79"/>
      <c r="AZ75" s="79"/>
      <c r="BA75" s="79"/>
      <c r="BB75" s="79"/>
      <c r="BC75">
        <v>2</v>
      </c>
      <c r="BD75" s="78" t="str">
        <f>REPLACE(INDEX(GroupVertices[Group],MATCH(Edges[[#This Row],[Vertex 1]],GroupVertices[Vertex],0)),1,1,"")</f>
        <v>3</v>
      </c>
      <c r="BE75" s="78" t="str">
        <f>REPLACE(INDEX(GroupVertices[Group],MATCH(Edges[[#This Row],[Vertex 2]],GroupVertices[Vertex],0)),1,1,"")</f>
        <v>1</v>
      </c>
      <c r="BF75" s="48"/>
      <c r="BG75" s="49"/>
      <c r="BH75" s="48"/>
      <c r="BI75" s="49"/>
      <c r="BJ75" s="48"/>
      <c r="BK75" s="49"/>
      <c r="BL75" s="48"/>
      <c r="BM75" s="49"/>
      <c r="BN75" s="48"/>
    </row>
    <row r="76" spans="1:66" ht="15">
      <c r="A76" s="64" t="s">
        <v>239</v>
      </c>
      <c r="B76" s="64" t="s">
        <v>339</v>
      </c>
      <c r="C76" s="65" t="s">
        <v>3851</v>
      </c>
      <c r="D76" s="66">
        <v>3</v>
      </c>
      <c r="E76" s="67" t="s">
        <v>132</v>
      </c>
      <c r="F76" s="68">
        <v>32</v>
      </c>
      <c r="G76" s="65"/>
      <c r="H76" s="69"/>
      <c r="I76" s="70"/>
      <c r="J76" s="70"/>
      <c r="K76" s="34" t="s">
        <v>65</v>
      </c>
      <c r="L76" s="77">
        <v>76</v>
      </c>
      <c r="M76" s="77"/>
      <c r="N76" s="72"/>
      <c r="O76" s="79" t="s">
        <v>385</v>
      </c>
      <c r="P76" s="81">
        <v>43742.2974537037</v>
      </c>
      <c r="Q76" s="79" t="s">
        <v>406</v>
      </c>
      <c r="R76" s="79"/>
      <c r="S76" s="79"/>
      <c r="T76" s="79"/>
      <c r="U76" s="79"/>
      <c r="V76" s="82" t="s">
        <v>711</v>
      </c>
      <c r="W76" s="81">
        <v>43742.2974537037</v>
      </c>
      <c r="X76" s="85">
        <v>43742</v>
      </c>
      <c r="Y76" s="87" t="s">
        <v>816</v>
      </c>
      <c r="Z76" s="82" t="s">
        <v>1017</v>
      </c>
      <c r="AA76" s="79"/>
      <c r="AB76" s="79"/>
      <c r="AC76" s="87" t="s">
        <v>1223</v>
      </c>
      <c r="AD76" s="79"/>
      <c r="AE76" s="79" t="b">
        <v>0</v>
      </c>
      <c r="AF76" s="79">
        <v>0</v>
      </c>
      <c r="AG76" s="87" t="s">
        <v>1402</v>
      </c>
      <c r="AH76" s="79" t="b">
        <v>0</v>
      </c>
      <c r="AI76" s="79" t="s">
        <v>1405</v>
      </c>
      <c r="AJ76" s="79"/>
      <c r="AK76" s="87" t="s">
        <v>1402</v>
      </c>
      <c r="AL76" s="79" t="b">
        <v>0</v>
      </c>
      <c r="AM76" s="79">
        <v>1</v>
      </c>
      <c r="AN76" s="87" t="s">
        <v>1329</v>
      </c>
      <c r="AO76" s="79" t="s">
        <v>1411</v>
      </c>
      <c r="AP76" s="79" t="b">
        <v>0</v>
      </c>
      <c r="AQ76" s="87" t="s">
        <v>1329</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v>0</v>
      </c>
      <c r="BG76" s="49">
        <v>0</v>
      </c>
      <c r="BH76" s="48">
        <v>0</v>
      </c>
      <c r="BI76" s="49">
        <v>0</v>
      </c>
      <c r="BJ76" s="48">
        <v>0</v>
      </c>
      <c r="BK76" s="49">
        <v>0</v>
      </c>
      <c r="BL76" s="48">
        <v>36</v>
      </c>
      <c r="BM76" s="49">
        <v>100</v>
      </c>
      <c r="BN76" s="48">
        <v>36</v>
      </c>
    </row>
    <row r="77" spans="1:66" ht="15">
      <c r="A77" s="64" t="s">
        <v>239</v>
      </c>
      <c r="B77" s="64" t="s">
        <v>288</v>
      </c>
      <c r="C77" s="65" t="s">
        <v>3851</v>
      </c>
      <c r="D77" s="66">
        <v>3</v>
      </c>
      <c r="E77" s="67" t="s">
        <v>132</v>
      </c>
      <c r="F77" s="68">
        <v>32</v>
      </c>
      <c r="G77" s="65"/>
      <c r="H77" s="69"/>
      <c r="I77" s="70"/>
      <c r="J77" s="70"/>
      <c r="K77" s="34" t="s">
        <v>65</v>
      </c>
      <c r="L77" s="77">
        <v>77</v>
      </c>
      <c r="M77" s="77"/>
      <c r="N77" s="72"/>
      <c r="O77" s="79" t="s">
        <v>384</v>
      </c>
      <c r="P77" s="81">
        <v>43745.27943287037</v>
      </c>
      <c r="Q77" s="79" t="s">
        <v>407</v>
      </c>
      <c r="R77" s="79"/>
      <c r="S77" s="79"/>
      <c r="T77" s="79"/>
      <c r="U77" s="79"/>
      <c r="V77" s="82" t="s">
        <v>711</v>
      </c>
      <c r="W77" s="81">
        <v>43745.27943287037</v>
      </c>
      <c r="X77" s="85">
        <v>43745</v>
      </c>
      <c r="Y77" s="87" t="s">
        <v>817</v>
      </c>
      <c r="Z77" s="82" t="s">
        <v>1018</v>
      </c>
      <c r="AA77" s="79"/>
      <c r="AB77" s="79"/>
      <c r="AC77" s="87" t="s">
        <v>1224</v>
      </c>
      <c r="AD77" s="79"/>
      <c r="AE77" s="79" t="b">
        <v>0</v>
      </c>
      <c r="AF77" s="79">
        <v>0</v>
      </c>
      <c r="AG77" s="87" t="s">
        <v>1402</v>
      </c>
      <c r="AH77" s="79" t="b">
        <v>0</v>
      </c>
      <c r="AI77" s="79" t="s">
        <v>1405</v>
      </c>
      <c r="AJ77" s="79"/>
      <c r="AK77" s="87" t="s">
        <v>1402</v>
      </c>
      <c r="AL77" s="79" t="b">
        <v>0</v>
      </c>
      <c r="AM77" s="79">
        <v>3</v>
      </c>
      <c r="AN77" s="87" t="s">
        <v>1279</v>
      </c>
      <c r="AO77" s="79" t="s">
        <v>1411</v>
      </c>
      <c r="AP77" s="79" t="b">
        <v>0</v>
      </c>
      <c r="AQ77" s="87" t="s">
        <v>1279</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8"/>
      <c r="BG77" s="49"/>
      <c r="BH77" s="48"/>
      <c r="BI77" s="49"/>
      <c r="BJ77" s="48"/>
      <c r="BK77" s="49"/>
      <c r="BL77" s="48"/>
      <c r="BM77" s="49"/>
      <c r="BN77" s="48"/>
    </row>
    <row r="78" spans="1:66" ht="15">
      <c r="A78" s="64" t="s">
        <v>239</v>
      </c>
      <c r="B78" s="64" t="s">
        <v>340</v>
      </c>
      <c r="C78" s="65" t="s">
        <v>3851</v>
      </c>
      <c r="D78" s="66">
        <v>3</v>
      </c>
      <c r="E78" s="67" t="s">
        <v>132</v>
      </c>
      <c r="F78" s="68">
        <v>32</v>
      </c>
      <c r="G78" s="65"/>
      <c r="H78" s="69"/>
      <c r="I78" s="70"/>
      <c r="J78" s="70"/>
      <c r="K78" s="34" t="s">
        <v>65</v>
      </c>
      <c r="L78" s="77">
        <v>78</v>
      </c>
      <c r="M78" s="77"/>
      <c r="N78" s="72"/>
      <c r="O78" s="79" t="s">
        <v>385</v>
      </c>
      <c r="P78" s="81">
        <v>43745.27943287037</v>
      </c>
      <c r="Q78" s="79" t="s">
        <v>407</v>
      </c>
      <c r="R78" s="79"/>
      <c r="S78" s="79"/>
      <c r="T78" s="79"/>
      <c r="U78" s="79"/>
      <c r="V78" s="82" t="s">
        <v>711</v>
      </c>
      <c r="W78" s="81">
        <v>43745.27943287037</v>
      </c>
      <c r="X78" s="85">
        <v>43745</v>
      </c>
      <c r="Y78" s="87" t="s">
        <v>817</v>
      </c>
      <c r="Z78" s="82" t="s">
        <v>1018</v>
      </c>
      <c r="AA78" s="79"/>
      <c r="AB78" s="79"/>
      <c r="AC78" s="87" t="s">
        <v>1224</v>
      </c>
      <c r="AD78" s="79"/>
      <c r="AE78" s="79" t="b">
        <v>0</v>
      </c>
      <c r="AF78" s="79">
        <v>0</v>
      </c>
      <c r="AG78" s="87" t="s">
        <v>1402</v>
      </c>
      <c r="AH78" s="79" t="b">
        <v>0</v>
      </c>
      <c r="AI78" s="79" t="s">
        <v>1405</v>
      </c>
      <c r="AJ78" s="79"/>
      <c r="AK78" s="87" t="s">
        <v>1402</v>
      </c>
      <c r="AL78" s="79" t="b">
        <v>0</v>
      </c>
      <c r="AM78" s="79">
        <v>3</v>
      </c>
      <c r="AN78" s="87" t="s">
        <v>1279</v>
      </c>
      <c r="AO78" s="79" t="s">
        <v>1411</v>
      </c>
      <c r="AP78" s="79" t="b">
        <v>0</v>
      </c>
      <c r="AQ78" s="87" t="s">
        <v>1279</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8"/>
      <c r="BG78" s="49"/>
      <c r="BH78" s="48"/>
      <c r="BI78" s="49"/>
      <c r="BJ78" s="48"/>
      <c r="BK78" s="49"/>
      <c r="BL78" s="48"/>
      <c r="BM78" s="49"/>
      <c r="BN78" s="48"/>
    </row>
    <row r="79" spans="1:66" ht="15">
      <c r="A79" s="64" t="s">
        <v>239</v>
      </c>
      <c r="B79" s="64" t="s">
        <v>341</v>
      </c>
      <c r="C79" s="65" t="s">
        <v>3851</v>
      </c>
      <c r="D79" s="66">
        <v>3</v>
      </c>
      <c r="E79" s="67" t="s">
        <v>132</v>
      </c>
      <c r="F79" s="68">
        <v>32</v>
      </c>
      <c r="G79" s="65"/>
      <c r="H79" s="69"/>
      <c r="I79" s="70"/>
      <c r="J79" s="70"/>
      <c r="K79" s="34" t="s">
        <v>65</v>
      </c>
      <c r="L79" s="77">
        <v>79</v>
      </c>
      <c r="M79" s="77"/>
      <c r="N79" s="72"/>
      <c r="O79" s="79" t="s">
        <v>385</v>
      </c>
      <c r="P79" s="81">
        <v>43745.27943287037</v>
      </c>
      <c r="Q79" s="79" t="s">
        <v>407</v>
      </c>
      <c r="R79" s="79"/>
      <c r="S79" s="79"/>
      <c r="T79" s="79"/>
      <c r="U79" s="79"/>
      <c r="V79" s="82" t="s">
        <v>711</v>
      </c>
      <c r="W79" s="81">
        <v>43745.27943287037</v>
      </c>
      <c r="X79" s="85">
        <v>43745</v>
      </c>
      <c r="Y79" s="87" t="s">
        <v>817</v>
      </c>
      <c r="Z79" s="82" t="s">
        <v>1018</v>
      </c>
      <c r="AA79" s="79"/>
      <c r="AB79" s="79"/>
      <c r="AC79" s="87" t="s">
        <v>1224</v>
      </c>
      <c r="AD79" s="79"/>
      <c r="AE79" s="79" t="b">
        <v>0</v>
      </c>
      <c r="AF79" s="79">
        <v>0</v>
      </c>
      <c r="AG79" s="87" t="s">
        <v>1402</v>
      </c>
      <c r="AH79" s="79" t="b">
        <v>0</v>
      </c>
      <c r="AI79" s="79" t="s">
        <v>1405</v>
      </c>
      <c r="AJ79" s="79"/>
      <c r="AK79" s="87" t="s">
        <v>1402</v>
      </c>
      <c r="AL79" s="79" t="b">
        <v>0</v>
      </c>
      <c r="AM79" s="79">
        <v>3</v>
      </c>
      <c r="AN79" s="87" t="s">
        <v>1279</v>
      </c>
      <c r="AO79" s="79" t="s">
        <v>1411</v>
      </c>
      <c r="AP79" s="79" t="b">
        <v>0</v>
      </c>
      <c r="AQ79" s="87" t="s">
        <v>1279</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8">
        <v>0</v>
      </c>
      <c r="BG79" s="49">
        <v>0</v>
      </c>
      <c r="BH79" s="48">
        <v>0</v>
      </c>
      <c r="BI79" s="49">
        <v>0</v>
      </c>
      <c r="BJ79" s="48">
        <v>0</v>
      </c>
      <c r="BK79" s="49">
        <v>0</v>
      </c>
      <c r="BL79" s="48">
        <v>38</v>
      </c>
      <c r="BM79" s="49">
        <v>100</v>
      </c>
      <c r="BN79" s="48">
        <v>38</v>
      </c>
    </row>
    <row r="80" spans="1:66" ht="15">
      <c r="A80" s="64" t="s">
        <v>240</v>
      </c>
      <c r="B80" s="64" t="s">
        <v>293</v>
      </c>
      <c r="C80" s="65" t="s">
        <v>3851</v>
      </c>
      <c r="D80" s="66">
        <v>3</v>
      </c>
      <c r="E80" s="67" t="s">
        <v>132</v>
      </c>
      <c r="F80" s="68">
        <v>32</v>
      </c>
      <c r="G80" s="65"/>
      <c r="H80" s="69"/>
      <c r="I80" s="70"/>
      <c r="J80" s="70"/>
      <c r="K80" s="34" t="s">
        <v>65</v>
      </c>
      <c r="L80" s="77">
        <v>80</v>
      </c>
      <c r="M80" s="77"/>
      <c r="N80" s="72"/>
      <c r="O80" s="79" t="s">
        <v>385</v>
      </c>
      <c r="P80" s="81">
        <v>43745.33611111111</v>
      </c>
      <c r="Q80" s="79" t="s">
        <v>408</v>
      </c>
      <c r="R80" s="82" t="s">
        <v>477</v>
      </c>
      <c r="S80" s="79" t="s">
        <v>540</v>
      </c>
      <c r="T80" s="79" t="s">
        <v>560</v>
      </c>
      <c r="U80" s="82" t="s">
        <v>620</v>
      </c>
      <c r="V80" s="82" t="s">
        <v>620</v>
      </c>
      <c r="W80" s="81">
        <v>43745.33611111111</v>
      </c>
      <c r="X80" s="85">
        <v>43745</v>
      </c>
      <c r="Y80" s="87" t="s">
        <v>818</v>
      </c>
      <c r="Z80" s="82" t="s">
        <v>1019</v>
      </c>
      <c r="AA80" s="79"/>
      <c r="AB80" s="79"/>
      <c r="AC80" s="87" t="s">
        <v>1225</v>
      </c>
      <c r="AD80" s="79"/>
      <c r="AE80" s="79" t="b">
        <v>0</v>
      </c>
      <c r="AF80" s="79">
        <v>1</v>
      </c>
      <c r="AG80" s="87" t="s">
        <v>1402</v>
      </c>
      <c r="AH80" s="79" t="b">
        <v>0</v>
      </c>
      <c r="AI80" s="79" t="s">
        <v>1405</v>
      </c>
      <c r="AJ80" s="79"/>
      <c r="AK80" s="87" t="s">
        <v>1402</v>
      </c>
      <c r="AL80" s="79" t="b">
        <v>0</v>
      </c>
      <c r="AM80" s="79">
        <v>0</v>
      </c>
      <c r="AN80" s="87" t="s">
        <v>1402</v>
      </c>
      <c r="AO80" s="79" t="s">
        <v>1415</v>
      </c>
      <c r="AP80" s="79" t="b">
        <v>0</v>
      </c>
      <c r="AQ80" s="87" t="s">
        <v>1225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1</v>
      </c>
      <c r="BI80" s="49">
        <v>3.125</v>
      </c>
      <c r="BJ80" s="48">
        <v>0</v>
      </c>
      <c r="BK80" s="49">
        <v>0</v>
      </c>
      <c r="BL80" s="48">
        <v>31</v>
      </c>
      <c r="BM80" s="49">
        <v>96.875</v>
      </c>
      <c r="BN80" s="48">
        <v>32</v>
      </c>
    </row>
    <row r="81" spans="1:66" ht="15">
      <c r="A81" s="64" t="s">
        <v>241</v>
      </c>
      <c r="B81" s="64" t="s">
        <v>293</v>
      </c>
      <c r="C81" s="65" t="s">
        <v>3851</v>
      </c>
      <c r="D81" s="66">
        <v>3</v>
      </c>
      <c r="E81" s="67" t="s">
        <v>132</v>
      </c>
      <c r="F81" s="68">
        <v>32</v>
      </c>
      <c r="G81" s="65"/>
      <c r="H81" s="69"/>
      <c r="I81" s="70"/>
      <c r="J81" s="70"/>
      <c r="K81" s="34" t="s">
        <v>65</v>
      </c>
      <c r="L81" s="77">
        <v>81</v>
      </c>
      <c r="M81" s="77"/>
      <c r="N81" s="72"/>
      <c r="O81" s="79" t="s">
        <v>384</v>
      </c>
      <c r="P81" s="81">
        <v>43745.45648148148</v>
      </c>
      <c r="Q81" s="79" t="s">
        <v>409</v>
      </c>
      <c r="R81" s="79"/>
      <c r="S81" s="79"/>
      <c r="T81" s="79" t="s">
        <v>561</v>
      </c>
      <c r="U81" s="79"/>
      <c r="V81" s="82" t="s">
        <v>712</v>
      </c>
      <c r="W81" s="81">
        <v>43745.45648148148</v>
      </c>
      <c r="X81" s="85">
        <v>43745</v>
      </c>
      <c r="Y81" s="87" t="s">
        <v>819</v>
      </c>
      <c r="Z81" s="82" t="s">
        <v>1020</v>
      </c>
      <c r="AA81" s="79"/>
      <c r="AB81" s="79"/>
      <c r="AC81" s="87" t="s">
        <v>1226</v>
      </c>
      <c r="AD81" s="79"/>
      <c r="AE81" s="79" t="b">
        <v>0</v>
      </c>
      <c r="AF81" s="79">
        <v>0</v>
      </c>
      <c r="AG81" s="87" t="s">
        <v>1402</v>
      </c>
      <c r="AH81" s="79" t="b">
        <v>0</v>
      </c>
      <c r="AI81" s="79" t="s">
        <v>1405</v>
      </c>
      <c r="AJ81" s="79"/>
      <c r="AK81" s="87" t="s">
        <v>1402</v>
      </c>
      <c r="AL81" s="79" t="b">
        <v>0</v>
      </c>
      <c r="AM81" s="79">
        <v>2</v>
      </c>
      <c r="AN81" s="87" t="s">
        <v>1332</v>
      </c>
      <c r="AO81" s="79" t="s">
        <v>1412</v>
      </c>
      <c r="AP81" s="79" t="b">
        <v>0</v>
      </c>
      <c r="AQ81" s="87" t="s">
        <v>1332</v>
      </c>
      <c r="AR81" s="79" t="s">
        <v>176</v>
      </c>
      <c r="AS81" s="79">
        <v>0</v>
      </c>
      <c r="AT81" s="79">
        <v>0</v>
      </c>
      <c r="AU81" s="79"/>
      <c r="AV81" s="79"/>
      <c r="AW81" s="79"/>
      <c r="AX81" s="79"/>
      <c r="AY81" s="79"/>
      <c r="AZ81" s="79"/>
      <c r="BA81" s="79"/>
      <c r="BB81" s="79"/>
      <c r="BC81">
        <v>1</v>
      </c>
      <c r="BD81" s="78" t="str">
        <f>REPLACE(INDEX(GroupVertices[Group],MATCH(Edges[[#This Row],[Vertex 1]],GroupVertices[Vertex],0)),1,1,"")</f>
        <v>8</v>
      </c>
      <c r="BE81" s="78" t="str">
        <f>REPLACE(INDEX(GroupVertices[Group],MATCH(Edges[[#This Row],[Vertex 2]],GroupVertices[Vertex],0)),1,1,"")</f>
        <v>1</v>
      </c>
      <c r="BF81" s="48"/>
      <c r="BG81" s="49"/>
      <c r="BH81" s="48"/>
      <c r="BI81" s="49"/>
      <c r="BJ81" s="48"/>
      <c r="BK81" s="49"/>
      <c r="BL81" s="48"/>
      <c r="BM81" s="49"/>
      <c r="BN81" s="48"/>
    </row>
    <row r="82" spans="1:66" ht="15">
      <c r="A82" s="64" t="s">
        <v>241</v>
      </c>
      <c r="B82" s="64" t="s">
        <v>247</v>
      </c>
      <c r="C82" s="65" t="s">
        <v>3851</v>
      </c>
      <c r="D82" s="66">
        <v>3</v>
      </c>
      <c r="E82" s="67" t="s">
        <v>132</v>
      </c>
      <c r="F82" s="68">
        <v>32</v>
      </c>
      <c r="G82" s="65"/>
      <c r="H82" s="69"/>
      <c r="I82" s="70"/>
      <c r="J82" s="70"/>
      <c r="K82" s="34" t="s">
        <v>65</v>
      </c>
      <c r="L82" s="77">
        <v>82</v>
      </c>
      <c r="M82" s="77"/>
      <c r="N82" s="72"/>
      <c r="O82" s="79" t="s">
        <v>385</v>
      </c>
      <c r="P82" s="81">
        <v>43745.45648148148</v>
      </c>
      <c r="Q82" s="79" t="s">
        <v>409</v>
      </c>
      <c r="R82" s="79"/>
      <c r="S82" s="79"/>
      <c r="T82" s="79" t="s">
        <v>561</v>
      </c>
      <c r="U82" s="79"/>
      <c r="V82" s="82" t="s">
        <v>712</v>
      </c>
      <c r="W82" s="81">
        <v>43745.45648148148</v>
      </c>
      <c r="X82" s="85">
        <v>43745</v>
      </c>
      <c r="Y82" s="87" t="s">
        <v>819</v>
      </c>
      <c r="Z82" s="82" t="s">
        <v>1020</v>
      </c>
      <c r="AA82" s="79"/>
      <c r="AB82" s="79"/>
      <c r="AC82" s="87" t="s">
        <v>1226</v>
      </c>
      <c r="AD82" s="79"/>
      <c r="AE82" s="79" t="b">
        <v>0</v>
      </c>
      <c r="AF82" s="79">
        <v>0</v>
      </c>
      <c r="AG82" s="87" t="s">
        <v>1402</v>
      </c>
      <c r="AH82" s="79" t="b">
        <v>0</v>
      </c>
      <c r="AI82" s="79" t="s">
        <v>1405</v>
      </c>
      <c r="AJ82" s="79"/>
      <c r="AK82" s="87" t="s">
        <v>1402</v>
      </c>
      <c r="AL82" s="79" t="b">
        <v>0</v>
      </c>
      <c r="AM82" s="79">
        <v>2</v>
      </c>
      <c r="AN82" s="87" t="s">
        <v>1332</v>
      </c>
      <c r="AO82" s="79" t="s">
        <v>1412</v>
      </c>
      <c r="AP82" s="79" t="b">
        <v>0</v>
      </c>
      <c r="AQ82" s="87" t="s">
        <v>1332</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8">
        <v>0</v>
      </c>
      <c r="BG82" s="49">
        <v>0</v>
      </c>
      <c r="BH82" s="48">
        <v>0</v>
      </c>
      <c r="BI82" s="49">
        <v>0</v>
      </c>
      <c r="BJ82" s="48">
        <v>0</v>
      </c>
      <c r="BK82" s="49">
        <v>0</v>
      </c>
      <c r="BL82" s="48">
        <v>35</v>
      </c>
      <c r="BM82" s="49">
        <v>100</v>
      </c>
      <c r="BN82" s="48">
        <v>35</v>
      </c>
    </row>
    <row r="83" spans="1:66" ht="15">
      <c r="A83" s="64" t="s">
        <v>242</v>
      </c>
      <c r="B83" s="64" t="s">
        <v>288</v>
      </c>
      <c r="C83" s="65" t="s">
        <v>3851</v>
      </c>
      <c r="D83" s="66">
        <v>3</v>
      </c>
      <c r="E83" s="67" t="s">
        <v>132</v>
      </c>
      <c r="F83" s="68">
        <v>32</v>
      </c>
      <c r="G83" s="65"/>
      <c r="H83" s="69"/>
      <c r="I83" s="70"/>
      <c r="J83" s="70"/>
      <c r="K83" s="34" t="s">
        <v>65</v>
      </c>
      <c r="L83" s="77">
        <v>83</v>
      </c>
      <c r="M83" s="77"/>
      <c r="N83" s="72"/>
      <c r="O83" s="79" t="s">
        <v>384</v>
      </c>
      <c r="P83" s="81">
        <v>43745.69479166667</v>
      </c>
      <c r="Q83" s="79" t="s">
        <v>407</v>
      </c>
      <c r="R83" s="79"/>
      <c r="S83" s="79"/>
      <c r="T83" s="79"/>
      <c r="U83" s="79"/>
      <c r="V83" s="82" t="s">
        <v>713</v>
      </c>
      <c r="W83" s="81">
        <v>43745.69479166667</v>
      </c>
      <c r="X83" s="85">
        <v>43745</v>
      </c>
      <c r="Y83" s="87" t="s">
        <v>820</v>
      </c>
      <c r="Z83" s="82" t="s">
        <v>1021</v>
      </c>
      <c r="AA83" s="79"/>
      <c r="AB83" s="79"/>
      <c r="AC83" s="87" t="s">
        <v>1227</v>
      </c>
      <c r="AD83" s="79"/>
      <c r="AE83" s="79" t="b">
        <v>0</v>
      </c>
      <c r="AF83" s="79">
        <v>0</v>
      </c>
      <c r="AG83" s="87" t="s">
        <v>1402</v>
      </c>
      <c r="AH83" s="79" t="b">
        <v>0</v>
      </c>
      <c r="AI83" s="79" t="s">
        <v>1405</v>
      </c>
      <c r="AJ83" s="79"/>
      <c r="AK83" s="87" t="s">
        <v>1402</v>
      </c>
      <c r="AL83" s="79" t="b">
        <v>0</v>
      </c>
      <c r="AM83" s="79">
        <v>3</v>
      </c>
      <c r="AN83" s="87" t="s">
        <v>1279</v>
      </c>
      <c r="AO83" s="79" t="s">
        <v>1408</v>
      </c>
      <c r="AP83" s="79" t="b">
        <v>0</v>
      </c>
      <c r="AQ83" s="87" t="s">
        <v>1279</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8"/>
      <c r="BG83" s="49"/>
      <c r="BH83" s="48"/>
      <c r="BI83" s="49"/>
      <c r="BJ83" s="48"/>
      <c r="BK83" s="49"/>
      <c r="BL83" s="48"/>
      <c r="BM83" s="49"/>
      <c r="BN83" s="48"/>
    </row>
    <row r="84" spans="1:66" ht="15">
      <c r="A84" s="64" t="s">
        <v>242</v>
      </c>
      <c r="B84" s="64" t="s">
        <v>340</v>
      </c>
      <c r="C84" s="65" t="s">
        <v>3851</v>
      </c>
      <c r="D84" s="66">
        <v>3</v>
      </c>
      <c r="E84" s="67" t="s">
        <v>132</v>
      </c>
      <c r="F84" s="68">
        <v>32</v>
      </c>
      <c r="G84" s="65"/>
      <c r="H84" s="69"/>
      <c r="I84" s="70"/>
      <c r="J84" s="70"/>
      <c r="K84" s="34" t="s">
        <v>65</v>
      </c>
      <c r="L84" s="77">
        <v>84</v>
      </c>
      <c r="M84" s="77"/>
      <c r="N84" s="72"/>
      <c r="O84" s="79" t="s">
        <v>385</v>
      </c>
      <c r="P84" s="81">
        <v>43745.69479166667</v>
      </c>
      <c r="Q84" s="79" t="s">
        <v>407</v>
      </c>
      <c r="R84" s="79"/>
      <c r="S84" s="79"/>
      <c r="T84" s="79"/>
      <c r="U84" s="79"/>
      <c r="V84" s="82" t="s">
        <v>713</v>
      </c>
      <c r="W84" s="81">
        <v>43745.69479166667</v>
      </c>
      <c r="X84" s="85">
        <v>43745</v>
      </c>
      <c r="Y84" s="87" t="s">
        <v>820</v>
      </c>
      <c r="Z84" s="82" t="s">
        <v>1021</v>
      </c>
      <c r="AA84" s="79"/>
      <c r="AB84" s="79"/>
      <c r="AC84" s="87" t="s">
        <v>1227</v>
      </c>
      <c r="AD84" s="79"/>
      <c r="AE84" s="79" t="b">
        <v>0</v>
      </c>
      <c r="AF84" s="79">
        <v>0</v>
      </c>
      <c r="AG84" s="87" t="s">
        <v>1402</v>
      </c>
      <c r="AH84" s="79" t="b">
        <v>0</v>
      </c>
      <c r="AI84" s="79" t="s">
        <v>1405</v>
      </c>
      <c r="AJ84" s="79"/>
      <c r="AK84" s="87" t="s">
        <v>1402</v>
      </c>
      <c r="AL84" s="79" t="b">
        <v>0</v>
      </c>
      <c r="AM84" s="79">
        <v>3</v>
      </c>
      <c r="AN84" s="87" t="s">
        <v>1279</v>
      </c>
      <c r="AO84" s="79" t="s">
        <v>1408</v>
      </c>
      <c r="AP84" s="79" t="b">
        <v>0</v>
      </c>
      <c r="AQ84" s="87" t="s">
        <v>1279</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8"/>
      <c r="BG84" s="49"/>
      <c r="BH84" s="48"/>
      <c r="BI84" s="49"/>
      <c r="BJ84" s="48"/>
      <c r="BK84" s="49"/>
      <c r="BL84" s="48"/>
      <c r="BM84" s="49"/>
      <c r="BN84" s="48"/>
    </row>
    <row r="85" spans="1:66" ht="15">
      <c r="A85" s="64" t="s">
        <v>242</v>
      </c>
      <c r="B85" s="64" t="s">
        <v>341</v>
      </c>
      <c r="C85" s="65" t="s">
        <v>3851</v>
      </c>
      <c r="D85" s="66">
        <v>3</v>
      </c>
      <c r="E85" s="67" t="s">
        <v>132</v>
      </c>
      <c r="F85" s="68">
        <v>32</v>
      </c>
      <c r="G85" s="65"/>
      <c r="H85" s="69"/>
      <c r="I85" s="70"/>
      <c r="J85" s="70"/>
      <c r="K85" s="34" t="s">
        <v>65</v>
      </c>
      <c r="L85" s="77">
        <v>85</v>
      </c>
      <c r="M85" s="77"/>
      <c r="N85" s="72"/>
      <c r="O85" s="79" t="s">
        <v>385</v>
      </c>
      <c r="P85" s="81">
        <v>43745.69479166667</v>
      </c>
      <c r="Q85" s="79" t="s">
        <v>407</v>
      </c>
      <c r="R85" s="79"/>
      <c r="S85" s="79"/>
      <c r="T85" s="79"/>
      <c r="U85" s="79"/>
      <c r="V85" s="82" t="s">
        <v>713</v>
      </c>
      <c r="W85" s="81">
        <v>43745.69479166667</v>
      </c>
      <c r="X85" s="85">
        <v>43745</v>
      </c>
      <c r="Y85" s="87" t="s">
        <v>820</v>
      </c>
      <c r="Z85" s="82" t="s">
        <v>1021</v>
      </c>
      <c r="AA85" s="79"/>
      <c r="AB85" s="79"/>
      <c r="AC85" s="87" t="s">
        <v>1227</v>
      </c>
      <c r="AD85" s="79"/>
      <c r="AE85" s="79" t="b">
        <v>0</v>
      </c>
      <c r="AF85" s="79">
        <v>0</v>
      </c>
      <c r="AG85" s="87" t="s">
        <v>1402</v>
      </c>
      <c r="AH85" s="79" t="b">
        <v>0</v>
      </c>
      <c r="AI85" s="79" t="s">
        <v>1405</v>
      </c>
      <c r="AJ85" s="79"/>
      <c r="AK85" s="87" t="s">
        <v>1402</v>
      </c>
      <c r="AL85" s="79" t="b">
        <v>0</v>
      </c>
      <c r="AM85" s="79">
        <v>3</v>
      </c>
      <c r="AN85" s="87" t="s">
        <v>1279</v>
      </c>
      <c r="AO85" s="79" t="s">
        <v>1408</v>
      </c>
      <c r="AP85" s="79" t="b">
        <v>0</v>
      </c>
      <c r="AQ85" s="87" t="s">
        <v>1279</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8">
        <v>0</v>
      </c>
      <c r="BG85" s="49">
        <v>0</v>
      </c>
      <c r="BH85" s="48">
        <v>0</v>
      </c>
      <c r="BI85" s="49">
        <v>0</v>
      </c>
      <c r="BJ85" s="48">
        <v>0</v>
      </c>
      <c r="BK85" s="49">
        <v>0</v>
      </c>
      <c r="BL85" s="48">
        <v>38</v>
      </c>
      <c r="BM85" s="49">
        <v>100</v>
      </c>
      <c r="BN85" s="48">
        <v>38</v>
      </c>
    </row>
    <row r="86" spans="1:66" ht="15">
      <c r="A86" s="64" t="s">
        <v>243</v>
      </c>
      <c r="B86" s="64" t="s">
        <v>315</v>
      </c>
      <c r="C86" s="65" t="s">
        <v>3852</v>
      </c>
      <c r="D86" s="66">
        <v>3</v>
      </c>
      <c r="E86" s="67" t="s">
        <v>136</v>
      </c>
      <c r="F86" s="68">
        <v>19</v>
      </c>
      <c r="G86" s="65"/>
      <c r="H86" s="69"/>
      <c r="I86" s="70"/>
      <c r="J86" s="70"/>
      <c r="K86" s="34" t="s">
        <v>65</v>
      </c>
      <c r="L86" s="77">
        <v>86</v>
      </c>
      <c r="M86" s="77"/>
      <c r="N86" s="72"/>
      <c r="O86" s="79" t="s">
        <v>384</v>
      </c>
      <c r="P86" s="81">
        <v>43739.85854166667</v>
      </c>
      <c r="Q86" s="79" t="s">
        <v>410</v>
      </c>
      <c r="R86" s="82" t="s">
        <v>478</v>
      </c>
      <c r="S86" s="79" t="s">
        <v>539</v>
      </c>
      <c r="T86" s="79" t="s">
        <v>293</v>
      </c>
      <c r="U86" s="79"/>
      <c r="V86" s="82" t="s">
        <v>714</v>
      </c>
      <c r="W86" s="81">
        <v>43739.85854166667</v>
      </c>
      <c r="X86" s="85">
        <v>43739</v>
      </c>
      <c r="Y86" s="87" t="s">
        <v>821</v>
      </c>
      <c r="Z86" s="82" t="s">
        <v>1022</v>
      </c>
      <c r="AA86" s="79"/>
      <c r="AB86" s="79"/>
      <c r="AC86" s="87" t="s">
        <v>1228</v>
      </c>
      <c r="AD86" s="79"/>
      <c r="AE86" s="79" t="b">
        <v>0</v>
      </c>
      <c r="AF86" s="79">
        <v>0</v>
      </c>
      <c r="AG86" s="87" t="s">
        <v>1402</v>
      </c>
      <c r="AH86" s="79" t="b">
        <v>0</v>
      </c>
      <c r="AI86" s="79" t="s">
        <v>1405</v>
      </c>
      <c r="AJ86" s="79"/>
      <c r="AK86" s="87" t="s">
        <v>1402</v>
      </c>
      <c r="AL86" s="79" t="b">
        <v>0</v>
      </c>
      <c r="AM86" s="79">
        <v>1</v>
      </c>
      <c r="AN86" s="87" t="s">
        <v>1349</v>
      </c>
      <c r="AO86" s="79" t="s">
        <v>1408</v>
      </c>
      <c r="AP86" s="79" t="b">
        <v>0</v>
      </c>
      <c r="AQ86" s="87" t="s">
        <v>1349</v>
      </c>
      <c r="AR86" s="79" t="s">
        <v>176</v>
      </c>
      <c r="AS86" s="79">
        <v>0</v>
      </c>
      <c r="AT86" s="79">
        <v>0</v>
      </c>
      <c r="AU86" s="79"/>
      <c r="AV86" s="79"/>
      <c r="AW86" s="79"/>
      <c r="AX86" s="79"/>
      <c r="AY86" s="79"/>
      <c r="AZ86" s="79"/>
      <c r="BA86" s="79"/>
      <c r="BB86" s="79"/>
      <c r="BC86">
        <v>2</v>
      </c>
      <c r="BD86" s="78" t="str">
        <f>REPLACE(INDEX(GroupVertices[Group],MATCH(Edges[[#This Row],[Vertex 1]],GroupVertices[Vertex],0)),1,1,"")</f>
        <v>15</v>
      </c>
      <c r="BE86" s="78" t="str">
        <f>REPLACE(INDEX(GroupVertices[Group],MATCH(Edges[[#This Row],[Vertex 2]],GroupVertices[Vertex],0)),1,1,"")</f>
        <v>15</v>
      </c>
      <c r="BF86" s="48">
        <v>0</v>
      </c>
      <c r="BG86" s="49">
        <v>0</v>
      </c>
      <c r="BH86" s="48">
        <v>0</v>
      </c>
      <c r="BI86" s="49">
        <v>0</v>
      </c>
      <c r="BJ86" s="48">
        <v>0</v>
      </c>
      <c r="BK86" s="49">
        <v>0</v>
      </c>
      <c r="BL86" s="48">
        <v>15</v>
      </c>
      <c r="BM86" s="49">
        <v>100</v>
      </c>
      <c r="BN86" s="48">
        <v>15</v>
      </c>
    </row>
    <row r="87" spans="1:66" ht="15">
      <c r="A87" s="64" t="s">
        <v>243</v>
      </c>
      <c r="B87" s="64" t="s">
        <v>315</v>
      </c>
      <c r="C87" s="65" t="s">
        <v>3852</v>
      </c>
      <c r="D87" s="66">
        <v>3</v>
      </c>
      <c r="E87" s="67" t="s">
        <v>136</v>
      </c>
      <c r="F87" s="68">
        <v>19</v>
      </c>
      <c r="G87" s="65"/>
      <c r="H87" s="69"/>
      <c r="I87" s="70"/>
      <c r="J87" s="70"/>
      <c r="K87" s="34" t="s">
        <v>65</v>
      </c>
      <c r="L87" s="77">
        <v>87</v>
      </c>
      <c r="M87" s="77"/>
      <c r="N87" s="72"/>
      <c r="O87" s="79" t="s">
        <v>384</v>
      </c>
      <c r="P87" s="81">
        <v>43745.808854166666</v>
      </c>
      <c r="Q87" s="79" t="s">
        <v>410</v>
      </c>
      <c r="R87" s="82" t="s">
        <v>478</v>
      </c>
      <c r="S87" s="79" t="s">
        <v>539</v>
      </c>
      <c r="T87" s="79" t="s">
        <v>293</v>
      </c>
      <c r="U87" s="79"/>
      <c r="V87" s="82" t="s">
        <v>714</v>
      </c>
      <c r="W87" s="81">
        <v>43745.808854166666</v>
      </c>
      <c r="X87" s="85">
        <v>43745</v>
      </c>
      <c r="Y87" s="87" t="s">
        <v>822</v>
      </c>
      <c r="Z87" s="82" t="s">
        <v>1023</v>
      </c>
      <c r="AA87" s="79"/>
      <c r="AB87" s="79"/>
      <c r="AC87" s="87" t="s">
        <v>1229</v>
      </c>
      <c r="AD87" s="79"/>
      <c r="AE87" s="79" t="b">
        <v>0</v>
      </c>
      <c r="AF87" s="79">
        <v>0</v>
      </c>
      <c r="AG87" s="87" t="s">
        <v>1402</v>
      </c>
      <c r="AH87" s="79" t="b">
        <v>0</v>
      </c>
      <c r="AI87" s="79" t="s">
        <v>1405</v>
      </c>
      <c r="AJ87" s="79"/>
      <c r="AK87" s="87" t="s">
        <v>1402</v>
      </c>
      <c r="AL87" s="79" t="b">
        <v>0</v>
      </c>
      <c r="AM87" s="79">
        <v>1</v>
      </c>
      <c r="AN87" s="87" t="s">
        <v>1350</v>
      </c>
      <c r="AO87" s="79" t="s">
        <v>1408</v>
      </c>
      <c r="AP87" s="79" t="b">
        <v>0</v>
      </c>
      <c r="AQ87" s="87" t="s">
        <v>1350</v>
      </c>
      <c r="AR87" s="79" t="s">
        <v>176</v>
      </c>
      <c r="AS87" s="79">
        <v>0</v>
      </c>
      <c r="AT87" s="79">
        <v>0</v>
      </c>
      <c r="AU87" s="79"/>
      <c r="AV87" s="79"/>
      <c r="AW87" s="79"/>
      <c r="AX87" s="79"/>
      <c r="AY87" s="79"/>
      <c r="AZ87" s="79"/>
      <c r="BA87" s="79"/>
      <c r="BB87" s="79"/>
      <c r="BC87">
        <v>2</v>
      </c>
      <c r="BD87" s="78" t="str">
        <f>REPLACE(INDEX(GroupVertices[Group],MATCH(Edges[[#This Row],[Vertex 1]],GroupVertices[Vertex],0)),1,1,"")</f>
        <v>15</v>
      </c>
      <c r="BE87" s="78" t="str">
        <f>REPLACE(INDEX(GroupVertices[Group],MATCH(Edges[[#This Row],[Vertex 2]],GroupVertices[Vertex],0)),1,1,"")</f>
        <v>15</v>
      </c>
      <c r="BF87" s="48">
        <v>0</v>
      </c>
      <c r="BG87" s="49">
        <v>0</v>
      </c>
      <c r="BH87" s="48">
        <v>0</v>
      </c>
      <c r="BI87" s="49">
        <v>0</v>
      </c>
      <c r="BJ87" s="48">
        <v>0</v>
      </c>
      <c r="BK87" s="49">
        <v>0</v>
      </c>
      <c r="BL87" s="48">
        <v>15</v>
      </c>
      <c r="BM87" s="49">
        <v>100</v>
      </c>
      <c r="BN87" s="48">
        <v>15</v>
      </c>
    </row>
    <row r="88" spans="1:66" ht="15">
      <c r="A88" s="64" t="s">
        <v>244</v>
      </c>
      <c r="B88" s="64" t="s">
        <v>314</v>
      </c>
      <c r="C88" s="65" t="s">
        <v>3851</v>
      </c>
      <c r="D88" s="66">
        <v>3</v>
      </c>
      <c r="E88" s="67" t="s">
        <v>132</v>
      </c>
      <c r="F88" s="68">
        <v>32</v>
      </c>
      <c r="G88" s="65"/>
      <c r="H88" s="69"/>
      <c r="I88" s="70"/>
      <c r="J88" s="70"/>
      <c r="K88" s="34" t="s">
        <v>65</v>
      </c>
      <c r="L88" s="77">
        <v>88</v>
      </c>
      <c r="M88" s="77"/>
      <c r="N88" s="72"/>
      <c r="O88" s="79" t="s">
        <v>384</v>
      </c>
      <c r="P88" s="81">
        <v>43746.49077546296</v>
      </c>
      <c r="Q88" s="79" t="s">
        <v>411</v>
      </c>
      <c r="R88" s="79"/>
      <c r="S88" s="79"/>
      <c r="T88" s="79" t="s">
        <v>562</v>
      </c>
      <c r="U88" s="79"/>
      <c r="V88" s="82" t="s">
        <v>715</v>
      </c>
      <c r="W88" s="81">
        <v>43746.49077546296</v>
      </c>
      <c r="X88" s="85">
        <v>43746</v>
      </c>
      <c r="Y88" s="87" t="s">
        <v>823</v>
      </c>
      <c r="Z88" s="82" t="s">
        <v>1024</v>
      </c>
      <c r="AA88" s="79"/>
      <c r="AB88" s="79"/>
      <c r="AC88" s="87" t="s">
        <v>1230</v>
      </c>
      <c r="AD88" s="79"/>
      <c r="AE88" s="79" t="b">
        <v>0</v>
      </c>
      <c r="AF88" s="79">
        <v>0</v>
      </c>
      <c r="AG88" s="87" t="s">
        <v>1402</v>
      </c>
      <c r="AH88" s="79" t="b">
        <v>0</v>
      </c>
      <c r="AI88" s="79" t="s">
        <v>1406</v>
      </c>
      <c r="AJ88" s="79"/>
      <c r="AK88" s="87" t="s">
        <v>1402</v>
      </c>
      <c r="AL88" s="79" t="b">
        <v>0</v>
      </c>
      <c r="AM88" s="79">
        <v>2</v>
      </c>
      <c r="AN88" s="87" t="s">
        <v>1354</v>
      </c>
      <c r="AO88" s="79" t="s">
        <v>1409</v>
      </c>
      <c r="AP88" s="79" t="b">
        <v>0</v>
      </c>
      <c r="AQ88" s="87" t="s">
        <v>1354</v>
      </c>
      <c r="AR88" s="79" t="s">
        <v>176</v>
      </c>
      <c r="AS88" s="79">
        <v>0</v>
      </c>
      <c r="AT88" s="79">
        <v>0</v>
      </c>
      <c r="AU88" s="79"/>
      <c r="AV88" s="79"/>
      <c r="AW88" s="79"/>
      <c r="AX88" s="79"/>
      <c r="AY88" s="79"/>
      <c r="AZ88" s="79"/>
      <c r="BA88" s="79"/>
      <c r="BB88" s="79"/>
      <c r="BC88">
        <v>1</v>
      </c>
      <c r="BD88" s="78" t="str">
        <f>REPLACE(INDEX(GroupVertices[Group],MATCH(Edges[[#This Row],[Vertex 1]],GroupVertices[Vertex],0)),1,1,"")</f>
        <v>13</v>
      </c>
      <c r="BE88" s="78" t="str">
        <f>REPLACE(INDEX(GroupVertices[Group],MATCH(Edges[[#This Row],[Vertex 2]],GroupVertices[Vertex],0)),1,1,"")</f>
        <v>13</v>
      </c>
      <c r="BF88" s="48">
        <v>2</v>
      </c>
      <c r="BG88" s="49">
        <v>5.128205128205129</v>
      </c>
      <c r="BH88" s="48">
        <v>0</v>
      </c>
      <c r="BI88" s="49">
        <v>0</v>
      </c>
      <c r="BJ88" s="48">
        <v>0</v>
      </c>
      <c r="BK88" s="49">
        <v>0</v>
      </c>
      <c r="BL88" s="48">
        <v>37</v>
      </c>
      <c r="BM88" s="49">
        <v>94.87179487179488</v>
      </c>
      <c r="BN88" s="48">
        <v>39</v>
      </c>
    </row>
    <row r="89" spans="1:66" ht="15">
      <c r="A89" s="64" t="s">
        <v>245</v>
      </c>
      <c r="B89" s="64" t="s">
        <v>302</v>
      </c>
      <c r="C89" s="65" t="s">
        <v>3851</v>
      </c>
      <c r="D89" s="66">
        <v>3</v>
      </c>
      <c r="E89" s="67" t="s">
        <v>132</v>
      </c>
      <c r="F89" s="68">
        <v>32</v>
      </c>
      <c r="G89" s="65"/>
      <c r="H89" s="69"/>
      <c r="I89" s="70"/>
      <c r="J89" s="70"/>
      <c r="K89" s="34" t="s">
        <v>65</v>
      </c>
      <c r="L89" s="77">
        <v>89</v>
      </c>
      <c r="M89" s="77"/>
      <c r="N89" s="72"/>
      <c r="O89" s="79" t="s">
        <v>384</v>
      </c>
      <c r="P89" s="81">
        <v>43746.58243055556</v>
      </c>
      <c r="Q89" s="79" t="s">
        <v>412</v>
      </c>
      <c r="R89" s="79"/>
      <c r="S89" s="79"/>
      <c r="T89" s="79" t="s">
        <v>563</v>
      </c>
      <c r="U89" s="79"/>
      <c r="V89" s="82" t="s">
        <v>716</v>
      </c>
      <c r="W89" s="81">
        <v>43746.58243055556</v>
      </c>
      <c r="X89" s="85">
        <v>43746</v>
      </c>
      <c r="Y89" s="87" t="s">
        <v>824</v>
      </c>
      <c r="Z89" s="82" t="s">
        <v>1025</v>
      </c>
      <c r="AA89" s="79"/>
      <c r="AB89" s="79"/>
      <c r="AC89" s="87" t="s">
        <v>1231</v>
      </c>
      <c r="AD89" s="79"/>
      <c r="AE89" s="79" t="b">
        <v>0</v>
      </c>
      <c r="AF89" s="79">
        <v>0</v>
      </c>
      <c r="AG89" s="87" t="s">
        <v>1402</v>
      </c>
      <c r="AH89" s="79" t="b">
        <v>0</v>
      </c>
      <c r="AI89" s="79" t="s">
        <v>1405</v>
      </c>
      <c r="AJ89" s="79"/>
      <c r="AK89" s="87" t="s">
        <v>1402</v>
      </c>
      <c r="AL89" s="79" t="b">
        <v>0</v>
      </c>
      <c r="AM89" s="79">
        <v>2</v>
      </c>
      <c r="AN89" s="87" t="s">
        <v>1305</v>
      </c>
      <c r="AO89" s="79" t="s">
        <v>1409</v>
      </c>
      <c r="AP89" s="79" t="b">
        <v>0</v>
      </c>
      <c r="AQ89" s="87" t="s">
        <v>1305</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8">
        <v>0</v>
      </c>
      <c r="BG89" s="49">
        <v>0</v>
      </c>
      <c r="BH89" s="48">
        <v>0</v>
      </c>
      <c r="BI89" s="49">
        <v>0</v>
      </c>
      <c r="BJ89" s="48">
        <v>0</v>
      </c>
      <c r="BK89" s="49">
        <v>0</v>
      </c>
      <c r="BL89" s="48">
        <v>10</v>
      </c>
      <c r="BM89" s="49">
        <v>100</v>
      </c>
      <c r="BN89" s="48">
        <v>10</v>
      </c>
    </row>
    <row r="90" spans="1:66" ht="15">
      <c r="A90" s="64" t="s">
        <v>246</v>
      </c>
      <c r="B90" s="64" t="s">
        <v>288</v>
      </c>
      <c r="C90" s="65" t="s">
        <v>3851</v>
      </c>
      <c r="D90" s="66">
        <v>3</v>
      </c>
      <c r="E90" s="67" t="s">
        <v>132</v>
      </c>
      <c r="F90" s="68">
        <v>32</v>
      </c>
      <c r="G90" s="65"/>
      <c r="H90" s="69"/>
      <c r="I90" s="70"/>
      <c r="J90" s="70"/>
      <c r="K90" s="34" t="s">
        <v>65</v>
      </c>
      <c r="L90" s="77">
        <v>90</v>
      </c>
      <c r="M90" s="77"/>
      <c r="N90" s="72"/>
      <c r="O90" s="79" t="s">
        <v>384</v>
      </c>
      <c r="P90" s="81">
        <v>43746.59017361111</v>
      </c>
      <c r="Q90" s="79" t="s">
        <v>407</v>
      </c>
      <c r="R90" s="79"/>
      <c r="S90" s="79"/>
      <c r="T90" s="79"/>
      <c r="U90" s="79"/>
      <c r="V90" s="82" t="s">
        <v>717</v>
      </c>
      <c r="W90" s="81">
        <v>43746.59017361111</v>
      </c>
      <c r="X90" s="85">
        <v>43746</v>
      </c>
      <c r="Y90" s="87" t="s">
        <v>825</v>
      </c>
      <c r="Z90" s="82" t="s">
        <v>1026</v>
      </c>
      <c r="AA90" s="79"/>
      <c r="AB90" s="79"/>
      <c r="AC90" s="87" t="s">
        <v>1232</v>
      </c>
      <c r="AD90" s="79"/>
      <c r="AE90" s="79" t="b">
        <v>0</v>
      </c>
      <c r="AF90" s="79">
        <v>0</v>
      </c>
      <c r="AG90" s="87" t="s">
        <v>1402</v>
      </c>
      <c r="AH90" s="79" t="b">
        <v>0</v>
      </c>
      <c r="AI90" s="79" t="s">
        <v>1405</v>
      </c>
      <c r="AJ90" s="79"/>
      <c r="AK90" s="87" t="s">
        <v>1402</v>
      </c>
      <c r="AL90" s="79" t="b">
        <v>0</v>
      </c>
      <c r="AM90" s="79">
        <v>3</v>
      </c>
      <c r="AN90" s="87" t="s">
        <v>1279</v>
      </c>
      <c r="AO90" s="79" t="s">
        <v>1411</v>
      </c>
      <c r="AP90" s="79" t="b">
        <v>0</v>
      </c>
      <c r="AQ90" s="87" t="s">
        <v>1279</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8"/>
      <c r="BG90" s="49"/>
      <c r="BH90" s="48"/>
      <c r="BI90" s="49"/>
      <c r="BJ90" s="48"/>
      <c r="BK90" s="49"/>
      <c r="BL90" s="48"/>
      <c r="BM90" s="49"/>
      <c r="BN90" s="48"/>
    </row>
    <row r="91" spans="1:66" ht="15">
      <c r="A91" s="64" t="s">
        <v>246</v>
      </c>
      <c r="B91" s="64" t="s">
        <v>340</v>
      </c>
      <c r="C91" s="65" t="s">
        <v>3851</v>
      </c>
      <c r="D91" s="66">
        <v>3</v>
      </c>
      <c r="E91" s="67" t="s">
        <v>132</v>
      </c>
      <c r="F91" s="68">
        <v>32</v>
      </c>
      <c r="G91" s="65"/>
      <c r="H91" s="69"/>
      <c r="I91" s="70"/>
      <c r="J91" s="70"/>
      <c r="K91" s="34" t="s">
        <v>65</v>
      </c>
      <c r="L91" s="77">
        <v>91</v>
      </c>
      <c r="M91" s="77"/>
      <c r="N91" s="72"/>
      <c r="O91" s="79" t="s">
        <v>385</v>
      </c>
      <c r="P91" s="81">
        <v>43746.59017361111</v>
      </c>
      <c r="Q91" s="79" t="s">
        <v>407</v>
      </c>
      <c r="R91" s="79"/>
      <c r="S91" s="79"/>
      <c r="T91" s="79"/>
      <c r="U91" s="79"/>
      <c r="V91" s="82" t="s">
        <v>717</v>
      </c>
      <c r="W91" s="81">
        <v>43746.59017361111</v>
      </c>
      <c r="X91" s="85">
        <v>43746</v>
      </c>
      <c r="Y91" s="87" t="s">
        <v>825</v>
      </c>
      <c r="Z91" s="82" t="s">
        <v>1026</v>
      </c>
      <c r="AA91" s="79"/>
      <c r="AB91" s="79"/>
      <c r="AC91" s="87" t="s">
        <v>1232</v>
      </c>
      <c r="AD91" s="79"/>
      <c r="AE91" s="79" t="b">
        <v>0</v>
      </c>
      <c r="AF91" s="79">
        <v>0</v>
      </c>
      <c r="AG91" s="87" t="s">
        <v>1402</v>
      </c>
      <c r="AH91" s="79" t="b">
        <v>0</v>
      </c>
      <c r="AI91" s="79" t="s">
        <v>1405</v>
      </c>
      <c r="AJ91" s="79"/>
      <c r="AK91" s="87" t="s">
        <v>1402</v>
      </c>
      <c r="AL91" s="79" t="b">
        <v>0</v>
      </c>
      <c r="AM91" s="79">
        <v>3</v>
      </c>
      <c r="AN91" s="87" t="s">
        <v>1279</v>
      </c>
      <c r="AO91" s="79" t="s">
        <v>1411</v>
      </c>
      <c r="AP91" s="79" t="b">
        <v>0</v>
      </c>
      <c r="AQ91" s="87" t="s">
        <v>1279</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8"/>
      <c r="BG91" s="49"/>
      <c r="BH91" s="48"/>
      <c r="BI91" s="49"/>
      <c r="BJ91" s="48"/>
      <c r="BK91" s="49"/>
      <c r="BL91" s="48"/>
      <c r="BM91" s="49"/>
      <c r="BN91" s="48"/>
    </row>
    <row r="92" spans="1:66" ht="15">
      <c r="A92" s="64" t="s">
        <v>246</v>
      </c>
      <c r="B92" s="64" t="s">
        <v>341</v>
      </c>
      <c r="C92" s="65" t="s">
        <v>3851</v>
      </c>
      <c r="D92" s="66">
        <v>3</v>
      </c>
      <c r="E92" s="67" t="s">
        <v>132</v>
      </c>
      <c r="F92" s="68">
        <v>32</v>
      </c>
      <c r="G92" s="65"/>
      <c r="H92" s="69"/>
      <c r="I92" s="70"/>
      <c r="J92" s="70"/>
      <c r="K92" s="34" t="s">
        <v>65</v>
      </c>
      <c r="L92" s="77">
        <v>92</v>
      </c>
      <c r="M92" s="77"/>
      <c r="N92" s="72"/>
      <c r="O92" s="79" t="s">
        <v>385</v>
      </c>
      <c r="P92" s="81">
        <v>43746.59017361111</v>
      </c>
      <c r="Q92" s="79" t="s">
        <v>407</v>
      </c>
      <c r="R92" s="79"/>
      <c r="S92" s="79"/>
      <c r="T92" s="79"/>
      <c r="U92" s="79"/>
      <c r="V92" s="82" t="s">
        <v>717</v>
      </c>
      <c r="W92" s="81">
        <v>43746.59017361111</v>
      </c>
      <c r="X92" s="85">
        <v>43746</v>
      </c>
      <c r="Y92" s="87" t="s">
        <v>825</v>
      </c>
      <c r="Z92" s="82" t="s">
        <v>1026</v>
      </c>
      <c r="AA92" s="79"/>
      <c r="AB92" s="79"/>
      <c r="AC92" s="87" t="s">
        <v>1232</v>
      </c>
      <c r="AD92" s="79"/>
      <c r="AE92" s="79" t="b">
        <v>0</v>
      </c>
      <c r="AF92" s="79">
        <v>0</v>
      </c>
      <c r="AG92" s="87" t="s">
        <v>1402</v>
      </c>
      <c r="AH92" s="79" t="b">
        <v>0</v>
      </c>
      <c r="AI92" s="79" t="s">
        <v>1405</v>
      </c>
      <c r="AJ92" s="79"/>
      <c r="AK92" s="87" t="s">
        <v>1402</v>
      </c>
      <c r="AL92" s="79" t="b">
        <v>0</v>
      </c>
      <c r="AM92" s="79">
        <v>3</v>
      </c>
      <c r="AN92" s="87" t="s">
        <v>1279</v>
      </c>
      <c r="AO92" s="79" t="s">
        <v>1411</v>
      </c>
      <c r="AP92" s="79" t="b">
        <v>0</v>
      </c>
      <c r="AQ92" s="87" t="s">
        <v>1279</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8">
        <v>0</v>
      </c>
      <c r="BG92" s="49">
        <v>0</v>
      </c>
      <c r="BH92" s="48">
        <v>0</v>
      </c>
      <c r="BI92" s="49">
        <v>0</v>
      </c>
      <c r="BJ92" s="48">
        <v>0</v>
      </c>
      <c r="BK92" s="49">
        <v>0</v>
      </c>
      <c r="BL92" s="48">
        <v>38</v>
      </c>
      <c r="BM92" s="49">
        <v>100</v>
      </c>
      <c r="BN92" s="48">
        <v>38</v>
      </c>
    </row>
    <row r="93" spans="1:66" ht="15">
      <c r="A93" s="64" t="s">
        <v>247</v>
      </c>
      <c r="B93" s="64" t="s">
        <v>342</v>
      </c>
      <c r="C93" s="65" t="s">
        <v>3851</v>
      </c>
      <c r="D93" s="66">
        <v>3</v>
      </c>
      <c r="E93" s="67" t="s">
        <v>132</v>
      </c>
      <c r="F93" s="68">
        <v>32</v>
      </c>
      <c r="G93" s="65"/>
      <c r="H93" s="69"/>
      <c r="I93" s="70"/>
      <c r="J93" s="70"/>
      <c r="K93" s="34" t="s">
        <v>65</v>
      </c>
      <c r="L93" s="77">
        <v>93</v>
      </c>
      <c r="M93" s="77"/>
      <c r="N93" s="72"/>
      <c r="O93" s="79" t="s">
        <v>385</v>
      </c>
      <c r="P93" s="81">
        <v>43746.67046296296</v>
      </c>
      <c r="Q93" s="79" t="s">
        <v>413</v>
      </c>
      <c r="R93" s="79"/>
      <c r="S93" s="79"/>
      <c r="T93" s="79" t="s">
        <v>564</v>
      </c>
      <c r="U93" s="82" t="s">
        <v>621</v>
      </c>
      <c r="V93" s="82" t="s">
        <v>621</v>
      </c>
      <c r="W93" s="81">
        <v>43746.67046296296</v>
      </c>
      <c r="X93" s="85">
        <v>43746</v>
      </c>
      <c r="Y93" s="87" t="s">
        <v>826</v>
      </c>
      <c r="Z93" s="82" t="s">
        <v>1027</v>
      </c>
      <c r="AA93" s="79"/>
      <c r="AB93" s="79"/>
      <c r="AC93" s="87" t="s">
        <v>1233</v>
      </c>
      <c r="AD93" s="79"/>
      <c r="AE93" s="79" t="b">
        <v>0</v>
      </c>
      <c r="AF93" s="79">
        <v>0</v>
      </c>
      <c r="AG93" s="87" t="s">
        <v>1402</v>
      </c>
      <c r="AH93" s="79" t="b">
        <v>0</v>
      </c>
      <c r="AI93" s="79" t="s">
        <v>1405</v>
      </c>
      <c r="AJ93" s="79"/>
      <c r="AK93" s="87" t="s">
        <v>1402</v>
      </c>
      <c r="AL93" s="79" t="b">
        <v>0</v>
      </c>
      <c r="AM93" s="79">
        <v>0</v>
      </c>
      <c r="AN93" s="87" t="s">
        <v>1402</v>
      </c>
      <c r="AO93" s="79" t="s">
        <v>1409</v>
      </c>
      <c r="AP93" s="79" t="b">
        <v>0</v>
      </c>
      <c r="AQ93" s="87" t="s">
        <v>1233</v>
      </c>
      <c r="AR93" s="79" t="s">
        <v>176</v>
      </c>
      <c r="AS93" s="79">
        <v>0</v>
      </c>
      <c r="AT93" s="79">
        <v>0</v>
      </c>
      <c r="AU93" s="79"/>
      <c r="AV93" s="79"/>
      <c r="AW93" s="79"/>
      <c r="AX93" s="79"/>
      <c r="AY93" s="79"/>
      <c r="AZ93" s="79"/>
      <c r="BA93" s="79"/>
      <c r="BB93" s="79"/>
      <c r="BC93">
        <v>1</v>
      </c>
      <c r="BD93" s="78" t="str">
        <f>REPLACE(INDEX(GroupVertices[Group],MATCH(Edges[[#This Row],[Vertex 1]],GroupVertices[Vertex],0)),1,1,"")</f>
        <v>8</v>
      </c>
      <c r="BE93" s="78" t="str">
        <f>REPLACE(INDEX(GroupVertices[Group],MATCH(Edges[[#This Row],[Vertex 2]],GroupVertices[Vertex],0)),1,1,"")</f>
        <v>8</v>
      </c>
      <c r="BF93" s="48"/>
      <c r="BG93" s="49"/>
      <c r="BH93" s="48"/>
      <c r="BI93" s="49"/>
      <c r="BJ93" s="48"/>
      <c r="BK93" s="49"/>
      <c r="BL93" s="48"/>
      <c r="BM93" s="49"/>
      <c r="BN93" s="48"/>
    </row>
    <row r="94" spans="1:66" ht="15">
      <c r="A94" s="64" t="s">
        <v>247</v>
      </c>
      <c r="B94" s="64" t="s">
        <v>343</v>
      </c>
      <c r="C94" s="65" t="s">
        <v>3851</v>
      </c>
      <c r="D94" s="66">
        <v>3</v>
      </c>
      <c r="E94" s="67" t="s">
        <v>132</v>
      </c>
      <c r="F94" s="68">
        <v>32</v>
      </c>
      <c r="G94" s="65"/>
      <c r="H94" s="69"/>
      <c r="I94" s="70"/>
      <c r="J94" s="70"/>
      <c r="K94" s="34" t="s">
        <v>65</v>
      </c>
      <c r="L94" s="77">
        <v>94</v>
      </c>
      <c r="M94" s="77"/>
      <c r="N94" s="72"/>
      <c r="O94" s="79" t="s">
        <v>385</v>
      </c>
      <c r="P94" s="81">
        <v>43746.67046296296</v>
      </c>
      <c r="Q94" s="79" t="s">
        <v>413</v>
      </c>
      <c r="R94" s="79"/>
      <c r="S94" s="79"/>
      <c r="T94" s="79" t="s">
        <v>564</v>
      </c>
      <c r="U94" s="82" t="s">
        <v>621</v>
      </c>
      <c r="V94" s="82" t="s">
        <v>621</v>
      </c>
      <c r="W94" s="81">
        <v>43746.67046296296</v>
      </c>
      <c r="X94" s="85">
        <v>43746</v>
      </c>
      <c r="Y94" s="87" t="s">
        <v>826</v>
      </c>
      <c r="Z94" s="82" t="s">
        <v>1027</v>
      </c>
      <c r="AA94" s="79"/>
      <c r="AB94" s="79"/>
      <c r="AC94" s="87" t="s">
        <v>1233</v>
      </c>
      <c r="AD94" s="79"/>
      <c r="AE94" s="79" t="b">
        <v>0</v>
      </c>
      <c r="AF94" s="79">
        <v>0</v>
      </c>
      <c r="AG94" s="87" t="s">
        <v>1402</v>
      </c>
      <c r="AH94" s="79" t="b">
        <v>0</v>
      </c>
      <c r="AI94" s="79" t="s">
        <v>1405</v>
      </c>
      <c r="AJ94" s="79"/>
      <c r="AK94" s="87" t="s">
        <v>1402</v>
      </c>
      <c r="AL94" s="79" t="b">
        <v>0</v>
      </c>
      <c r="AM94" s="79">
        <v>0</v>
      </c>
      <c r="AN94" s="87" t="s">
        <v>1402</v>
      </c>
      <c r="AO94" s="79" t="s">
        <v>1409</v>
      </c>
      <c r="AP94" s="79" t="b">
        <v>0</v>
      </c>
      <c r="AQ94" s="87" t="s">
        <v>1233</v>
      </c>
      <c r="AR94" s="79" t="s">
        <v>176</v>
      </c>
      <c r="AS94" s="79">
        <v>0</v>
      </c>
      <c r="AT94" s="79">
        <v>0</v>
      </c>
      <c r="AU94" s="79"/>
      <c r="AV94" s="79"/>
      <c r="AW94" s="79"/>
      <c r="AX94" s="79"/>
      <c r="AY94" s="79"/>
      <c r="AZ94" s="79"/>
      <c r="BA94" s="79"/>
      <c r="BB94" s="79"/>
      <c r="BC94">
        <v>1</v>
      </c>
      <c r="BD94" s="78" t="str">
        <f>REPLACE(INDEX(GroupVertices[Group],MATCH(Edges[[#This Row],[Vertex 1]],GroupVertices[Vertex],0)),1,1,"")</f>
        <v>8</v>
      </c>
      <c r="BE94" s="78" t="str">
        <f>REPLACE(INDEX(GroupVertices[Group],MATCH(Edges[[#This Row],[Vertex 2]],GroupVertices[Vertex],0)),1,1,"")</f>
        <v>8</v>
      </c>
      <c r="BF94" s="48">
        <v>0</v>
      </c>
      <c r="BG94" s="49">
        <v>0</v>
      </c>
      <c r="BH94" s="48">
        <v>0</v>
      </c>
      <c r="BI94" s="49">
        <v>0</v>
      </c>
      <c r="BJ94" s="48">
        <v>0</v>
      </c>
      <c r="BK94" s="49">
        <v>0</v>
      </c>
      <c r="BL94" s="48">
        <v>41</v>
      </c>
      <c r="BM94" s="49">
        <v>100</v>
      </c>
      <c r="BN94" s="48">
        <v>41</v>
      </c>
    </row>
    <row r="95" spans="1:66" ht="15">
      <c r="A95" s="64" t="s">
        <v>248</v>
      </c>
      <c r="B95" s="64" t="s">
        <v>287</v>
      </c>
      <c r="C95" s="65" t="s">
        <v>3851</v>
      </c>
      <c r="D95" s="66">
        <v>3</v>
      </c>
      <c r="E95" s="67" t="s">
        <v>132</v>
      </c>
      <c r="F95" s="68">
        <v>32</v>
      </c>
      <c r="G95" s="65"/>
      <c r="H95" s="69"/>
      <c r="I95" s="70"/>
      <c r="J95" s="70"/>
      <c r="K95" s="34" t="s">
        <v>65</v>
      </c>
      <c r="L95" s="77">
        <v>95</v>
      </c>
      <c r="M95" s="77"/>
      <c r="N95" s="72"/>
      <c r="O95" s="79" t="s">
        <v>384</v>
      </c>
      <c r="P95" s="81">
        <v>43746.731782407405</v>
      </c>
      <c r="Q95" s="79" t="s">
        <v>414</v>
      </c>
      <c r="R95" s="79"/>
      <c r="S95" s="79"/>
      <c r="T95" s="79" t="s">
        <v>565</v>
      </c>
      <c r="U95" s="79"/>
      <c r="V95" s="82" t="s">
        <v>718</v>
      </c>
      <c r="W95" s="81">
        <v>43746.731782407405</v>
      </c>
      <c r="X95" s="85">
        <v>43746</v>
      </c>
      <c r="Y95" s="87" t="s">
        <v>827</v>
      </c>
      <c r="Z95" s="82" t="s">
        <v>1028</v>
      </c>
      <c r="AA95" s="79"/>
      <c r="AB95" s="79"/>
      <c r="AC95" s="87" t="s">
        <v>1234</v>
      </c>
      <c r="AD95" s="79"/>
      <c r="AE95" s="79" t="b">
        <v>0</v>
      </c>
      <c r="AF95" s="79">
        <v>0</v>
      </c>
      <c r="AG95" s="87" t="s">
        <v>1402</v>
      </c>
      <c r="AH95" s="79" t="b">
        <v>0</v>
      </c>
      <c r="AI95" s="79" t="s">
        <v>1405</v>
      </c>
      <c r="AJ95" s="79"/>
      <c r="AK95" s="87" t="s">
        <v>1402</v>
      </c>
      <c r="AL95" s="79" t="b">
        <v>0</v>
      </c>
      <c r="AM95" s="79">
        <v>26</v>
      </c>
      <c r="AN95" s="87" t="s">
        <v>1369</v>
      </c>
      <c r="AO95" s="79" t="s">
        <v>1412</v>
      </c>
      <c r="AP95" s="79" t="b">
        <v>0</v>
      </c>
      <c r="AQ95" s="87" t="s">
        <v>1369</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248</v>
      </c>
      <c r="B96" s="64" t="s">
        <v>287</v>
      </c>
      <c r="C96" s="65" t="s">
        <v>3851</v>
      </c>
      <c r="D96" s="66">
        <v>3</v>
      </c>
      <c r="E96" s="67" t="s">
        <v>132</v>
      </c>
      <c r="F96" s="68">
        <v>32</v>
      </c>
      <c r="G96" s="65"/>
      <c r="H96" s="69"/>
      <c r="I96" s="70"/>
      <c r="J96" s="70"/>
      <c r="K96" s="34" t="s">
        <v>65</v>
      </c>
      <c r="L96" s="77">
        <v>96</v>
      </c>
      <c r="M96" s="77"/>
      <c r="N96" s="72"/>
      <c r="O96" s="79" t="s">
        <v>385</v>
      </c>
      <c r="P96" s="81">
        <v>43746.731782407405</v>
      </c>
      <c r="Q96" s="79" t="s">
        <v>414</v>
      </c>
      <c r="R96" s="79"/>
      <c r="S96" s="79"/>
      <c r="T96" s="79" t="s">
        <v>565</v>
      </c>
      <c r="U96" s="79"/>
      <c r="V96" s="82" t="s">
        <v>718</v>
      </c>
      <c r="W96" s="81">
        <v>43746.731782407405</v>
      </c>
      <c r="X96" s="85">
        <v>43746</v>
      </c>
      <c r="Y96" s="87" t="s">
        <v>827</v>
      </c>
      <c r="Z96" s="82" t="s">
        <v>1028</v>
      </c>
      <c r="AA96" s="79"/>
      <c r="AB96" s="79"/>
      <c r="AC96" s="87" t="s">
        <v>1234</v>
      </c>
      <c r="AD96" s="79"/>
      <c r="AE96" s="79" t="b">
        <v>0</v>
      </c>
      <c r="AF96" s="79">
        <v>0</v>
      </c>
      <c r="AG96" s="87" t="s">
        <v>1402</v>
      </c>
      <c r="AH96" s="79" t="b">
        <v>0</v>
      </c>
      <c r="AI96" s="79" t="s">
        <v>1405</v>
      </c>
      <c r="AJ96" s="79"/>
      <c r="AK96" s="87" t="s">
        <v>1402</v>
      </c>
      <c r="AL96" s="79" t="b">
        <v>0</v>
      </c>
      <c r="AM96" s="79">
        <v>26</v>
      </c>
      <c r="AN96" s="87" t="s">
        <v>1369</v>
      </c>
      <c r="AO96" s="79" t="s">
        <v>1412</v>
      </c>
      <c r="AP96" s="79" t="b">
        <v>0</v>
      </c>
      <c r="AQ96" s="87" t="s">
        <v>1369</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v>0</v>
      </c>
      <c r="BG96" s="49">
        <v>0</v>
      </c>
      <c r="BH96" s="48">
        <v>0</v>
      </c>
      <c r="BI96" s="49">
        <v>0</v>
      </c>
      <c r="BJ96" s="48">
        <v>0</v>
      </c>
      <c r="BK96" s="49">
        <v>0</v>
      </c>
      <c r="BL96" s="48">
        <v>40</v>
      </c>
      <c r="BM96" s="49">
        <v>100</v>
      </c>
      <c r="BN96" s="48">
        <v>40</v>
      </c>
    </row>
    <row r="97" spans="1:66" ht="15">
      <c r="A97" s="64" t="s">
        <v>249</v>
      </c>
      <c r="B97" s="64" t="s">
        <v>287</v>
      </c>
      <c r="C97" s="65" t="s">
        <v>3851</v>
      </c>
      <c r="D97" s="66">
        <v>3</v>
      </c>
      <c r="E97" s="67" t="s">
        <v>132</v>
      </c>
      <c r="F97" s="68">
        <v>32</v>
      </c>
      <c r="G97" s="65"/>
      <c r="H97" s="69"/>
      <c r="I97" s="70"/>
      <c r="J97" s="70"/>
      <c r="K97" s="34" t="s">
        <v>65</v>
      </c>
      <c r="L97" s="77">
        <v>97</v>
      </c>
      <c r="M97" s="77"/>
      <c r="N97" s="72"/>
      <c r="O97" s="79" t="s">
        <v>384</v>
      </c>
      <c r="P97" s="81">
        <v>43746.731840277775</v>
      </c>
      <c r="Q97" s="79" t="s">
        <v>414</v>
      </c>
      <c r="R97" s="79"/>
      <c r="S97" s="79"/>
      <c r="T97" s="79" t="s">
        <v>565</v>
      </c>
      <c r="U97" s="79"/>
      <c r="V97" s="82" t="s">
        <v>719</v>
      </c>
      <c r="W97" s="81">
        <v>43746.731840277775</v>
      </c>
      <c r="X97" s="85">
        <v>43746</v>
      </c>
      <c r="Y97" s="87" t="s">
        <v>828</v>
      </c>
      <c r="Z97" s="82" t="s">
        <v>1029</v>
      </c>
      <c r="AA97" s="79"/>
      <c r="AB97" s="79"/>
      <c r="AC97" s="87" t="s">
        <v>1235</v>
      </c>
      <c r="AD97" s="79"/>
      <c r="AE97" s="79" t="b">
        <v>0</v>
      </c>
      <c r="AF97" s="79">
        <v>0</v>
      </c>
      <c r="AG97" s="87" t="s">
        <v>1402</v>
      </c>
      <c r="AH97" s="79" t="b">
        <v>0</v>
      </c>
      <c r="AI97" s="79" t="s">
        <v>1405</v>
      </c>
      <c r="AJ97" s="79"/>
      <c r="AK97" s="87" t="s">
        <v>1402</v>
      </c>
      <c r="AL97" s="79" t="b">
        <v>0</v>
      </c>
      <c r="AM97" s="79">
        <v>26</v>
      </c>
      <c r="AN97" s="87" t="s">
        <v>1369</v>
      </c>
      <c r="AO97" s="79" t="s">
        <v>1412</v>
      </c>
      <c r="AP97" s="79" t="b">
        <v>0</v>
      </c>
      <c r="AQ97" s="87" t="s">
        <v>1369</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c r="BG97" s="49"/>
      <c r="BH97" s="48"/>
      <c r="BI97" s="49"/>
      <c r="BJ97" s="48"/>
      <c r="BK97" s="49"/>
      <c r="BL97" s="48"/>
      <c r="BM97" s="49"/>
      <c r="BN97" s="48"/>
    </row>
    <row r="98" spans="1:66" ht="15">
      <c r="A98" s="64" t="s">
        <v>249</v>
      </c>
      <c r="B98" s="64" t="s">
        <v>287</v>
      </c>
      <c r="C98" s="65" t="s">
        <v>3851</v>
      </c>
      <c r="D98" s="66">
        <v>3</v>
      </c>
      <c r="E98" s="67" t="s">
        <v>132</v>
      </c>
      <c r="F98" s="68">
        <v>32</v>
      </c>
      <c r="G98" s="65"/>
      <c r="H98" s="69"/>
      <c r="I98" s="70"/>
      <c r="J98" s="70"/>
      <c r="K98" s="34" t="s">
        <v>65</v>
      </c>
      <c r="L98" s="77">
        <v>98</v>
      </c>
      <c r="M98" s="77"/>
      <c r="N98" s="72"/>
      <c r="O98" s="79" t="s">
        <v>385</v>
      </c>
      <c r="P98" s="81">
        <v>43746.731840277775</v>
      </c>
      <c r="Q98" s="79" t="s">
        <v>414</v>
      </c>
      <c r="R98" s="79"/>
      <c r="S98" s="79"/>
      <c r="T98" s="79" t="s">
        <v>565</v>
      </c>
      <c r="U98" s="79"/>
      <c r="V98" s="82" t="s">
        <v>719</v>
      </c>
      <c r="W98" s="81">
        <v>43746.731840277775</v>
      </c>
      <c r="X98" s="85">
        <v>43746</v>
      </c>
      <c r="Y98" s="87" t="s">
        <v>828</v>
      </c>
      <c r="Z98" s="82" t="s">
        <v>1029</v>
      </c>
      <c r="AA98" s="79"/>
      <c r="AB98" s="79"/>
      <c r="AC98" s="87" t="s">
        <v>1235</v>
      </c>
      <c r="AD98" s="79"/>
      <c r="AE98" s="79" t="b">
        <v>0</v>
      </c>
      <c r="AF98" s="79">
        <v>0</v>
      </c>
      <c r="AG98" s="87" t="s">
        <v>1402</v>
      </c>
      <c r="AH98" s="79" t="b">
        <v>0</v>
      </c>
      <c r="AI98" s="79" t="s">
        <v>1405</v>
      </c>
      <c r="AJ98" s="79"/>
      <c r="AK98" s="87" t="s">
        <v>1402</v>
      </c>
      <c r="AL98" s="79" t="b">
        <v>0</v>
      </c>
      <c r="AM98" s="79">
        <v>26</v>
      </c>
      <c r="AN98" s="87" t="s">
        <v>1369</v>
      </c>
      <c r="AO98" s="79" t="s">
        <v>1412</v>
      </c>
      <c r="AP98" s="79" t="b">
        <v>0</v>
      </c>
      <c r="AQ98" s="87" t="s">
        <v>1369</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v>0</v>
      </c>
      <c r="BG98" s="49">
        <v>0</v>
      </c>
      <c r="BH98" s="48">
        <v>0</v>
      </c>
      <c r="BI98" s="49">
        <v>0</v>
      </c>
      <c r="BJ98" s="48">
        <v>0</v>
      </c>
      <c r="BK98" s="49">
        <v>0</v>
      </c>
      <c r="BL98" s="48">
        <v>40</v>
      </c>
      <c r="BM98" s="49">
        <v>100</v>
      </c>
      <c r="BN98" s="48">
        <v>40</v>
      </c>
    </row>
    <row r="99" spans="1:66" ht="15">
      <c r="A99" s="64" t="s">
        <v>250</v>
      </c>
      <c r="B99" s="64" t="s">
        <v>287</v>
      </c>
      <c r="C99" s="65" t="s">
        <v>3851</v>
      </c>
      <c r="D99" s="66">
        <v>3</v>
      </c>
      <c r="E99" s="67" t="s">
        <v>132</v>
      </c>
      <c r="F99" s="68">
        <v>32</v>
      </c>
      <c r="G99" s="65"/>
      <c r="H99" s="69"/>
      <c r="I99" s="70"/>
      <c r="J99" s="70"/>
      <c r="K99" s="34" t="s">
        <v>65</v>
      </c>
      <c r="L99" s="77">
        <v>99</v>
      </c>
      <c r="M99" s="77"/>
      <c r="N99" s="72"/>
      <c r="O99" s="79" t="s">
        <v>384</v>
      </c>
      <c r="P99" s="81">
        <v>43746.73197916667</v>
      </c>
      <c r="Q99" s="79" t="s">
        <v>414</v>
      </c>
      <c r="R99" s="79"/>
      <c r="S99" s="79"/>
      <c r="T99" s="79" t="s">
        <v>565</v>
      </c>
      <c r="U99" s="79"/>
      <c r="V99" s="82" t="s">
        <v>720</v>
      </c>
      <c r="W99" s="81">
        <v>43746.73197916667</v>
      </c>
      <c r="X99" s="85">
        <v>43746</v>
      </c>
      <c r="Y99" s="87" t="s">
        <v>829</v>
      </c>
      <c r="Z99" s="82" t="s">
        <v>1030</v>
      </c>
      <c r="AA99" s="79"/>
      <c r="AB99" s="79"/>
      <c r="AC99" s="87" t="s">
        <v>1236</v>
      </c>
      <c r="AD99" s="79"/>
      <c r="AE99" s="79" t="b">
        <v>0</v>
      </c>
      <c r="AF99" s="79">
        <v>0</v>
      </c>
      <c r="AG99" s="87" t="s">
        <v>1402</v>
      </c>
      <c r="AH99" s="79" t="b">
        <v>0</v>
      </c>
      <c r="AI99" s="79" t="s">
        <v>1405</v>
      </c>
      <c r="AJ99" s="79"/>
      <c r="AK99" s="87" t="s">
        <v>1402</v>
      </c>
      <c r="AL99" s="79" t="b">
        <v>0</v>
      </c>
      <c r="AM99" s="79">
        <v>26</v>
      </c>
      <c r="AN99" s="87" t="s">
        <v>1369</v>
      </c>
      <c r="AO99" s="79" t="s">
        <v>1416</v>
      </c>
      <c r="AP99" s="79" t="b">
        <v>0</v>
      </c>
      <c r="AQ99" s="87" t="s">
        <v>1369</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250</v>
      </c>
      <c r="B100" s="64" t="s">
        <v>287</v>
      </c>
      <c r="C100" s="65" t="s">
        <v>3851</v>
      </c>
      <c r="D100" s="66">
        <v>3</v>
      </c>
      <c r="E100" s="67" t="s">
        <v>132</v>
      </c>
      <c r="F100" s="68">
        <v>32</v>
      </c>
      <c r="G100" s="65"/>
      <c r="H100" s="69"/>
      <c r="I100" s="70"/>
      <c r="J100" s="70"/>
      <c r="K100" s="34" t="s">
        <v>65</v>
      </c>
      <c r="L100" s="77">
        <v>100</v>
      </c>
      <c r="M100" s="77"/>
      <c r="N100" s="72"/>
      <c r="O100" s="79" t="s">
        <v>385</v>
      </c>
      <c r="P100" s="81">
        <v>43746.73197916667</v>
      </c>
      <c r="Q100" s="79" t="s">
        <v>414</v>
      </c>
      <c r="R100" s="79"/>
      <c r="S100" s="79"/>
      <c r="T100" s="79" t="s">
        <v>565</v>
      </c>
      <c r="U100" s="79"/>
      <c r="V100" s="82" t="s">
        <v>720</v>
      </c>
      <c r="W100" s="81">
        <v>43746.73197916667</v>
      </c>
      <c r="X100" s="85">
        <v>43746</v>
      </c>
      <c r="Y100" s="87" t="s">
        <v>829</v>
      </c>
      <c r="Z100" s="82" t="s">
        <v>1030</v>
      </c>
      <c r="AA100" s="79"/>
      <c r="AB100" s="79"/>
      <c r="AC100" s="87" t="s">
        <v>1236</v>
      </c>
      <c r="AD100" s="79"/>
      <c r="AE100" s="79" t="b">
        <v>0</v>
      </c>
      <c r="AF100" s="79">
        <v>0</v>
      </c>
      <c r="AG100" s="87" t="s">
        <v>1402</v>
      </c>
      <c r="AH100" s="79" t="b">
        <v>0</v>
      </c>
      <c r="AI100" s="79" t="s">
        <v>1405</v>
      </c>
      <c r="AJ100" s="79"/>
      <c r="AK100" s="87" t="s">
        <v>1402</v>
      </c>
      <c r="AL100" s="79" t="b">
        <v>0</v>
      </c>
      <c r="AM100" s="79">
        <v>26</v>
      </c>
      <c r="AN100" s="87" t="s">
        <v>1369</v>
      </c>
      <c r="AO100" s="79" t="s">
        <v>1416</v>
      </c>
      <c r="AP100" s="79" t="b">
        <v>0</v>
      </c>
      <c r="AQ100" s="87" t="s">
        <v>1369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v>0</v>
      </c>
      <c r="BG100" s="49">
        <v>0</v>
      </c>
      <c r="BH100" s="48">
        <v>0</v>
      </c>
      <c r="BI100" s="49">
        <v>0</v>
      </c>
      <c r="BJ100" s="48">
        <v>0</v>
      </c>
      <c r="BK100" s="49">
        <v>0</v>
      </c>
      <c r="BL100" s="48">
        <v>40</v>
      </c>
      <c r="BM100" s="49">
        <v>100</v>
      </c>
      <c r="BN100" s="48">
        <v>40</v>
      </c>
    </row>
    <row r="101" spans="1:66" ht="15">
      <c r="A101" s="64" t="s">
        <v>251</v>
      </c>
      <c r="B101" s="64" t="s">
        <v>287</v>
      </c>
      <c r="C101" s="65" t="s">
        <v>3851</v>
      </c>
      <c r="D101" s="66">
        <v>3</v>
      </c>
      <c r="E101" s="67" t="s">
        <v>132</v>
      </c>
      <c r="F101" s="68">
        <v>32</v>
      </c>
      <c r="G101" s="65"/>
      <c r="H101" s="69"/>
      <c r="I101" s="70"/>
      <c r="J101" s="70"/>
      <c r="K101" s="34" t="s">
        <v>65</v>
      </c>
      <c r="L101" s="77">
        <v>101</v>
      </c>
      <c r="M101" s="77"/>
      <c r="N101" s="72"/>
      <c r="O101" s="79" t="s">
        <v>384</v>
      </c>
      <c r="P101" s="81">
        <v>43746.73201388889</v>
      </c>
      <c r="Q101" s="79" t="s">
        <v>414</v>
      </c>
      <c r="R101" s="79"/>
      <c r="S101" s="79"/>
      <c r="T101" s="79" t="s">
        <v>565</v>
      </c>
      <c r="U101" s="79"/>
      <c r="V101" s="82" t="s">
        <v>721</v>
      </c>
      <c r="W101" s="81">
        <v>43746.73201388889</v>
      </c>
      <c r="X101" s="85">
        <v>43746</v>
      </c>
      <c r="Y101" s="87" t="s">
        <v>830</v>
      </c>
      <c r="Z101" s="82" t="s">
        <v>1031</v>
      </c>
      <c r="AA101" s="79"/>
      <c r="AB101" s="79"/>
      <c r="AC101" s="87" t="s">
        <v>1237</v>
      </c>
      <c r="AD101" s="79"/>
      <c r="AE101" s="79" t="b">
        <v>0</v>
      </c>
      <c r="AF101" s="79">
        <v>0</v>
      </c>
      <c r="AG101" s="87" t="s">
        <v>1402</v>
      </c>
      <c r="AH101" s="79" t="b">
        <v>0</v>
      </c>
      <c r="AI101" s="79" t="s">
        <v>1405</v>
      </c>
      <c r="AJ101" s="79"/>
      <c r="AK101" s="87" t="s">
        <v>1402</v>
      </c>
      <c r="AL101" s="79" t="b">
        <v>0</v>
      </c>
      <c r="AM101" s="79">
        <v>26</v>
      </c>
      <c r="AN101" s="87" t="s">
        <v>1369</v>
      </c>
      <c r="AO101" s="79" t="s">
        <v>1417</v>
      </c>
      <c r="AP101" s="79" t="b">
        <v>0</v>
      </c>
      <c r="AQ101" s="87" t="s">
        <v>1369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251</v>
      </c>
      <c r="B102" s="64" t="s">
        <v>287</v>
      </c>
      <c r="C102" s="65" t="s">
        <v>3851</v>
      </c>
      <c r="D102" s="66">
        <v>3</v>
      </c>
      <c r="E102" s="67" t="s">
        <v>132</v>
      </c>
      <c r="F102" s="68">
        <v>32</v>
      </c>
      <c r="G102" s="65"/>
      <c r="H102" s="69"/>
      <c r="I102" s="70"/>
      <c r="J102" s="70"/>
      <c r="K102" s="34" t="s">
        <v>65</v>
      </c>
      <c r="L102" s="77">
        <v>102</v>
      </c>
      <c r="M102" s="77"/>
      <c r="N102" s="72"/>
      <c r="O102" s="79" t="s">
        <v>385</v>
      </c>
      <c r="P102" s="81">
        <v>43746.73201388889</v>
      </c>
      <c r="Q102" s="79" t="s">
        <v>414</v>
      </c>
      <c r="R102" s="79"/>
      <c r="S102" s="79"/>
      <c r="T102" s="79" t="s">
        <v>565</v>
      </c>
      <c r="U102" s="79"/>
      <c r="V102" s="82" t="s">
        <v>721</v>
      </c>
      <c r="W102" s="81">
        <v>43746.73201388889</v>
      </c>
      <c r="X102" s="85">
        <v>43746</v>
      </c>
      <c r="Y102" s="87" t="s">
        <v>830</v>
      </c>
      <c r="Z102" s="82" t="s">
        <v>1031</v>
      </c>
      <c r="AA102" s="79"/>
      <c r="AB102" s="79"/>
      <c r="AC102" s="87" t="s">
        <v>1237</v>
      </c>
      <c r="AD102" s="79"/>
      <c r="AE102" s="79" t="b">
        <v>0</v>
      </c>
      <c r="AF102" s="79">
        <v>0</v>
      </c>
      <c r="AG102" s="87" t="s">
        <v>1402</v>
      </c>
      <c r="AH102" s="79" t="b">
        <v>0</v>
      </c>
      <c r="AI102" s="79" t="s">
        <v>1405</v>
      </c>
      <c r="AJ102" s="79"/>
      <c r="AK102" s="87" t="s">
        <v>1402</v>
      </c>
      <c r="AL102" s="79" t="b">
        <v>0</v>
      </c>
      <c r="AM102" s="79">
        <v>26</v>
      </c>
      <c r="AN102" s="87" t="s">
        <v>1369</v>
      </c>
      <c r="AO102" s="79" t="s">
        <v>1417</v>
      </c>
      <c r="AP102" s="79" t="b">
        <v>0</v>
      </c>
      <c r="AQ102" s="87" t="s">
        <v>1369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v>0</v>
      </c>
      <c r="BG102" s="49">
        <v>0</v>
      </c>
      <c r="BH102" s="48">
        <v>0</v>
      </c>
      <c r="BI102" s="49">
        <v>0</v>
      </c>
      <c r="BJ102" s="48">
        <v>0</v>
      </c>
      <c r="BK102" s="49">
        <v>0</v>
      </c>
      <c r="BL102" s="48">
        <v>40</v>
      </c>
      <c r="BM102" s="49">
        <v>100</v>
      </c>
      <c r="BN102" s="48">
        <v>40</v>
      </c>
    </row>
    <row r="103" spans="1:66" ht="15">
      <c r="A103" s="64" t="s">
        <v>252</v>
      </c>
      <c r="B103" s="64" t="s">
        <v>287</v>
      </c>
      <c r="C103" s="65" t="s">
        <v>3851</v>
      </c>
      <c r="D103" s="66">
        <v>3</v>
      </c>
      <c r="E103" s="67" t="s">
        <v>132</v>
      </c>
      <c r="F103" s="68">
        <v>32</v>
      </c>
      <c r="G103" s="65"/>
      <c r="H103" s="69"/>
      <c r="I103" s="70"/>
      <c r="J103" s="70"/>
      <c r="K103" s="34" t="s">
        <v>65</v>
      </c>
      <c r="L103" s="77">
        <v>103</v>
      </c>
      <c r="M103" s="77"/>
      <c r="N103" s="72"/>
      <c r="O103" s="79" t="s">
        <v>384</v>
      </c>
      <c r="P103" s="81">
        <v>43746.732141203705</v>
      </c>
      <c r="Q103" s="79" t="s">
        <v>414</v>
      </c>
      <c r="R103" s="79"/>
      <c r="S103" s="79"/>
      <c r="T103" s="79" t="s">
        <v>565</v>
      </c>
      <c r="U103" s="79"/>
      <c r="V103" s="82" t="s">
        <v>722</v>
      </c>
      <c r="W103" s="81">
        <v>43746.732141203705</v>
      </c>
      <c r="X103" s="85">
        <v>43746</v>
      </c>
      <c r="Y103" s="87" t="s">
        <v>831</v>
      </c>
      <c r="Z103" s="82" t="s">
        <v>1032</v>
      </c>
      <c r="AA103" s="79"/>
      <c r="AB103" s="79"/>
      <c r="AC103" s="87" t="s">
        <v>1238</v>
      </c>
      <c r="AD103" s="79"/>
      <c r="AE103" s="79" t="b">
        <v>0</v>
      </c>
      <c r="AF103" s="79">
        <v>0</v>
      </c>
      <c r="AG103" s="87" t="s">
        <v>1402</v>
      </c>
      <c r="AH103" s="79" t="b">
        <v>0</v>
      </c>
      <c r="AI103" s="79" t="s">
        <v>1405</v>
      </c>
      <c r="AJ103" s="79"/>
      <c r="AK103" s="87" t="s">
        <v>1402</v>
      </c>
      <c r="AL103" s="79" t="b">
        <v>0</v>
      </c>
      <c r="AM103" s="79">
        <v>26</v>
      </c>
      <c r="AN103" s="87" t="s">
        <v>1369</v>
      </c>
      <c r="AO103" s="79" t="s">
        <v>1409</v>
      </c>
      <c r="AP103" s="79" t="b">
        <v>0</v>
      </c>
      <c r="AQ103" s="87" t="s">
        <v>1369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252</v>
      </c>
      <c r="B104" s="64" t="s">
        <v>287</v>
      </c>
      <c r="C104" s="65" t="s">
        <v>3851</v>
      </c>
      <c r="D104" s="66">
        <v>3</v>
      </c>
      <c r="E104" s="67" t="s">
        <v>132</v>
      </c>
      <c r="F104" s="68">
        <v>32</v>
      </c>
      <c r="G104" s="65"/>
      <c r="H104" s="69"/>
      <c r="I104" s="70"/>
      <c r="J104" s="70"/>
      <c r="K104" s="34" t="s">
        <v>65</v>
      </c>
      <c r="L104" s="77">
        <v>104</v>
      </c>
      <c r="M104" s="77"/>
      <c r="N104" s="72"/>
      <c r="O104" s="79" t="s">
        <v>385</v>
      </c>
      <c r="P104" s="81">
        <v>43746.732141203705</v>
      </c>
      <c r="Q104" s="79" t="s">
        <v>414</v>
      </c>
      <c r="R104" s="79"/>
      <c r="S104" s="79"/>
      <c r="T104" s="79" t="s">
        <v>565</v>
      </c>
      <c r="U104" s="79"/>
      <c r="V104" s="82" t="s">
        <v>722</v>
      </c>
      <c r="W104" s="81">
        <v>43746.732141203705</v>
      </c>
      <c r="X104" s="85">
        <v>43746</v>
      </c>
      <c r="Y104" s="87" t="s">
        <v>831</v>
      </c>
      <c r="Z104" s="82" t="s">
        <v>1032</v>
      </c>
      <c r="AA104" s="79"/>
      <c r="AB104" s="79"/>
      <c r="AC104" s="87" t="s">
        <v>1238</v>
      </c>
      <c r="AD104" s="79"/>
      <c r="AE104" s="79" t="b">
        <v>0</v>
      </c>
      <c r="AF104" s="79">
        <v>0</v>
      </c>
      <c r="AG104" s="87" t="s">
        <v>1402</v>
      </c>
      <c r="AH104" s="79" t="b">
        <v>0</v>
      </c>
      <c r="AI104" s="79" t="s">
        <v>1405</v>
      </c>
      <c r="AJ104" s="79"/>
      <c r="AK104" s="87" t="s">
        <v>1402</v>
      </c>
      <c r="AL104" s="79" t="b">
        <v>0</v>
      </c>
      <c r="AM104" s="79">
        <v>26</v>
      </c>
      <c r="AN104" s="87" t="s">
        <v>1369</v>
      </c>
      <c r="AO104" s="79" t="s">
        <v>1409</v>
      </c>
      <c r="AP104" s="79" t="b">
        <v>0</v>
      </c>
      <c r="AQ104" s="87" t="s">
        <v>1369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v>0</v>
      </c>
      <c r="BG104" s="49">
        <v>0</v>
      </c>
      <c r="BH104" s="48">
        <v>0</v>
      </c>
      <c r="BI104" s="49">
        <v>0</v>
      </c>
      <c r="BJ104" s="48">
        <v>0</v>
      </c>
      <c r="BK104" s="49">
        <v>0</v>
      </c>
      <c r="BL104" s="48">
        <v>40</v>
      </c>
      <c r="BM104" s="49">
        <v>100</v>
      </c>
      <c r="BN104" s="48">
        <v>40</v>
      </c>
    </row>
    <row r="105" spans="1:66" ht="15">
      <c r="A105" s="64" t="s">
        <v>253</v>
      </c>
      <c r="B105" s="64" t="s">
        <v>287</v>
      </c>
      <c r="C105" s="65" t="s">
        <v>3851</v>
      </c>
      <c r="D105" s="66">
        <v>3</v>
      </c>
      <c r="E105" s="67" t="s">
        <v>132</v>
      </c>
      <c r="F105" s="68">
        <v>32</v>
      </c>
      <c r="G105" s="65"/>
      <c r="H105" s="69"/>
      <c r="I105" s="70"/>
      <c r="J105" s="70"/>
      <c r="K105" s="34" t="s">
        <v>65</v>
      </c>
      <c r="L105" s="77">
        <v>105</v>
      </c>
      <c r="M105" s="77"/>
      <c r="N105" s="72"/>
      <c r="O105" s="79" t="s">
        <v>384</v>
      </c>
      <c r="P105" s="81">
        <v>43746.73226851852</v>
      </c>
      <c r="Q105" s="79" t="s">
        <v>414</v>
      </c>
      <c r="R105" s="79"/>
      <c r="S105" s="79"/>
      <c r="T105" s="79" t="s">
        <v>565</v>
      </c>
      <c r="U105" s="79"/>
      <c r="V105" s="82" t="s">
        <v>723</v>
      </c>
      <c r="W105" s="81">
        <v>43746.73226851852</v>
      </c>
      <c r="X105" s="85">
        <v>43746</v>
      </c>
      <c r="Y105" s="87" t="s">
        <v>832</v>
      </c>
      <c r="Z105" s="82" t="s">
        <v>1033</v>
      </c>
      <c r="AA105" s="79"/>
      <c r="AB105" s="79"/>
      <c r="AC105" s="87" t="s">
        <v>1239</v>
      </c>
      <c r="AD105" s="79"/>
      <c r="AE105" s="79" t="b">
        <v>0</v>
      </c>
      <c r="AF105" s="79">
        <v>0</v>
      </c>
      <c r="AG105" s="87" t="s">
        <v>1402</v>
      </c>
      <c r="AH105" s="79" t="b">
        <v>0</v>
      </c>
      <c r="AI105" s="79" t="s">
        <v>1405</v>
      </c>
      <c r="AJ105" s="79"/>
      <c r="AK105" s="87" t="s">
        <v>1402</v>
      </c>
      <c r="AL105" s="79" t="b">
        <v>0</v>
      </c>
      <c r="AM105" s="79">
        <v>26</v>
      </c>
      <c r="AN105" s="87" t="s">
        <v>1369</v>
      </c>
      <c r="AO105" s="79" t="s">
        <v>1417</v>
      </c>
      <c r="AP105" s="79" t="b">
        <v>0</v>
      </c>
      <c r="AQ105" s="87" t="s">
        <v>1369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253</v>
      </c>
      <c r="B106" s="64" t="s">
        <v>287</v>
      </c>
      <c r="C106" s="65" t="s">
        <v>3851</v>
      </c>
      <c r="D106" s="66">
        <v>3</v>
      </c>
      <c r="E106" s="67" t="s">
        <v>132</v>
      </c>
      <c r="F106" s="68">
        <v>32</v>
      </c>
      <c r="G106" s="65"/>
      <c r="H106" s="69"/>
      <c r="I106" s="70"/>
      <c r="J106" s="70"/>
      <c r="K106" s="34" t="s">
        <v>65</v>
      </c>
      <c r="L106" s="77">
        <v>106</v>
      </c>
      <c r="M106" s="77"/>
      <c r="N106" s="72"/>
      <c r="O106" s="79" t="s">
        <v>385</v>
      </c>
      <c r="P106" s="81">
        <v>43746.73226851852</v>
      </c>
      <c r="Q106" s="79" t="s">
        <v>414</v>
      </c>
      <c r="R106" s="79"/>
      <c r="S106" s="79"/>
      <c r="T106" s="79" t="s">
        <v>565</v>
      </c>
      <c r="U106" s="79"/>
      <c r="V106" s="82" t="s">
        <v>723</v>
      </c>
      <c r="W106" s="81">
        <v>43746.73226851852</v>
      </c>
      <c r="X106" s="85">
        <v>43746</v>
      </c>
      <c r="Y106" s="87" t="s">
        <v>832</v>
      </c>
      <c r="Z106" s="82" t="s">
        <v>1033</v>
      </c>
      <c r="AA106" s="79"/>
      <c r="AB106" s="79"/>
      <c r="AC106" s="87" t="s">
        <v>1239</v>
      </c>
      <c r="AD106" s="79"/>
      <c r="AE106" s="79" t="b">
        <v>0</v>
      </c>
      <c r="AF106" s="79">
        <v>0</v>
      </c>
      <c r="AG106" s="87" t="s">
        <v>1402</v>
      </c>
      <c r="AH106" s="79" t="b">
        <v>0</v>
      </c>
      <c r="AI106" s="79" t="s">
        <v>1405</v>
      </c>
      <c r="AJ106" s="79"/>
      <c r="AK106" s="87" t="s">
        <v>1402</v>
      </c>
      <c r="AL106" s="79" t="b">
        <v>0</v>
      </c>
      <c r="AM106" s="79">
        <v>26</v>
      </c>
      <c r="AN106" s="87" t="s">
        <v>1369</v>
      </c>
      <c r="AO106" s="79" t="s">
        <v>1417</v>
      </c>
      <c r="AP106" s="79" t="b">
        <v>0</v>
      </c>
      <c r="AQ106" s="87" t="s">
        <v>1369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v>0</v>
      </c>
      <c r="BG106" s="49">
        <v>0</v>
      </c>
      <c r="BH106" s="48">
        <v>0</v>
      </c>
      <c r="BI106" s="49">
        <v>0</v>
      </c>
      <c r="BJ106" s="48">
        <v>0</v>
      </c>
      <c r="BK106" s="49">
        <v>0</v>
      </c>
      <c r="BL106" s="48">
        <v>40</v>
      </c>
      <c r="BM106" s="49">
        <v>100</v>
      </c>
      <c r="BN106" s="48">
        <v>40</v>
      </c>
    </row>
    <row r="107" spans="1:66" ht="15">
      <c r="A107" s="64" t="s">
        <v>254</v>
      </c>
      <c r="B107" s="64" t="s">
        <v>287</v>
      </c>
      <c r="C107" s="65" t="s">
        <v>3851</v>
      </c>
      <c r="D107" s="66">
        <v>3</v>
      </c>
      <c r="E107" s="67" t="s">
        <v>132</v>
      </c>
      <c r="F107" s="68">
        <v>32</v>
      </c>
      <c r="G107" s="65"/>
      <c r="H107" s="69"/>
      <c r="I107" s="70"/>
      <c r="J107" s="70"/>
      <c r="K107" s="34" t="s">
        <v>65</v>
      </c>
      <c r="L107" s="77">
        <v>107</v>
      </c>
      <c r="M107" s="77"/>
      <c r="N107" s="72"/>
      <c r="O107" s="79" t="s">
        <v>384</v>
      </c>
      <c r="P107" s="81">
        <v>43746.73238425926</v>
      </c>
      <c r="Q107" s="79" t="s">
        <v>414</v>
      </c>
      <c r="R107" s="79"/>
      <c r="S107" s="79"/>
      <c r="T107" s="79" t="s">
        <v>565</v>
      </c>
      <c r="U107" s="79"/>
      <c r="V107" s="82" t="s">
        <v>723</v>
      </c>
      <c r="W107" s="81">
        <v>43746.73238425926</v>
      </c>
      <c r="X107" s="85">
        <v>43746</v>
      </c>
      <c r="Y107" s="87" t="s">
        <v>833</v>
      </c>
      <c r="Z107" s="82" t="s">
        <v>1034</v>
      </c>
      <c r="AA107" s="79"/>
      <c r="AB107" s="79"/>
      <c r="AC107" s="87" t="s">
        <v>1240</v>
      </c>
      <c r="AD107" s="79"/>
      <c r="AE107" s="79" t="b">
        <v>0</v>
      </c>
      <c r="AF107" s="79">
        <v>0</v>
      </c>
      <c r="AG107" s="87" t="s">
        <v>1402</v>
      </c>
      <c r="AH107" s="79" t="b">
        <v>0</v>
      </c>
      <c r="AI107" s="79" t="s">
        <v>1405</v>
      </c>
      <c r="AJ107" s="79"/>
      <c r="AK107" s="87" t="s">
        <v>1402</v>
      </c>
      <c r="AL107" s="79" t="b">
        <v>0</v>
      </c>
      <c r="AM107" s="79">
        <v>26</v>
      </c>
      <c r="AN107" s="87" t="s">
        <v>1369</v>
      </c>
      <c r="AO107" s="79" t="s">
        <v>1417</v>
      </c>
      <c r="AP107" s="79" t="b">
        <v>0</v>
      </c>
      <c r="AQ107" s="87" t="s">
        <v>1369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254</v>
      </c>
      <c r="B108" s="64" t="s">
        <v>287</v>
      </c>
      <c r="C108" s="65" t="s">
        <v>3851</v>
      </c>
      <c r="D108" s="66">
        <v>3</v>
      </c>
      <c r="E108" s="67" t="s">
        <v>132</v>
      </c>
      <c r="F108" s="68">
        <v>32</v>
      </c>
      <c r="G108" s="65"/>
      <c r="H108" s="69"/>
      <c r="I108" s="70"/>
      <c r="J108" s="70"/>
      <c r="K108" s="34" t="s">
        <v>65</v>
      </c>
      <c r="L108" s="77">
        <v>108</v>
      </c>
      <c r="M108" s="77"/>
      <c r="N108" s="72"/>
      <c r="O108" s="79" t="s">
        <v>385</v>
      </c>
      <c r="P108" s="81">
        <v>43746.73238425926</v>
      </c>
      <c r="Q108" s="79" t="s">
        <v>414</v>
      </c>
      <c r="R108" s="79"/>
      <c r="S108" s="79"/>
      <c r="T108" s="79" t="s">
        <v>565</v>
      </c>
      <c r="U108" s="79"/>
      <c r="V108" s="82" t="s">
        <v>723</v>
      </c>
      <c r="W108" s="81">
        <v>43746.73238425926</v>
      </c>
      <c r="X108" s="85">
        <v>43746</v>
      </c>
      <c r="Y108" s="87" t="s">
        <v>833</v>
      </c>
      <c r="Z108" s="82" t="s">
        <v>1034</v>
      </c>
      <c r="AA108" s="79"/>
      <c r="AB108" s="79"/>
      <c r="AC108" s="87" t="s">
        <v>1240</v>
      </c>
      <c r="AD108" s="79"/>
      <c r="AE108" s="79" t="b">
        <v>0</v>
      </c>
      <c r="AF108" s="79">
        <v>0</v>
      </c>
      <c r="AG108" s="87" t="s">
        <v>1402</v>
      </c>
      <c r="AH108" s="79" t="b">
        <v>0</v>
      </c>
      <c r="AI108" s="79" t="s">
        <v>1405</v>
      </c>
      <c r="AJ108" s="79"/>
      <c r="AK108" s="87" t="s">
        <v>1402</v>
      </c>
      <c r="AL108" s="79" t="b">
        <v>0</v>
      </c>
      <c r="AM108" s="79">
        <v>26</v>
      </c>
      <c r="AN108" s="87" t="s">
        <v>1369</v>
      </c>
      <c r="AO108" s="79" t="s">
        <v>1417</v>
      </c>
      <c r="AP108" s="79" t="b">
        <v>0</v>
      </c>
      <c r="AQ108" s="87" t="s">
        <v>1369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v>0</v>
      </c>
      <c r="BG108" s="49">
        <v>0</v>
      </c>
      <c r="BH108" s="48">
        <v>0</v>
      </c>
      <c r="BI108" s="49">
        <v>0</v>
      </c>
      <c r="BJ108" s="48">
        <v>0</v>
      </c>
      <c r="BK108" s="49">
        <v>0</v>
      </c>
      <c r="BL108" s="48">
        <v>40</v>
      </c>
      <c r="BM108" s="49">
        <v>100</v>
      </c>
      <c r="BN108" s="48">
        <v>40</v>
      </c>
    </row>
    <row r="109" spans="1:66" ht="15">
      <c r="A109" s="64" t="s">
        <v>255</v>
      </c>
      <c r="B109" s="64" t="s">
        <v>287</v>
      </c>
      <c r="C109" s="65" t="s">
        <v>3851</v>
      </c>
      <c r="D109" s="66">
        <v>3</v>
      </c>
      <c r="E109" s="67" t="s">
        <v>132</v>
      </c>
      <c r="F109" s="68">
        <v>32</v>
      </c>
      <c r="G109" s="65"/>
      <c r="H109" s="69"/>
      <c r="I109" s="70"/>
      <c r="J109" s="70"/>
      <c r="K109" s="34" t="s">
        <v>65</v>
      </c>
      <c r="L109" s="77">
        <v>109</v>
      </c>
      <c r="M109" s="77"/>
      <c r="N109" s="72"/>
      <c r="O109" s="79" t="s">
        <v>384</v>
      </c>
      <c r="P109" s="81">
        <v>43746.73275462963</v>
      </c>
      <c r="Q109" s="79" t="s">
        <v>414</v>
      </c>
      <c r="R109" s="79"/>
      <c r="S109" s="79"/>
      <c r="T109" s="79" t="s">
        <v>565</v>
      </c>
      <c r="U109" s="79"/>
      <c r="V109" s="82" t="s">
        <v>724</v>
      </c>
      <c r="W109" s="81">
        <v>43746.73275462963</v>
      </c>
      <c r="X109" s="85">
        <v>43746</v>
      </c>
      <c r="Y109" s="87" t="s">
        <v>834</v>
      </c>
      <c r="Z109" s="82" t="s">
        <v>1035</v>
      </c>
      <c r="AA109" s="79"/>
      <c r="AB109" s="79"/>
      <c r="AC109" s="87" t="s">
        <v>1241</v>
      </c>
      <c r="AD109" s="79"/>
      <c r="AE109" s="79" t="b">
        <v>0</v>
      </c>
      <c r="AF109" s="79">
        <v>0</v>
      </c>
      <c r="AG109" s="87" t="s">
        <v>1402</v>
      </c>
      <c r="AH109" s="79" t="b">
        <v>0</v>
      </c>
      <c r="AI109" s="79" t="s">
        <v>1405</v>
      </c>
      <c r="AJ109" s="79"/>
      <c r="AK109" s="87" t="s">
        <v>1402</v>
      </c>
      <c r="AL109" s="79" t="b">
        <v>0</v>
      </c>
      <c r="AM109" s="79">
        <v>26</v>
      </c>
      <c r="AN109" s="87" t="s">
        <v>1369</v>
      </c>
      <c r="AO109" s="79" t="s">
        <v>1418</v>
      </c>
      <c r="AP109" s="79" t="b">
        <v>0</v>
      </c>
      <c r="AQ109" s="87" t="s">
        <v>1369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255</v>
      </c>
      <c r="B110" s="64" t="s">
        <v>287</v>
      </c>
      <c r="C110" s="65" t="s">
        <v>3851</v>
      </c>
      <c r="D110" s="66">
        <v>3</v>
      </c>
      <c r="E110" s="67" t="s">
        <v>132</v>
      </c>
      <c r="F110" s="68">
        <v>32</v>
      </c>
      <c r="G110" s="65"/>
      <c r="H110" s="69"/>
      <c r="I110" s="70"/>
      <c r="J110" s="70"/>
      <c r="K110" s="34" t="s">
        <v>65</v>
      </c>
      <c r="L110" s="77">
        <v>110</v>
      </c>
      <c r="M110" s="77"/>
      <c r="N110" s="72"/>
      <c r="O110" s="79" t="s">
        <v>385</v>
      </c>
      <c r="P110" s="81">
        <v>43746.73275462963</v>
      </c>
      <c r="Q110" s="79" t="s">
        <v>414</v>
      </c>
      <c r="R110" s="79"/>
      <c r="S110" s="79"/>
      <c r="T110" s="79" t="s">
        <v>565</v>
      </c>
      <c r="U110" s="79"/>
      <c r="V110" s="82" t="s">
        <v>724</v>
      </c>
      <c r="W110" s="81">
        <v>43746.73275462963</v>
      </c>
      <c r="X110" s="85">
        <v>43746</v>
      </c>
      <c r="Y110" s="87" t="s">
        <v>834</v>
      </c>
      <c r="Z110" s="82" t="s">
        <v>1035</v>
      </c>
      <c r="AA110" s="79"/>
      <c r="AB110" s="79"/>
      <c r="AC110" s="87" t="s">
        <v>1241</v>
      </c>
      <c r="AD110" s="79"/>
      <c r="AE110" s="79" t="b">
        <v>0</v>
      </c>
      <c r="AF110" s="79">
        <v>0</v>
      </c>
      <c r="AG110" s="87" t="s">
        <v>1402</v>
      </c>
      <c r="AH110" s="79" t="b">
        <v>0</v>
      </c>
      <c r="AI110" s="79" t="s">
        <v>1405</v>
      </c>
      <c r="AJ110" s="79"/>
      <c r="AK110" s="87" t="s">
        <v>1402</v>
      </c>
      <c r="AL110" s="79" t="b">
        <v>0</v>
      </c>
      <c r="AM110" s="79">
        <v>26</v>
      </c>
      <c r="AN110" s="87" t="s">
        <v>1369</v>
      </c>
      <c r="AO110" s="79" t="s">
        <v>1418</v>
      </c>
      <c r="AP110" s="79" t="b">
        <v>0</v>
      </c>
      <c r="AQ110" s="87" t="s">
        <v>1369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v>0</v>
      </c>
      <c r="BG110" s="49">
        <v>0</v>
      </c>
      <c r="BH110" s="48">
        <v>0</v>
      </c>
      <c r="BI110" s="49">
        <v>0</v>
      </c>
      <c r="BJ110" s="48">
        <v>0</v>
      </c>
      <c r="BK110" s="49">
        <v>0</v>
      </c>
      <c r="BL110" s="48">
        <v>40</v>
      </c>
      <c r="BM110" s="49">
        <v>100</v>
      </c>
      <c r="BN110" s="48">
        <v>40</v>
      </c>
    </row>
    <row r="111" spans="1:66" ht="15">
      <c r="A111" s="64" t="s">
        <v>256</v>
      </c>
      <c r="B111" s="64" t="s">
        <v>256</v>
      </c>
      <c r="C111" s="65" t="s">
        <v>3851</v>
      </c>
      <c r="D111" s="66">
        <v>3</v>
      </c>
      <c r="E111" s="67" t="s">
        <v>132</v>
      </c>
      <c r="F111" s="68">
        <v>32</v>
      </c>
      <c r="G111" s="65"/>
      <c r="H111" s="69"/>
      <c r="I111" s="70"/>
      <c r="J111" s="70"/>
      <c r="K111" s="34" t="s">
        <v>65</v>
      </c>
      <c r="L111" s="77">
        <v>111</v>
      </c>
      <c r="M111" s="77"/>
      <c r="N111" s="72"/>
      <c r="O111" s="79" t="s">
        <v>176</v>
      </c>
      <c r="P111" s="81">
        <v>43741.36064814815</v>
      </c>
      <c r="Q111" s="79" t="s">
        <v>397</v>
      </c>
      <c r="R111" s="82" t="s">
        <v>479</v>
      </c>
      <c r="S111" s="79" t="s">
        <v>538</v>
      </c>
      <c r="T111" s="79" t="s">
        <v>566</v>
      </c>
      <c r="U111" s="79"/>
      <c r="V111" s="82" t="s">
        <v>725</v>
      </c>
      <c r="W111" s="81">
        <v>43741.36064814815</v>
      </c>
      <c r="X111" s="85">
        <v>43741</v>
      </c>
      <c r="Y111" s="87" t="s">
        <v>835</v>
      </c>
      <c r="Z111" s="82" t="s">
        <v>1036</v>
      </c>
      <c r="AA111" s="79"/>
      <c r="AB111" s="79"/>
      <c r="AC111" s="87" t="s">
        <v>1242</v>
      </c>
      <c r="AD111" s="79"/>
      <c r="AE111" s="79" t="b">
        <v>0</v>
      </c>
      <c r="AF111" s="79">
        <v>3</v>
      </c>
      <c r="AG111" s="87" t="s">
        <v>1402</v>
      </c>
      <c r="AH111" s="79" t="b">
        <v>1</v>
      </c>
      <c r="AI111" s="79" t="s">
        <v>1405</v>
      </c>
      <c r="AJ111" s="79"/>
      <c r="AK111" s="87" t="s">
        <v>1359</v>
      </c>
      <c r="AL111" s="79" t="b">
        <v>0</v>
      </c>
      <c r="AM111" s="79">
        <v>2</v>
      </c>
      <c r="AN111" s="87" t="s">
        <v>1402</v>
      </c>
      <c r="AO111" s="79" t="s">
        <v>1408</v>
      </c>
      <c r="AP111" s="79" t="b">
        <v>0</v>
      </c>
      <c r="AQ111" s="87" t="s">
        <v>1242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v>1</v>
      </c>
      <c r="BG111" s="49">
        <v>5</v>
      </c>
      <c r="BH111" s="48">
        <v>0</v>
      </c>
      <c r="BI111" s="49">
        <v>0</v>
      </c>
      <c r="BJ111" s="48">
        <v>0</v>
      </c>
      <c r="BK111" s="49">
        <v>0</v>
      </c>
      <c r="BL111" s="48">
        <v>19</v>
      </c>
      <c r="BM111" s="49">
        <v>95</v>
      </c>
      <c r="BN111" s="48">
        <v>20</v>
      </c>
    </row>
    <row r="112" spans="1:66" ht="15">
      <c r="A112" s="64" t="s">
        <v>257</v>
      </c>
      <c r="B112" s="64" t="s">
        <v>256</v>
      </c>
      <c r="C112" s="65" t="s">
        <v>3851</v>
      </c>
      <c r="D112" s="66">
        <v>3</v>
      </c>
      <c r="E112" s="67" t="s">
        <v>132</v>
      </c>
      <c r="F112" s="68">
        <v>32</v>
      </c>
      <c r="G112" s="65"/>
      <c r="H112" s="69"/>
      <c r="I112" s="70"/>
      <c r="J112" s="70"/>
      <c r="K112" s="34" t="s">
        <v>65</v>
      </c>
      <c r="L112" s="77">
        <v>112</v>
      </c>
      <c r="M112" s="77"/>
      <c r="N112" s="72"/>
      <c r="O112" s="79" t="s">
        <v>384</v>
      </c>
      <c r="P112" s="81">
        <v>43741.56511574074</v>
      </c>
      <c r="Q112" s="79" t="s">
        <v>397</v>
      </c>
      <c r="R112" s="79"/>
      <c r="S112" s="79"/>
      <c r="T112" s="79" t="s">
        <v>549</v>
      </c>
      <c r="U112" s="79"/>
      <c r="V112" s="82" t="s">
        <v>726</v>
      </c>
      <c r="W112" s="81">
        <v>43741.56511574074</v>
      </c>
      <c r="X112" s="85">
        <v>43741</v>
      </c>
      <c r="Y112" s="87" t="s">
        <v>836</v>
      </c>
      <c r="Z112" s="82" t="s">
        <v>1037</v>
      </c>
      <c r="AA112" s="79"/>
      <c r="AB112" s="79"/>
      <c r="AC112" s="87" t="s">
        <v>1243</v>
      </c>
      <c r="AD112" s="79"/>
      <c r="AE112" s="79" t="b">
        <v>0</v>
      </c>
      <c r="AF112" s="79">
        <v>0</v>
      </c>
      <c r="AG112" s="87" t="s">
        <v>1402</v>
      </c>
      <c r="AH112" s="79" t="b">
        <v>1</v>
      </c>
      <c r="AI112" s="79" t="s">
        <v>1405</v>
      </c>
      <c r="AJ112" s="79"/>
      <c r="AK112" s="87" t="s">
        <v>1359</v>
      </c>
      <c r="AL112" s="79" t="b">
        <v>0</v>
      </c>
      <c r="AM112" s="79">
        <v>2</v>
      </c>
      <c r="AN112" s="87" t="s">
        <v>1242</v>
      </c>
      <c r="AO112" s="79" t="s">
        <v>1408</v>
      </c>
      <c r="AP112" s="79" t="b">
        <v>0</v>
      </c>
      <c r="AQ112" s="87" t="s">
        <v>1242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8">
        <v>1</v>
      </c>
      <c r="BG112" s="49">
        <v>5</v>
      </c>
      <c r="BH112" s="48">
        <v>0</v>
      </c>
      <c r="BI112" s="49">
        <v>0</v>
      </c>
      <c r="BJ112" s="48">
        <v>0</v>
      </c>
      <c r="BK112" s="49">
        <v>0</v>
      </c>
      <c r="BL112" s="48">
        <v>19</v>
      </c>
      <c r="BM112" s="49">
        <v>95</v>
      </c>
      <c r="BN112" s="48">
        <v>20</v>
      </c>
    </row>
    <row r="113" spans="1:66" ht="15">
      <c r="A113" s="64" t="s">
        <v>257</v>
      </c>
      <c r="B113" s="64" t="s">
        <v>288</v>
      </c>
      <c r="C113" s="65" t="s">
        <v>3851</v>
      </c>
      <c r="D113" s="66">
        <v>3</v>
      </c>
      <c r="E113" s="67" t="s">
        <v>132</v>
      </c>
      <c r="F113" s="68">
        <v>32</v>
      </c>
      <c r="G113" s="65"/>
      <c r="H113" s="69"/>
      <c r="I113" s="70"/>
      <c r="J113" s="70"/>
      <c r="K113" s="34" t="s">
        <v>65</v>
      </c>
      <c r="L113" s="77">
        <v>113</v>
      </c>
      <c r="M113" s="77"/>
      <c r="N113" s="72"/>
      <c r="O113" s="79" t="s">
        <v>384</v>
      </c>
      <c r="P113" s="81">
        <v>43746.74798611111</v>
      </c>
      <c r="Q113" s="79" t="s">
        <v>415</v>
      </c>
      <c r="R113" s="79"/>
      <c r="S113" s="79"/>
      <c r="T113" s="79" t="s">
        <v>567</v>
      </c>
      <c r="U113" s="79"/>
      <c r="V113" s="82" t="s">
        <v>726</v>
      </c>
      <c r="W113" s="81">
        <v>43746.74798611111</v>
      </c>
      <c r="X113" s="85">
        <v>43746</v>
      </c>
      <c r="Y113" s="87" t="s">
        <v>837</v>
      </c>
      <c r="Z113" s="82" t="s">
        <v>1038</v>
      </c>
      <c r="AA113" s="79"/>
      <c r="AB113" s="79"/>
      <c r="AC113" s="87" t="s">
        <v>1244</v>
      </c>
      <c r="AD113" s="79"/>
      <c r="AE113" s="79" t="b">
        <v>0</v>
      </c>
      <c r="AF113" s="79">
        <v>0</v>
      </c>
      <c r="AG113" s="87" t="s">
        <v>1402</v>
      </c>
      <c r="AH113" s="79" t="b">
        <v>0</v>
      </c>
      <c r="AI113" s="79" t="s">
        <v>1405</v>
      </c>
      <c r="AJ113" s="79"/>
      <c r="AK113" s="87" t="s">
        <v>1402</v>
      </c>
      <c r="AL113" s="79" t="b">
        <v>0</v>
      </c>
      <c r="AM113" s="79">
        <v>2</v>
      </c>
      <c r="AN113" s="87" t="s">
        <v>1360</v>
      </c>
      <c r="AO113" s="79" t="s">
        <v>1408</v>
      </c>
      <c r="AP113" s="79" t="b">
        <v>0</v>
      </c>
      <c r="AQ113" s="87" t="s">
        <v>1360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8"/>
      <c r="BG113" s="49"/>
      <c r="BH113" s="48"/>
      <c r="BI113" s="49"/>
      <c r="BJ113" s="48"/>
      <c r="BK113" s="49"/>
      <c r="BL113" s="48"/>
      <c r="BM113" s="49"/>
      <c r="BN113" s="48"/>
    </row>
    <row r="114" spans="1:66" ht="15">
      <c r="A114" s="64" t="s">
        <v>257</v>
      </c>
      <c r="B114" s="64" t="s">
        <v>316</v>
      </c>
      <c r="C114" s="65" t="s">
        <v>3851</v>
      </c>
      <c r="D114" s="66">
        <v>3</v>
      </c>
      <c r="E114" s="67" t="s">
        <v>132</v>
      </c>
      <c r="F114" s="68">
        <v>32</v>
      </c>
      <c r="G114" s="65"/>
      <c r="H114" s="69"/>
      <c r="I114" s="70"/>
      <c r="J114" s="70"/>
      <c r="K114" s="34" t="s">
        <v>65</v>
      </c>
      <c r="L114" s="77">
        <v>114</v>
      </c>
      <c r="M114" s="77"/>
      <c r="N114" s="72"/>
      <c r="O114" s="79" t="s">
        <v>385</v>
      </c>
      <c r="P114" s="81">
        <v>43746.74798611111</v>
      </c>
      <c r="Q114" s="79" t="s">
        <v>415</v>
      </c>
      <c r="R114" s="79"/>
      <c r="S114" s="79"/>
      <c r="T114" s="79" t="s">
        <v>567</v>
      </c>
      <c r="U114" s="79"/>
      <c r="V114" s="82" t="s">
        <v>726</v>
      </c>
      <c r="W114" s="81">
        <v>43746.74798611111</v>
      </c>
      <c r="X114" s="85">
        <v>43746</v>
      </c>
      <c r="Y114" s="87" t="s">
        <v>837</v>
      </c>
      <c r="Z114" s="82" t="s">
        <v>1038</v>
      </c>
      <c r="AA114" s="79"/>
      <c r="AB114" s="79"/>
      <c r="AC114" s="87" t="s">
        <v>1244</v>
      </c>
      <c r="AD114" s="79"/>
      <c r="AE114" s="79" t="b">
        <v>0</v>
      </c>
      <c r="AF114" s="79">
        <v>0</v>
      </c>
      <c r="AG114" s="87" t="s">
        <v>1402</v>
      </c>
      <c r="AH114" s="79" t="b">
        <v>0</v>
      </c>
      <c r="AI114" s="79" t="s">
        <v>1405</v>
      </c>
      <c r="AJ114" s="79"/>
      <c r="AK114" s="87" t="s">
        <v>1402</v>
      </c>
      <c r="AL114" s="79" t="b">
        <v>0</v>
      </c>
      <c r="AM114" s="79">
        <v>2</v>
      </c>
      <c r="AN114" s="87" t="s">
        <v>1360</v>
      </c>
      <c r="AO114" s="79" t="s">
        <v>1408</v>
      </c>
      <c r="AP114" s="79" t="b">
        <v>0</v>
      </c>
      <c r="AQ114" s="87" t="s">
        <v>1360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8">
        <v>1</v>
      </c>
      <c r="BG114" s="49">
        <v>2.7027027027027026</v>
      </c>
      <c r="BH114" s="48">
        <v>0</v>
      </c>
      <c r="BI114" s="49">
        <v>0</v>
      </c>
      <c r="BJ114" s="48">
        <v>0</v>
      </c>
      <c r="BK114" s="49">
        <v>0</v>
      </c>
      <c r="BL114" s="48">
        <v>36</v>
      </c>
      <c r="BM114" s="49">
        <v>97.29729729729729</v>
      </c>
      <c r="BN114" s="48">
        <v>37</v>
      </c>
    </row>
    <row r="115" spans="1:66" ht="15">
      <c r="A115" s="64" t="s">
        <v>258</v>
      </c>
      <c r="B115" s="64" t="s">
        <v>302</v>
      </c>
      <c r="C115" s="65" t="s">
        <v>3851</v>
      </c>
      <c r="D115" s="66">
        <v>3</v>
      </c>
      <c r="E115" s="67" t="s">
        <v>132</v>
      </c>
      <c r="F115" s="68">
        <v>32</v>
      </c>
      <c r="G115" s="65"/>
      <c r="H115" s="69"/>
      <c r="I115" s="70"/>
      <c r="J115" s="70"/>
      <c r="K115" s="34" t="s">
        <v>65</v>
      </c>
      <c r="L115" s="77">
        <v>115</v>
      </c>
      <c r="M115" s="77"/>
      <c r="N115" s="72"/>
      <c r="O115" s="79" t="s">
        <v>384</v>
      </c>
      <c r="P115" s="81">
        <v>43746.75332175926</v>
      </c>
      <c r="Q115" s="79" t="s">
        <v>412</v>
      </c>
      <c r="R115" s="79"/>
      <c r="S115" s="79"/>
      <c r="T115" s="79" t="s">
        <v>563</v>
      </c>
      <c r="U115" s="79"/>
      <c r="V115" s="82" t="s">
        <v>727</v>
      </c>
      <c r="W115" s="81">
        <v>43746.75332175926</v>
      </c>
      <c r="X115" s="85">
        <v>43746</v>
      </c>
      <c r="Y115" s="87" t="s">
        <v>838</v>
      </c>
      <c r="Z115" s="82" t="s">
        <v>1039</v>
      </c>
      <c r="AA115" s="79"/>
      <c r="AB115" s="79"/>
      <c r="AC115" s="87" t="s">
        <v>1245</v>
      </c>
      <c r="AD115" s="79"/>
      <c r="AE115" s="79" t="b">
        <v>0</v>
      </c>
      <c r="AF115" s="79">
        <v>0</v>
      </c>
      <c r="AG115" s="87" t="s">
        <v>1402</v>
      </c>
      <c r="AH115" s="79" t="b">
        <v>0</v>
      </c>
      <c r="AI115" s="79" t="s">
        <v>1405</v>
      </c>
      <c r="AJ115" s="79"/>
      <c r="AK115" s="87" t="s">
        <v>1402</v>
      </c>
      <c r="AL115" s="79" t="b">
        <v>0</v>
      </c>
      <c r="AM115" s="79">
        <v>2</v>
      </c>
      <c r="AN115" s="87" t="s">
        <v>1305</v>
      </c>
      <c r="AO115" s="79" t="s">
        <v>1411</v>
      </c>
      <c r="AP115" s="79" t="b">
        <v>0</v>
      </c>
      <c r="AQ115" s="87" t="s">
        <v>1305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8">
        <v>0</v>
      </c>
      <c r="BG115" s="49">
        <v>0</v>
      </c>
      <c r="BH115" s="48">
        <v>0</v>
      </c>
      <c r="BI115" s="49">
        <v>0</v>
      </c>
      <c r="BJ115" s="48">
        <v>0</v>
      </c>
      <c r="BK115" s="49">
        <v>0</v>
      </c>
      <c r="BL115" s="48">
        <v>10</v>
      </c>
      <c r="BM115" s="49">
        <v>100</v>
      </c>
      <c r="BN115" s="48">
        <v>10</v>
      </c>
    </row>
    <row r="116" spans="1:66" ht="15">
      <c r="A116" s="64" t="s">
        <v>259</v>
      </c>
      <c r="B116" s="64" t="s">
        <v>287</v>
      </c>
      <c r="C116" s="65" t="s">
        <v>3851</v>
      </c>
      <c r="D116" s="66">
        <v>3</v>
      </c>
      <c r="E116" s="67" t="s">
        <v>132</v>
      </c>
      <c r="F116" s="68">
        <v>32</v>
      </c>
      <c r="G116" s="65"/>
      <c r="H116" s="69"/>
      <c r="I116" s="70"/>
      <c r="J116" s="70"/>
      <c r="K116" s="34" t="s">
        <v>65</v>
      </c>
      <c r="L116" s="77">
        <v>116</v>
      </c>
      <c r="M116" s="77"/>
      <c r="N116" s="72"/>
      <c r="O116" s="79" t="s">
        <v>384</v>
      </c>
      <c r="P116" s="81">
        <v>43746.75357638889</v>
      </c>
      <c r="Q116" s="79" t="s">
        <v>414</v>
      </c>
      <c r="R116" s="79"/>
      <c r="S116" s="79"/>
      <c r="T116" s="79" t="s">
        <v>565</v>
      </c>
      <c r="U116" s="79"/>
      <c r="V116" s="82" t="s">
        <v>728</v>
      </c>
      <c r="W116" s="81">
        <v>43746.75357638889</v>
      </c>
      <c r="X116" s="85">
        <v>43746</v>
      </c>
      <c r="Y116" s="87" t="s">
        <v>839</v>
      </c>
      <c r="Z116" s="82" t="s">
        <v>1040</v>
      </c>
      <c r="AA116" s="79"/>
      <c r="AB116" s="79"/>
      <c r="AC116" s="87" t="s">
        <v>1246</v>
      </c>
      <c r="AD116" s="79"/>
      <c r="AE116" s="79" t="b">
        <v>0</v>
      </c>
      <c r="AF116" s="79">
        <v>0</v>
      </c>
      <c r="AG116" s="87" t="s">
        <v>1402</v>
      </c>
      <c r="AH116" s="79" t="b">
        <v>0</v>
      </c>
      <c r="AI116" s="79" t="s">
        <v>1405</v>
      </c>
      <c r="AJ116" s="79"/>
      <c r="AK116" s="87" t="s">
        <v>1402</v>
      </c>
      <c r="AL116" s="79" t="b">
        <v>0</v>
      </c>
      <c r="AM116" s="79">
        <v>26</v>
      </c>
      <c r="AN116" s="87" t="s">
        <v>1369</v>
      </c>
      <c r="AO116" s="79" t="s">
        <v>1419</v>
      </c>
      <c r="AP116" s="79" t="b">
        <v>0</v>
      </c>
      <c r="AQ116" s="87" t="s">
        <v>1369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259</v>
      </c>
      <c r="B117" s="64" t="s">
        <v>287</v>
      </c>
      <c r="C117" s="65" t="s">
        <v>3851</v>
      </c>
      <c r="D117" s="66">
        <v>3</v>
      </c>
      <c r="E117" s="67" t="s">
        <v>132</v>
      </c>
      <c r="F117" s="68">
        <v>32</v>
      </c>
      <c r="G117" s="65"/>
      <c r="H117" s="69"/>
      <c r="I117" s="70"/>
      <c r="J117" s="70"/>
      <c r="K117" s="34" t="s">
        <v>65</v>
      </c>
      <c r="L117" s="77">
        <v>117</v>
      </c>
      <c r="M117" s="77"/>
      <c r="N117" s="72"/>
      <c r="O117" s="79" t="s">
        <v>385</v>
      </c>
      <c r="P117" s="81">
        <v>43746.75357638889</v>
      </c>
      <c r="Q117" s="79" t="s">
        <v>414</v>
      </c>
      <c r="R117" s="79"/>
      <c r="S117" s="79"/>
      <c r="T117" s="79" t="s">
        <v>565</v>
      </c>
      <c r="U117" s="79"/>
      <c r="V117" s="82" t="s">
        <v>728</v>
      </c>
      <c r="W117" s="81">
        <v>43746.75357638889</v>
      </c>
      <c r="X117" s="85">
        <v>43746</v>
      </c>
      <c r="Y117" s="87" t="s">
        <v>839</v>
      </c>
      <c r="Z117" s="82" t="s">
        <v>1040</v>
      </c>
      <c r="AA117" s="79"/>
      <c r="AB117" s="79"/>
      <c r="AC117" s="87" t="s">
        <v>1246</v>
      </c>
      <c r="AD117" s="79"/>
      <c r="AE117" s="79" t="b">
        <v>0</v>
      </c>
      <c r="AF117" s="79">
        <v>0</v>
      </c>
      <c r="AG117" s="87" t="s">
        <v>1402</v>
      </c>
      <c r="AH117" s="79" t="b">
        <v>0</v>
      </c>
      <c r="AI117" s="79" t="s">
        <v>1405</v>
      </c>
      <c r="AJ117" s="79"/>
      <c r="AK117" s="87" t="s">
        <v>1402</v>
      </c>
      <c r="AL117" s="79" t="b">
        <v>0</v>
      </c>
      <c r="AM117" s="79">
        <v>26</v>
      </c>
      <c r="AN117" s="87" t="s">
        <v>1369</v>
      </c>
      <c r="AO117" s="79" t="s">
        <v>1419</v>
      </c>
      <c r="AP117" s="79" t="b">
        <v>0</v>
      </c>
      <c r="AQ117" s="87" t="s">
        <v>1369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v>0</v>
      </c>
      <c r="BG117" s="49">
        <v>0</v>
      </c>
      <c r="BH117" s="48">
        <v>0</v>
      </c>
      <c r="BI117" s="49">
        <v>0</v>
      </c>
      <c r="BJ117" s="48">
        <v>0</v>
      </c>
      <c r="BK117" s="49">
        <v>0</v>
      </c>
      <c r="BL117" s="48">
        <v>40</v>
      </c>
      <c r="BM117" s="49">
        <v>100</v>
      </c>
      <c r="BN117" s="48">
        <v>40</v>
      </c>
    </row>
    <row r="118" spans="1:66" ht="15">
      <c r="A118" s="64" t="s">
        <v>260</v>
      </c>
      <c r="B118" s="64" t="s">
        <v>287</v>
      </c>
      <c r="C118" s="65" t="s">
        <v>3851</v>
      </c>
      <c r="D118" s="66">
        <v>3</v>
      </c>
      <c r="E118" s="67" t="s">
        <v>132</v>
      </c>
      <c r="F118" s="68">
        <v>32</v>
      </c>
      <c r="G118" s="65"/>
      <c r="H118" s="69"/>
      <c r="I118" s="70"/>
      <c r="J118" s="70"/>
      <c r="K118" s="34" t="s">
        <v>65</v>
      </c>
      <c r="L118" s="77">
        <v>118</v>
      </c>
      <c r="M118" s="77"/>
      <c r="N118" s="72"/>
      <c r="O118" s="79" t="s">
        <v>384</v>
      </c>
      <c r="P118" s="81">
        <v>43746.75791666667</v>
      </c>
      <c r="Q118" s="79" t="s">
        <v>414</v>
      </c>
      <c r="R118" s="79"/>
      <c r="S118" s="79"/>
      <c r="T118" s="79" t="s">
        <v>565</v>
      </c>
      <c r="U118" s="79"/>
      <c r="V118" s="82" t="s">
        <v>729</v>
      </c>
      <c r="W118" s="81">
        <v>43746.75791666667</v>
      </c>
      <c r="X118" s="85">
        <v>43746</v>
      </c>
      <c r="Y118" s="87" t="s">
        <v>840</v>
      </c>
      <c r="Z118" s="82" t="s">
        <v>1041</v>
      </c>
      <c r="AA118" s="79"/>
      <c r="AB118" s="79"/>
      <c r="AC118" s="87" t="s">
        <v>1247</v>
      </c>
      <c r="AD118" s="79"/>
      <c r="AE118" s="79" t="b">
        <v>0</v>
      </c>
      <c r="AF118" s="79">
        <v>0</v>
      </c>
      <c r="AG118" s="87" t="s">
        <v>1402</v>
      </c>
      <c r="AH118" s="79" t="b">
        <v>0</v>
      </c>
      <c r="AI118" s="79" t="s">
        <v>1405</v>
      </c>
      <c r="AJ118" s="79"/>
      <c r="AK118" s="87" t="s">
        <v>1402</v>
      </c>
      <c r="AL118" s="79" t="b">
        <v>0</v>
      </c>
      <c r="AM118" s="79">
        <v>26</v>
      </c>
      <c r="AN118" s="87" t="s">
        <v>1369</v>
      </c>
      <c r="AO118" s="79" t="s">
        <v>1420</v>
      </c>
      <c r="AP118" s="79" t="b">
        <v>0</v>
      </c>
      <c r="AQ118" s="87" t="s">
        <v>1369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260</v>
      </c>
      <c r="B119" s="64" t="s">
        <v>287</v>
      </c>
      <c r="C119" s="65" t="s">
        <v>3851</v>
      </c>
      <c r="D119" s="66">
        <v>3</v>
      </c>
      <c r="E119" s="67" t="s">
        <v>132</v>
      </c>
      <c r="F119" s="68">
        <v>32</v>
      </c>
      <c r="G119" s="65"/>
      <c r="H119" s="69"/>
      <c r="I119" s="70"/>
      <c r="J119" s="70"/>
      <c r="K119" s="34" t="s">
        <v>65</v>
      </c>
      <c r="L119" s="77">
        <v>119</v>
      </c>
      <c r="M119" s="77"/>
      <c r="N119" s="72"/>
      <c r="O119" s="79" t="s">
        <v>385</v>
      </c>
      <c r="P119" s="81">
        <v>43746.75791666667</v>
      </c>
      <c r="Q119" s="79" t="s">
        <v>414</v>
      </c>
      <c r="R119" s="79"/>
      <c r="S119" s="79"/>
      <c r="T119" s="79" t="s">
        <v>565</v>
      </c>
      <c r="U119" s="79"/>
      <c r="V119" s="82" t="s">
        <v>729</v>
      </c>
      <c r="W119" s="81">
        <v>43746.75791666667</v>
      </c>
      <c r="X119" s="85">
        <v>43746</v>
      </c>
      <c r="Y119" s="87" t="s">
        <v>840</v>
      </c>
      <c r="Z119" s="82" t="s">
        <v>1041</v>
      </c>
      <c r="AA119" s="79"/>
      <c r="AB119" s="79"/>
      <c r="AC119" s="87" t="s">
        <v>1247</v>
      </c>
      <c r="AD119" s="79"/>
      <c r="AE119" s="79" t="b">
        <v>0</v>
      </c>
      <c r="AF119" s="79">
        <v>0</v>
      </c>
      <c r="AG119" s="87" t="s">
        <v>1402</v>
      </c>
      <c r="AH119" s="79" t="b">
        <v>0</v>
      </c>
      <c r="AI119" s="79" t="s">
        <v>1405</v>
      </c>
      <c r="AJ119" s="79"/>
      <c r="AK119" s="87" t="s">
        <v>1402</v>
      </c>
      <c r="AL119" s="79" t="b">
        <v>0</v>
      </c>
      <c r="AM119" s="79">
        <v>26</v>
      </c>
      <c r="AN119" s="87" t="s">
        <v>1369</v>
      </c>
      <c r="AO119" s="79" t="s">
        <v>1420</v>
      </c>
      <c r="AP119" s="79" t="b">
        <v>0</v>
      </c>
      <c r="AQ119" s="87" t="s">
        <v>1369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v>0</v>
      </c>
      <c r="BG119" s="49">
        <v>0</v>
      </c>
      <c r="BH119" s="48">
        <v>0</v>
      </c>
      <c r="BI119" s="49">
        <v>0</v>
      </c>
      <c r="BJ119" s="48">
        <v>0</v>
      </c>
      <c r="BK119" s="49">
        <v>0</v>
      </c>
      <c r="BL119" s="48">
        <v>40</v>
      </c>
      <c r="BM119" s="49">
        <v>100</v>
      </c>
      <c r="BN119" s="48">
        <v>40</v>
      </c>
    </row>
    <row r="120" spans="1:66" ht="15">
      <c r="A120" s="64" t="s">
        <v>261</v>
      </c>
      <c r="B120" s="64" t="s">
        <v>287</v>
      </c>
      <c r="C120" s="65" t="s">
        <v>3851</v>
      </c>
      <c r="D120" s="66">
        <v>3</v>
      </c>
      <c r="E120" s="67" t="s">
        <v>132</v>
      </c>
      <c r="F120" s="68">
        <v>32</v>
      </c>
      <c r="G120" s="65"/>
      <c r="H120" s="69"/>
      <c r="I120" s="70"/>
      <c r="J120" s="70"/>
      <c r="K120" s="34" t="s">
        <v>65</v>
      </c>
      <c r="L120" s="77">
        <v>120</v>
      </c>
      <c r="M120" s="77"/>
      <c r="N120" s="72"/>
      <c r="O120" s="79" t="s">
        <v>384</v>
      </c>
      <c r="P120" s="81">
        <v>43746.9005787037</v>
      </c>
      <c r="Q120" s="79" t="s">
        <v>414</v>
      </c>
      <c r="R120" s="79"/>
      <c r="S120" s="79"/>
      <c r="T120" s="79" t="s">
        <v>565</v>
      </c>
      <c r="U120" s="79"/>
      <c r="V120" s="82" t="s">
        <v>730</v>
      </c>
      <c r="W120" s="81">
        <v>43746.9005787037</v>
      </c>
      <c r="X120" s="85">
        <v>43746</v>
      </c>
      <c r="Y120" s="87" t="s">
        <v>841</v>
      </c>
      <c r="Z120" s="82" t="s">
        <v>1042</v>
      </c>
      <c r="AA120" s="79"/>
      <c r="AB120" s="79"/>
      <c r="AC120" s="87" t="s">
        <v>1248</v>
      </c>
      <c r="AD120" s="79"/>
      <c r="AE120" s="79" t="b">
        <v>0</v>
      </c>
      <c r="AF120" s="79">
        <v>0</v>
      </c>
      <c r="AG120" s="87" t="s">
        <v>1402</v>
      </c>
      <c r="AH120" s="79" t="b">
        <v>0</v>
      </c>
      <c r="AI120" s="79" t="s">
        <v>1405</v>
      </c>
      <c r="AJ120" s="79"/>
      <c r="AK120" s="87" t="s">
        <v>1402</v>
      </c>
      <c r="AL120" s="79" t="b">
        <v>0</v>
      </c>
      <c r="AM120" s="79">
        <v>26</v>
      </c>
      <c r="AN120" s="87" t="s">
        <v>1369</v>
      </c>
      <c r="AO120" s="79" t="s">
        <v>1411</v>
      </c>
      <c r="AP120" s="79" t="b">
        <v>0</v>
      </c>
      <c r="AQ120" s="87" t="s">
        <v>1369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261</v>
      </c>
      <c r="B121" s="64" t="s">
        <v>287</v>
      </c>
      <c r="C121" s="65" t="s">
        <v>3851</v>
      </c>
      <c r="D121" s="66">
        <v>3</v>
      </c>
      <c r="E121" s="67" t="s">
        <v>132</v>
      </c>
      <c r="F121" s="68">
        <v>32</v>
      </c>
      <c r="G121" s="65"/>
      <c r="H121" s="69"/>
      <c r="I121" s="70"/>
      <c r="J121" s="70"/>
      <c r="K121" s="34" t="s">
        <v>65</v>
      </c>
      <c r="L121" s="77">
        <v>121</v>
      </c>
      <c r="M121" s="77"/>
      <c r="N121" s="72"/>
      <c r="O121" s="79" t="s">
        <v>385</v>
      </c>
      <c r="P121" s="81">
        <v>43746.9005787037</v>
      </c>
      <c r="Q121" s="79" t="s">
        <v>414</v>
      </c>
      <c r="R121" s="79"/>
      <c r="S121" s="79"/>
      <c r="T121" s="79" t="s">
        <v>565</v>
      </c>
      <c r="U121" s="79"/>
      <c r="V121" s="82" t="s">
        <v>730</v>
      </c>
      <c r="W121" s="81">
        <v>43746.9005787037</v>
      </c>
      <c r="X121" s="85">
        <v>43746</v>
      </c>
      <c r="Y121" s="87" t="s">
        <v>841</v>
      </c>
      <c r="Z121" s="82" t="s">
        <v>1042</v>
      </c>
      <c r="AA121" s="79"/>
      <c r="AB121" s="79"/>
      <c r="AC121" s="87" t="s">
        <v>1248</v>
      </c>
      <c r="AD121" s="79"/>
      <c r="AE121" s="79" t="b">
        <v>0</v>
      </c>
      <c r="AF121" s="79">
        <v>0</v>
      </c>
      <c r="AG121" s="87" t="s">
        <v>1402</v>
      </c>
      <c r="AH121" s="79" t="b">
        <v>0</v>
      </c>
      <c r="AI121" s="79" t="s">
        <v>1405</v>
      </c>
      <c r="AJ121" s="79"/>
      <c r="AK121" s="87" t="s">
        <v>1402</v>
      </c>
      <c r="AL121" s="79" t="b">
        <v>0</v>
      </c>
      <c r="AM121" s="79">
        <v>26</v>
      </c>
      <c r="AN121" s="87" t="s">
        <v>1369</v>
      </c>
      <c r="AO121" s="79" t="s">
        <v>1411</v>
      </c>
      <c r="AP121" s="79" t="b">
        <v>0</v>
      </c>
      <c r="AQ121" s="87" t="s">
        <v>1369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v>0</v>
      </c>
      <c r="BG121" s="49">
        <v>0</v>
      </c>
      <c r="BH121" s="48">
        <v>0</v>
      </c>
      <c r="BI121" s="49">
        <v>0</v>
      </c>
      <c r="BJ121" s="48">
        <v>0</v>
      </c>
      <c r="BK121" s="49">
        <v>0</v>
      </c>
      <c r="BL121" s="48">
        <v>40</v>
      </c>
      <c r="BM121" s="49">
        <v>100</v>
      </c>
      <c r="BN121" s="48">
        <v>40</v>
      </c>
    </row>
    <row r="122" spans="1:66" ht="15">
      <c r="A122" s="64" t="s">
        <v>262</v>
      </c>
      <c r="B122" s="64" t="s">
        <v>287</v>
      </c>
      <c r="C122" s="65" t="s">
        <v>3851</v>
      </c>
      <c r="D122" s="66">
        <v>3</v>
      </c>
      <c r="E122" s="67" t="s">
        <v>132</v>
      </c>
      <c r="F122" s="68">
        <v>32</v>
      </c>
      <c r="G122" s="65"/>
      <c r="H122" s="69"/>
      <c r="I122" s="70"/>
      <c r="J122" s="70"/>
      <c r="K122" s="34" t="s">
        <v>65</v>
      </c>
      <c r="L122" s="77">
        <v>122</v>
      </c>
      <c r="M122" s="77"/>
      <c r="N122" s="72"/>
      <c r="O122" s="79" t="s">
        <v>384</v>
      </c>
      <c r="P122" s="81">
        <v>43746.907743055555</v>
      </c>
      <c r="Q122" s="79" t="s">
        <v>414</v>
      </c>
      <c r="R122" s="79"/>
      <c r="S122" s="79"/>
      <c r="T122" s="79" t="s">
        <v>565</v>
      </c>
      <c r="U122" s="79"/>
      <c r="V122" s="82" t="s">
        <v>731</v>
      </c>
      <c r="W122" s="81">
        <v>43746.907743055555</v>
      </c>
      <c r="X122" s="85">
        <v>43746</v>
      </c>
      <c r="Y122" s="87" t="s">
        <v>842</v>
      </c>
      <c r="Z122" s="82" t="s">
        <v>1043</v>
      </c>
      <c r="AA122" s="79"/>
      <c r="AB122" s="79"/>
      <c r="AC122" s="87" t="s">
        <v>1249</v>
      </c>
      <c r="AD122" s="79"/>
      <c r="AE122" s="79" t="b">
        <v>0</v>
      </c>
      <c r="AF122" s="79">
        <v>0</v>
      </c>
      <c r="AG122" s="87" t="s">
        <v>1402</v>
      </c>
      <c r="AH122" s="79" t="b">
        <v>0</v>
      </c>
      <c r="AI122" s="79" t="s">
        <v>1405</v>
      </c>
      <c r="AJ122" s="79"/>
      <c r="AK122" s="87" t="s">
        <v>1402</v>
      </c>
      <c r="AL122" s="79" t="b">
        <v>0</v>
      </c>
      <c r="AM122" s="79">
        <v>26</v>
      </c>
      <c r="AN122" s="87" t="s">
        <v>1369</v>
      </c>
      <c r="AO122" s="79" t="s">
        <v>1421</v>
      </c>
      <c r="AP122" s="79" t="b">
        <v>0</v>
      </c>
      <c r="AQ122" s="87" t="s">
        <v>1369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262</v>
      </c>
      <c r="B123" s="64" t="s">
        <v>287</v>
      </c>
      <c r="C123" s="65" t="s">
        <v>3851</v>
      </c>
      <c r="D123" s="66">
        <v>3</v>
      </c>
      <c r="E123" s="67" t="s">
        <v>132</v>
      </c>
      <c r="F123" s="68">
        <v>32</v>
      </c>
      <c r="G123" s="65"/>
      <c r="H123" s="69"/>
      <c r="I123" s="70"/>
      <c r="J123" s="70"/>
      <c r="K123" s="34" t="s">
        <v>65</v>
      </c>
      <c r="L123" s="77">
        <v>123</v>
      </c>
      <c r="M123" s="77"/>
      <c r="N123" s="72"/>
      <c r="O123" s="79" t="s">
        <v>385</v>
      </c>
      <c r="P123" s="81">
        <v>43746.907743055555</v>
      </c>
      <c r="Q123" s="79" t="s">
        <v>414</v>
      </c>
      <c r="R123" s="79"/>
      <c r="S123" s="79"/>
      <c r="T123" s="79" t="s">
        <v>565</v>
      </c>
      <c r="U123" s="79"/>
      <c r="V123" s="82" t="s">
        <v>731</v>
      </c>
      <c r="W123" s="81">
        <v>43746.907743055555</v>
      </c>
      <c r="X123" s="85">
        <v>43746</v>
      </c>
      <c r="Y123" s="87" t="s">
        <v>842</v>
      </c>
      <c r="Z123" s="82" t="s">
        <v>1043</v>
      </c>
      <c r="AA123" s="79"/>
      <c r="AB123" s="79"/>
      <c r="AC123" s="87" t="s">
        <v>1249</v>
      </c>
      <c r="AD123" s="79"/>
      <c r="AE123" s="79" t="b">
        <v>0</v>
      </c>
      <c r="AF123" s="79">
        <v>0</v>
      </c>
      <c r="AG123" s="87" t="s">
        <v>1402</v>
      </c>
      <c r="AH123" s="79" t="b">
        <v>0</v>
      </c>
      <c r="AI123" s="79" t="s">
        <v>1405</v>
      </c>
      <c r="AJ123" s="79"/>
      <c r="AK123" s="87" t="s">
        <v>1402</v>
      </c>
      <c r="AL123" s="79" t="b">
        <v>0</v>
      </c>
      <c r="AM123" s="79">
        <v>26</v>
      </c>
      <c r="AN123" s="87" t="s">
        <v>1369</v>
      </c>
      <c r="AO123" s="79" t="s">
        <v>1421</v>
      </c>
      <c r="AP123" s="79" t="b">
        <v>0</v>
      </c>
      <c r="AQ123" s="87" t="s">
        <v>1369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v>0</v>
      </c>
      <c r="BG123" s="49">
        <v>0</v>
      </c>
      <c r="BH123" s="48">
        <v>0</v>
      </c>
      <c r="BI123" s="49">
        <v>0</v>
      </c>
      <c r="BJ123" s="48">
        <v>0</v>
      </c>
      <c r="BK123" s="49">
        <v>0</v>
      </c>
      <c r="BL123" s="48">
        <v>40</v>
      </c>
      <c r="BM123" s="49">
        <v>100</v>
      </c>
      <c r="BN123" s="48">
        <v>40</v>
      </c>
    </row>
    <row r="124" spans="1:66" ht="15">
      <c r="A124" s="64" t="s">
        <v>263</v>
      </c>
      <c r="B124" s="64" t="s">
        <v>288</v>
      </c>
      <c r="C124" s="65" t="s">
        <v>3851</v>
      </c>
      <c r="D124" s="66">
        <v>3</v>
      </c>
      <c r="E124" s="67" t="s">
        <v>132</v>
      </c>
      <c r="F124" s="68">
        <v>32</v>
      </c>
      <c r="G124" s="65"/>
      <c r="H124" s="69"/>
      <c r="I124" s="70"/>
      <c r="J124" s="70"/>
      <c r="K124" s="34" t="s">
        <v>65</v>
      </c>
      <c r="L124" s="77">
        <v>124</v>
      </c>
      <c r="M124" s="77"/>
      <c r="N124" s="72"/>
      <c r="O124" s="79" t="s">
        <v>384</v>
      </c>
      <c r="P124" s="81">
        <v>43741.95452546296</v>
      </c>
      <c r="Q124" s="79" t="s">
        <v>400</v>
      </c>
      <c r="R124" s="79"/>
      <c r="S124" s="79"/>
      <c r="T124" s="79" t="s">
        <v>555</v>
      </c>
      <c r="U124" s="79"/>
      <c r="V124" s="82" t="s">
        <v>732</v>
      </c>
      <c r="W124" s="81">
        <v>43741.95452546296</v>
      </c>
      <c r="X124" s="85">
        <v>43741</v>
      </c>
      <c r="Y124" s="87" t="s">
        <v>843</v>
      </c>
      <c r="Z124" s="82" t="s">
        <v>1044</v>
      </c>
      <c r="AA124" s="79"/>
      <c r="AB124" s="79"/>
      <c r="AC124" s="87" t="s">
        <v>1250</v>
      </c>
      <c r="AD124" s="79"/>
      <c r="AE124" s="79" t="b">
        <v>0</v>
      </c>
      <c r="AF124" s="79">
        <v>0</v>
      </c>
      <c r="AG124" s="87" t="s">
        <v>1402</v>
      </c>
      <c r="AH124" s="79" t="b">
        <v>0</v>
      </c>
      <c r="AI124" s="79" t="s">
        <v>1405</v>
      </c>
      <c r="AJ124" s="79"/>
      <c r="AK124" s="87" t="s">
        <v>1402</v>
      </c>
      <c r="AL124" s="79" t="b">
        <v>0</v>
      </c>
      <c r="AM124" s="79">
        <v>3</v>
      </c>
      <c r="AN124" s="87" t="s">
        <v>1277</v>
      </c>
      <c r="AO124" s="79" t="s">
        <v>1411</v>
      </c>
      <c r="AP124" s="79" t="b">
        <v>0</v>
      </c>
      <c r="AQ124" s="87" t="s">
        <v>1277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3</v>
      </c>
      <c r="BF124" s="48"/>
      <c r="BG124" s="49"/>
      <c r="BH124" s="48"/>
      <c r="BI124" s="49"/>
      <c r="BJ124" s="48"/>
      <c r="BK124" s="49"/>
      <c r="BL124" s="48"/>
      <c r="BM124" s="49"/>
      <c r="BN124" s="48"/>
    </row>
    <row r="125" spans="1:66" ht="15">
      <c r="A125" s="64" t="s">
        <v>263</v>
      </c>
      <c r="B125" s="64" t="s">
        <v>287</v>
      </c>
      <c r="C125" s="65" t="s">
        <v>3852</v>
      </c>
      <c r="D125" s="66">
        <v>3</v>
      </c>
      <c r="E125" s="67" t="s">
        <v>136</v>
      </c>
      <c r="F125" s="68">
        <v>19</v>
      </c>
      <c r="G125" s="65"/>
      <c r="H125" s="69"/>
      <c r="I125" s="70"/>
      <c r="J125" s="70"/>
      <c r="K125" s="34" t="s">
        <v>65</v>
      </c>
      <c r="L125" s="77">
        <v>125</v>
      </c>
      <c r="M125" s="77"/>
      <c r="N125" s="72"/>
      <c r="O125" s="79" t="s">
        <v>385</v>
      </c>
      <c r="P125" s="81">
        <v>43741.95452546296</v>
      </c>
      <c r="Q125" s="79" t="s">
        <v>400</v>
      </c>
      <c r="R125" s="79"/>
      <c r="S125" s="79"/>
      <c r="T125" s="79" t="s">
        <v>555</v>
      </c>
      <c r="U125" s="79"/>
      <c r="V125" s="82" t="s">
        <v>732</v>
      </c>
      <c r="W125" s="81">
        <v>43741.95452546296</v>
      </c>
      <c r="X125" s="85">
        <v>43741</v>
      </c>
      <c r="Y125" s="87" t="s">
        <v>843</v>
      </c>
      <c r="Z125" s="82" t="s">
        <v>1044</v>
      </c>
      <c r="AA125" s="79"/>
      <c r="AB125" s="79"/>
      <c r="AC125" s="87" t="s">
        <v>1250</v>
      </c>
      <c r="AD125" s="79"/>
      <c r="AE125" s="79" t="b">
        <v>0</v>
      </c>
      <c r="AF125" s="79">
        <v>0</v>
      </c>
      <c r="AG125" s="87" t="s">
        <v>1402</v>
      </c>
      <c r="AH125" s="79" t="b">
        <v>0</v>
      </c>
      <c r="AI125" s="79" t="s">
        <v>1405</v>
      </c>
      <c r="AJ125" s="79"/>
      <c r="AK125" s="87" t="s">
        <v>1402</v>
      </c>
      <c r="AL125" s="79" t="b">
        <v>0</v>
      </c>
      <c r="AM125" s="79">
        <v>3</v>
      </c>
      <c r="AN125" s="87" t="s">
        <v>1277</v>
      </c>
      <c r="AO125" s="79" t="s">
        <v>1411</v>
      </c>
      <c r="AP125" s="79" t="b">
        <v>0</v>
      </c>
      <c r="AQ125" s="87" t="s">
        <v>1277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263</v>
      </c>
      <c r="B126" s="64" t="s">
        <v>337</v>
      </c>
      <c r="C126" s="65" t="s">
        <v>3851</v>
      </c>
      <c r="D126" s="66">
        <v>3</v>
      </c>
      <c r="E126" s="67" t="s">
        <v>132</v>
      </c>
      <c r="F126" s="68">
        <v>32</v>
      </c>
      <c r="G126" s="65"/>
      <c r="H126" s="69"/>
      <c r="I126" s="70"/>
      <c r="J126" s="70"/>
      <c r="K126" s="34" t="s">
        <v>65</v>
      </c>
      <c r="L126" s="77">
        <v>126</v>
      </c>
      <c r="M126" s="77"/>
      <c r="N126" s="72"/>
      <c r="O126" s="79" t="s">
        <v>385</v>
      </c>
      <c r="P126" s="81">
        <v>43741.95452546296</v>
      </c>
      <c r="Q126" s="79" t="s">
        <v>400</v>
      </c>
      <c r="R126" s="79"/>
      <c r="S126" s="79"/>
      <c r="T126" s="79" t="s">
        <v>555</v>
      </c>
      <c r="U126" s="79"/>
      <c r="V126" s="82" t="s">
        <v>732</v>
      </c>
      <c r="W126" s="81">
        <v>43741.95452546296</v>
      </c>
      <c r="X126" s="85">
        <v>43741</v>
      </c>
      <c r="Y126" s="87" t="s">
        <v>843</v>
      </c>
      <c r="Z126" s="82" t="s">
        <v>1044</v>
      </c>
      <c r="AA126" s="79"/>
      <c r="AB126" s="79"/>
      <c r="AC126" s="87" t="s">
        <v>1250</v>
      </c>
      <c r="AD126" s="79"/>
      <c r="AE126" s="79" t="b">
        <v>0</v>
      </c>
      <c r="AF126" s="79">
        <v>0</v>
      </c>
      <c r="AG126" s="87" t="s">
        <v>1402</v>
      </c>
      <c r="AH126" s="79" t="b">
        <v>0</v>
      </c>
      <c r="AI126" s="79" t="s">
        <v>1405</v>
      </c>
      <c r="AJ126" s="79"/>
      <c r="AK126" s="87" t="s">
        <v>1402</v>
      </c>
      <c r="AL126" s="79" t="b">
        <v>0</v>
      </c>
      <c r="AM126" s="79">
        <v>3</v>
      </c>
      <c r="AN126" s="87" t="s">
        <v>1277</v>
      </c>
      <c r="AO126" s="79" t="s">
        <v>1411</v>
      </c>
      <c r="AP126" s="79" t="b">
        <v>0</v>
      </c>
      <c r="AQ126" s="87" t="s">
        <v>1277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8">
        <v>0</v>
      </c>
      <c r="BG126" s="49">
        <v>0</v>
      </c>
      <c r="BH126" s="48">
        <v>0</v>
      </c>
      <c r="BI126" s="49">
        <v>0</v>
      </c>
      <c r="BJ126" s="48">
        <v>0</v>
      </c>
      <c r="BK126" s="49">
        <v>0</v>
      </c>
      <c r="BL126" s="48">
        <v>23</v>
      </c>
      <c r="BM126" s="49">
        <v>100</v>
      </c>
      <c r="BN126" s="48">
        <v>23</v>
      </c>
    </row>
    <row r="127" spans="1:66" ht="15">
      <c r="A127" s="64" t="s">
        <v>263</v>
      </c>
      <c r="B127" s="64" t="s">
        <v>287</v>
      </c>
      <c r="C127" s="65" t="s">
        <v>3851</v>
      </c>
      <c r="D127" s="66">
        <v>3</v>
      </c>
      <c r="E127" s="67" t="s">
        <v>132</v>
      </c>
      <c r="F127" s="68">
        <v>32</v>
      </c>
      <c r="G127" s="65"/>
      <c r="H127" s="69"/>
      <c r="I127" s="70"/>
      <c r="J127" s="70"/>
      <c r="K127" s="34" t="s">
        <v>65</v>
      </c>
      <c r="L127" s="77">
        <v>127</v>
      </c>
      <c r="M127" s="77"/>
      <c r="N127" s="72"/>
      <c r="O127" s="79" t="s">
        <v>384</v>
      </c>
      <c r="P127" s="81">
        <v>43747.23012731481</v>
      </c>
      <c r="Q127" s="79" t="s">
        <v>414</v>
      </c>
      <c r="R127" s="79"/>
      <c r="S127" s="79"/>
      <c r="T127" s="79" t="s">
        <v>565</v>
      </c>
      <c r="U127" s="79"/>
      <c r="V127" s="82" t="s">
        <v>732</v>
      </c>
      <c r="W127" s="81">
        <v>43747.23012731481</v>
      </c>
      <c r="X127" s="85">
        <v>43747</v>
      </c>
      <c r="Y127" s="87" t="s">
        <v>844</v>
      </c>
      <c r="Z127" s="82" t="s">
        <v>1045</v>
      </c>
      <c r="AA127" s="79"/>
      <c r="AB127" s="79"/>
      <c r="AC127" s="87" t="s">
        <v>1251</v>
      </c>
      <c r="AD127" s="79"/>
      <c r="AE127" s="79" t="b">
        <v>0</v>
      </c>
      <c r="AF127" s="79">
        <v>0</v>
      </c>
      <c r="AG127" s="87" t="s">
        <v>1402</v>
      </c>
      <c r="AH127" s="79" t="b">
        <v>0</v>
      </c>
      <c r="AI127" s="79" t="s">
        <v>1405</v>
      </c>
      <c r="AJ127" s="79"/>
      <c r="AK127" s="87" t="s">
        <v>1402</v>
      </c>
      <c r="AL127" s="79" t="b">
        <v>0</v>
      </c>
      <c r="AM127" s="79">
        <v>26</v>
      </c>
      <c r="AN127" s="87" t="s">
        <v>1369</v>
      </c>
      <c r="AO127" s="79" t="s">
        <v>1411</v>
      </c>
      <c r="AP127" s="79" t="b">
        <v>0</v>
      </c>
      <c r="AQ127" s="87" t="s">
        <v>1369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8"/>
      <c r="BG127" s="49"/>
      <c r="BH127" s="48"/>
      <c r="BI127" s="49"/>
      <c r="BJ127" s="48"/>
      <c r="BK127" s="49"/>
      <c r="BL127" s="48"/>
      <c r="BM127" s="49"/>
      <c r="BN127" s="48"/>
    </row>
    <row r="128" spans="1:66" ht="15">
      <c r="A128" s="64" t="s">
        <v>263</v>
      </c>
      <c r="B128" s="64" t="s">
        <v>287</v>
      </c>
      <c r="C128" s="65" t="s">
        <v>3852</v>
      </c>
      <c r="D128" s="66">
        <v>3</v>
      </c>
      <c r="E128" s="67" t="s">
        <v>136</v>
      </c>
      <c r="F128" s="68">
        <v>19</v>
      </c>
      <c r="G128" s="65"/>
      <c r="H128" s="69"/>
      <c r="I128" s="70"/>
      <c r="J128" s="70"/>
      <c r="K128" s="34" t="s">
        <v>65</v>
      </c>
      <c r="L128" s="77">
        <v>128</v>
      </c>
      <c r="M128" s="77"/>
      <c r="N128" s="72"/>
      <c r="O128" s="79" t="s">
        <v>385</v>
      </c>
      <c r="P128" s="81">
        <v>43747.23012731481</v>
      </c>
      <c r="Q128" s="79" t="s">
        <v>414</v>
      </c>
      <c r="R128" s="79"/>
      <c r="S128" s="79"/>
      <c r="T128" s="79" t="s">
        <v>565</v>
      </c>
      <c r="U128" s="79"/>
      <c r="V128" s="82" t="s">
        <v>732</v>
      </c>
      <c r="W128" s="81">
        <v>43747.23012731481</v>
      </c>
      <c r="X128" s="85">
        <v>43747</v>
      </c>
      <c r="Y128" s="87" t="s">
        <v>844</v>
      </c>
      <c r="Z128" s="82" t="s">
        <v>1045</v>
      </c>
      <c r="AA128" s="79"/>
      <c r="AB128" s="79"/>
      <c r="AC128" s="87" t="s">
        <v>1251</v>
      </c>
      <c r="AD128" s="79"/>
      <c r="AE128" s="79" t="b">
        <v>0</v>
      </c>
      <c r="AF128" s="79">
        <v>0</v>
      </c>
      <c r="AG128" s="87" t="s">
        <v>1402</v>
      </c>
      <c r="AH128" s="79" t="b">
        <v>0</v>
      </c>
      <c r="AI128" s="79" t="s">
        <v>1405</v>
      </c>
      <c r="AJ128" s="79"/>
      <c r="AK128" s="87" t="s">
        <v>1402</v>
      </c>
      <c r="AL128" s="79" t="b">
        <v>0</v>
      </c>
      <c r="AM128" s="79">
        <v>26</v>
      </c>
      <c r="AN128" s="87" t="s">
        <v>1369</v>
      </c>
      <c r="AO128" s="79" t="s">
        <v>1411</v>
      </c>
      <c r="AP128" s="79" t="b">
        <v>0</v>
      </c>
      <c r="AQ128" s="87" t="s">
        <v>1369</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8">
        <v>0</v>
      </c>
      <c r="BG128" s="49">
        <v>0</v>
      </c>
      <c r="BH128" s="48">
        <v>0</v>
      </c>
      <c r="BI128" s="49">
        <v>0</v>
      </c>
      <c r="BJ128" s="48">
        <v>0</v>
      </c>
      <c r="BK128" s="49">
        <v>0</v>
      </c>
      <c r="BL128" s="48">
        <v>40</v>
      </c>
      <c r="BM128" s="49">
        <v>100</v>
      </c>
      <c r="BN128" s="48">
        <v>40</v>
      </c>
    </row>
    <row r="129" spans="1:66" ht="15">
      <c r="A129" s="64" t="s">
        <v>264</v>
      </c>
      <c r="B129" s="64" t="s">
        <v>287</v>
      </c>
      <c r="C129" s="65" t="s">
        <v>3851</v>
      </c>
      <c r="D129" s="66">
        <v>3</v>
      </c>
      <c r="E129" s="67" t="s">
        <v>132</v>
      </c>
      <c r="F129" s="68">
        <v>32</v>
      </c>
      <c r="G129" s="65"/>
      <c r="H129" s="69"/>
      <c r="I129" s="70"/>
      <c r="J129" s="70"/>
      <c r="K129" s="34" t="s">
        <v>65</v>
      </c>
      <c r="L129" s="77">
        <v>129</v>
      </c>
      <c r="M129" s="77"/>
      <c r="N129" s="72"/>
      <c r="O129" s="79" t="s">
        <v>384</v>
      </c>
      <c r="P129" s="81">
        <v>43747.24321759259</v>
      </c>
      <c r="Q129" s="79" t="s">
        <v>414</v>
      </c>
      <c r="R129" s="79"/>
      <c r="S129" s="79"/>
      <c r="T129" s="79" t="s">
        <v>565</v>
      </c>
      <c r="U129" s="79"/>
      <c r="V129" s="82" t="s">
        <v>733</v>
      </c>
      <c r="W129" s="81">
        <v>43747.24321759259</v>
      </c>
      <c r="X129" s="85">
        <v>43747</v>
      </c>
      <c r="Y129" s="87" t="s">
        <v>845</v>
      </c>
      <c r="Z129" s="82" t="s">
        <v>1046</v>
      </c>
      <c r="AA129" s="79"/>
      <c r="AB129" s="79"/>
      <c r="AC129" s="87" t="s">
        <v>1252</v>
      </c>
      <c r="AD129" s="79"/>
      <c r="AE129" s="79" t="b">
        <v>0</v>
      </c>
      <c r="AF129" s="79">
        <v>0</v>
      </c>
      <c r="AG129" s="87" t="s">
        <v>1402</v>
      </c>
      <c r="AH129" s="79" t="b">
        <v>0</v>
      </c>
      <c r="AI129" s="79" t="s">
        <v>1405</v>
      </c>
      <c r="AJ129" s="79"/>
      <c r="AK129" s="87" t="s">
        <v>1402</v>
      </c>
      <c r="AL129" s="79" t="b">
        <v>0</v>
      </c>
      <c r="AM129" s="79">
        <v>26</v>
      </c>
      <c r="AN129" s="87" t="s">
        <v>1369</v>
      </c>
      <c r="AO129" s="79" t="s">
        <v>1422</v>
      </c>
      <c r="AP129" s="79" t="b">
        <v>0</v>
      </c>
      <c r="AQ129" s="87" t="s">
        <v>1369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8"/>
      <c r="BG129" s="49"/>
      <c r="BH129" s="48"/>
      <c r="BI129" s="49"/>
      <c r="BJ129" s="48"/>
      <c r="BK129" s="49"/>
      <c r="BL129" s="48"/>
      <c r="BM129" s="49"/>
      <c r="BN129" s="48"/>
    </row>
    <row r="130" spans="1:66" ht="15">
      <c r="A130" s="64" t="s">
        <v>264</v>
      </c>
      <c r="B130" s="64" t="s">
        <v>287</v>
      </c>
      <c r="C130" s="65" t="s">
        <v>3851</v>
      </c>
      <c r="D130" s="66">
        <v>3</v>
      </c>
      <c r="E130" s="67" t="s">
        <v>132</v>
      </c>
      <c r="F130" s="68">
        <v>32</v>
      </c>
      <c r="G130" s="65"/>
      <c r="H130" s="69"/>
      <c r="I130" s="70"/>
      <c r="J130" s="70"/>
      <c r="K130" s="34" t="s">
        <v>65</v>
      </c>
      <c r="L130" s="77">
        <v>130</v>
      </c>
      <c r="M130" s="77"/>
      <c r="N130" s="72"/>
      <c r="O130" s="79" t="s">
        <v>385</v>
      </c>
      <c r="P130" s="81">
        <v>43747.24321759259</v>
      </c>
      <c r="Q130" s="79" t="s">
        <v>414</v>
      </c>
      <c r="R130" s="79"/>
      <c r="S130" s="79"/>
      <c r="T130" s="79" t="s">
        <v>565</v>
      </c>
      <c r="U130" s="79"/>
      <c r="V130" s="82" t="s">
        <v>733</v>
      </c>
      <c r="W130" s="81">
        <v>43747.24321759259</v>
      </c>
      <c r="X130" s="85">
        <v>43747</v>
      </c>
      <c r="Y130" s="87" t="s">
        <v>845</v>
      </c>
      <c r="Z130" s="82" t="s">
        <v>1046</v>
      </c>
      <c r="AA130" s="79"/>
      <c r="AB130" s="79"/>
      <c r="AC130" s="87" t="s">
        <v>1252</v>
      </c>
      <c r="AD130" s="79"/>
      <c r="AE130" s="79" t="b">
        <v>0</v>
      </c>
      <c r="AF130" s="79">
        <v>0</v>
      </c>
      <c r="AG130" s="87" t="s">
        <v>1402</v>
      </c>
      <c r="AH130" s="79" t="b">
        <v>0</v>
      </c>
      <c r="AI130" s="79" t="s">
        <v>1405</v>
      </c>
      <c r="AJ130" s="79"/>
      <c r="AK130" s="87" t="s">
        <v>1402</v>
      </c>
      <c r="AL130" s="79" t="b">
        <v>0</v>
      </c>
      <c r="AM130" s="79">
        <v>26</v>
      </c>
      <c r="AN130" s="87" t="s">
        <v>1369</v>
      </c>
      <c r="AO130" s="79" t="s">
        <v>1422</v>
      </c>
      <c r="AP130" s="79" t="b">
        <v>0</v>
      </c>
      <c r="AQ130" s="87" t="s">
        <v>1369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8">
        <v>0</v>
      </c>
      <c r="BG130" s="49">
        <v>0</v>
      </c>
      <c r="BH130" s="48">
        <v>0</v>
      </c>
      <c r="BI130" s="49">
        <v>0</v>
      </c>
      <c r="BJ130" s="48">
        <v>0</v>
      </c>
      <c r="BK130" s="49">
        <v>0</v>
      </c>
      <c r="BL130" s="48">
        <v>40</v>
      </c>
      <c r="BM130" s="49">
        <v>100</v>
      </c>
      <c r="BN130" s="48">
        <v>40</v>
      </c>
    </row>
    <row r="131" spans="1:66" ht="15">
      <c r="A131" s="64" t="s">
        <v>265</v>
      </c>
      <c r="B131" s="64" t="s">
        <v>287</v>
      </c>
      <c r="C131" s="65" t="s">
        <v>3851</v>
      </c>
      <c r="D131" s="66">
        <v>3</v>
      </c>
      <c r="E131" s="67" t="s">
        <v>132</v>
      </c>
      <c r="F131" s="68">
        <v>32</v>
      </c>
      <c r="G131" s="65"/>
      <c r="H131" s="69"/>
      <c r="I131" s="70"/>
      <c r="J131" s="70"/>
      <c r="K131" s="34" t="s">
        <v>65</v>
      </c>
      <c r="L131" s="77">
        <v>131</v>
      </c>
      <c r="M131" s="77"/>
      <c r="N131" s="72"/>
      <c r="O131" s="79" t="s">
        <v>384</v>
      </c>
      <c r="P131" s="81">
        <v>43747.2575</v>
      </c>
      <c r="Q131" s="79" t="s">
        <v>414</v>
      </c>
      <c r="R131" s="79"/>
      <c r="S131" s="79"/>
      <c r="T131" s="79" t="s">
        <v>565</v>
      </c>
      <c r="U131" s="79"/>
      <c r="V131" s="82" t="s">
        <v>734</v>
      </c>
      <c r="W131" s="81">
        <v>43747.2575</v>
      </c>
      <c r="X131" s="85">
        <v>43747</v>
      </c>
      <c r="Y131" s="87" t="s">
        <v>846</v>
      </c>
      <c r="Z131" s="82" t="s">
        <v>1047</v>
      </c>
      <c r="AA131" s="79"/>
      <c r="AB131" s="79"/>
      <c r="AC131" s="87" t="s">
        <v>1253</v>
      </c>
      <c r="AD131" s="79"/>
      <c r="AE131" s="79" t="b">
        <v>0</v>
      </c>
      <c r="AF131" s="79">
        <v>0</v>
      </c>
      <c r="AG131" s="87" t="s">
        <v>1402</v>
      </c>
      <c r="AH131" s="79" t="b">
        <v>0</v>
      </c>
      <c r="AI131" s="79" t="s">
        <v>1405</v>
      </c>
      <c r="AJ131" s="79"/>
      <c r="AK131" s="87" t="s">
        <v>1402</v>
      </c>
      <c r="AL131" s="79" t="b">
        <v>0</v>
      </c>
      <c r="AM131" s="79">
        <v>26</v>
      </c>
      <c r="AN131" s="87" t="s">
        <v>1369</v>
      </c>
      <c r="AO131" s="79" t="s">
        <v>1423</v>
      </c>
      <c r="AP131" s="79" t="b">
        <v>0</v>
      </c>
      <c r="AQ131" s="87" t="s">
        <v>1369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c r="BG131" s="49"/>
      <c r="BH131" s="48"/>
      <c r="BI131" s="49"/>
      <c r="BJ131" s="48"/>
      <c r="BK131" s="49"/>
      <c r="BL131" s="48"/>
      <c r="BM131" s="49"/>
      <c r="BN131" s="48"/>
    </row>
    <row r="132" spans="1:66" ht="15">
      <c r="A132" s="64" t="s">
        <v>265</v>
      </c>
      <c r="B132" s="64" t="s">
        <v>287</v>
      </c>
      <c r="C132" s="65" t="s">
        <v>3851</v>
      </c>
      <c r="D132" s="66">
        <v>3</v>
      </c>
      <c r="E132" s="67" t="s">
        <v>132</v>
      </c>
      <c r="F132" s="68">
        <v>32</v>
      </c>
      <c r="G132" s="65"/>
      <c r="H132" s="69"/>
      <c r="I132" s="70"/>
      <c r="J132" s="70"/>
      <c r="K132" s="34" t="s">
        <v>65</v>
      </c>
      <c r="L132" s="77">
        <v>132</v>
      </c>
      <c r="M132" s="77"/>
      <c r="N132" s="72"/>
      <c r="O132" s="79" t="s">
        <v>385</v>
      </c>
      <c r="P132" s="81">
        <v>43747.2575</v>
      </c>
      <c r="Q132" s="79" t="s">
        <v>414</v>
      </c>
      <c r="R132" s="79"/>
      <c r="S132" s="79"/>
      <c r="T132" s="79" t="s">
        <v>565</v>
      </c>
      <c r="U132" s="79"/>
      <c r="V132" s="82" t="s">
        <v>734</v>
      </c>
      <c r="W132" s="81">
        <v>43747.2575</v>
      </c>
      <c r="X132" s="85">
        <v>43747</v>
      </c>
      <c r="Y132" s="87" t="s">
        <v>846</v>
      </c>
      <c r="Z132" s="82" t="s">
        <v>1047</v>
      </c>
      <c r="AA132" s="79"/>
      <c r="AB132" s="79"/>
      <c r="AC132" s="87" t="s">
        <v>1253</v>
      </c>
      <c r="AD132" s="79"/>
      <c r="AE132" s="79" t="b">
        <v>0</v>
      </c>
      <c r="AF132" s="79">
        <v>0</v>
      </c>
      <c r="AG132" s="87" t="s">
        <v>1402</v>
      </c>
      <c r="AH132" s="79" t="b">
        <v>0</v>
      </c>
      <c r="AI132" s="79" t="s">
        <v>1405</v>
      </c>
      <c r="AJ132" s="79"/>
      <c r="AK132" s="87" t="s">
        <v>1402</v>
      </c>
      <c r="AL132" s="79" t="b">
        <v>0</v>
      </c>
      <c r="AM132" s="79">
        <v>26</v>
      </c>
      <c r="AN132" s="87" t="s">
        <v>1369</v>
      </c>
      <c r="AO132" s="79" t="s">
        <v>1423</v>
      </c>
      <c r="AP132" s="79" t="b">
        <v>0</v>
      </c>
      <c r="AQ132" s="87" t="s">
        <v>1369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v>0</v>
      </c>
      <c r="BG132" s="49">
        <v>0</v>
      </c>
      <c r="BH132" s="48">
        <v>0</v>
      </c>
      <c r="BI132" s="49">
        <v>0</v>
      </c>
      <c r="BJ132" s="48">
        <v>0</v>
      </c>
      <c r="BK132" s="49">
        <v>0</v>
      </c>
      <c r="BL132" s="48">
        <v>40</v>
      </c>
      <c r="BM132" s="49">
        <v>100</v>
      </c>
      <c r="BN132" s="48">
        <v>40</v>
      </c>
    </row>
    <row r="133" spans="1:66" ht="15">
      <c r="A133" s="64" t="s">
        <v>266</v>
      </c>
      <c r="B133" s="64" t="s">
        <v>287</v>
      </c>
      <c r="C133" s="65" t="s">
        <v>3851</v>
      </c>
      <c r="D133" s="66">
        <v>3</v>
      </c>
      <c r="E133" s="67" t="s">
        <v>132</v>
      </c>
      <c r="F133" s="68">
        <v>32</v>
      </c>
      <c r="G133" s="65"/>
      <c r="H133" s="69"/>
      <c r="I133" s="70"/>
      <c r="J133" s="70"/>
      <c r="K133" s="34" t="s">
        <v>65</v>
      </c>
      <c r="L133" s="77">
        <v>133</v>
      </c>
      <c r="M133" s="77"/>
      <c r="N133" s="72"/>
      <c r="O133" s="79" t="s">
        <v>384</v>
      </c>
      <c r="P133" s="81">
        <v>43747.29819444445</v>
      </c>
      <c r="Q133" s="79" t="s">
        <v>414</v>
      </c>
      <c r="R133" s="79"/>
      <c r="S133" s="79"/>
      <c r="T133" s="79" t="s">
        <v>565</v>
      </c>
      <c r="U133" s="79"/>
      <c r="V133" s="82" t="s">
        <v>735</v>
      </c>
      <c r="W133" s="81">
        <v>43747.29819444445</v>
      </c>
      <c r="X133" s="85">
        <v>43747</v>
      </c>
      <c r="Y133" s="87" t="s">
        <v>847</v>
      </c>
      <c r="Z133" s="82" t="s">
        <v>1048</v>
      </c>
      <c r="AA133" s="79"/>
      <c r="AB133" s="79"/>
      <c r="AC133" s="87" t="s">
        <v>1254</v>
      </c>
      <c r="AD133" s="79"/>
      <c r="AE133" s="79" t="b">
        <v>0</v>
      </c>
      <c r="AF133" s="79">
        <v>0</v>
      </c>
      <c r="AG133" s="87" t="s">
        <v>1402</v>
      </c>
      <c r="AH133" s="79" t="b">
        <v>0</v>
      </c>
      <c r="AI133" s="79" t="s">
        <v>1405</v>
      </c>
      <c r="AJ133" s="79"/>
      <c r="AK133" s="87" t="s">
        <v>1402</v>
      </c>
      <c r="AL133" s="79" t="b">
        <v>0</v>
      </c>
      <c r="AM133" s="79">
        <v>26</v>
      </c>
      <c r="AN133" s="87" t="s">
        <v>1369</v>
      </c>
      <c r="AO133" s="79" t="s">
        <v>1423</v>
      </c>
      <c r="AP133" s="79" t="b">
        <v>0</v>
      </c>
      <c r="AQ133" s="87" t="s">
        <v>1369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4" t="s">
        <v>266</v>
      </c>
      <c r="B134" s="64" t="s">
        <v>287</v>
      </c>
      <c r="C134" s="65" t="s">
        <v>3851</v>
      </c>
      <c r="D134" s="66">
        <v>3</v>
      </c>
      <c r="E134" s="67" t="s">
        <v>132</v>
      </c>
      <c r="F134" s="68">
        <v>32</v>
      </c>
      <c r="G134" s="65"/>
      <c r="H134" s="69"/>
      <c r="I134" s="70"/>
      <c r="J134" s="70"/>
      <c r="K134" s="34" t="s">
        <v>65</v>
      </c>
      <c r="L134" s="77">
        <v>134</v>
      </c>
      <c r="M134" s="77"/>
      <c r="N134" s="72"/>
      <c r="O134" s="79" t="s">
        <v>385</v>
      </c>
      <c r="P134" s="81">
        <v>43747.29819444445</v>
      </c>
      <c r="Q134" s="79" t="s">
        <v>414</v>
      </c>
      <c r="R134" s="79"/>
      <c r="S134" s="79"/>
      <c r="T134" s="79" t="s">
        <v>565</v>
      </c>
      <c r="U134" s="79"/>
      <c r="V134" s="82" t="s">
        <v>735</v>
      </c>
      <c r="W134" s="81">
        <v>43747.29819444445</v>
      </c>
      <c r="X134" s="85">
        <v>43747</v>
      </c>
      <c r="Y134" s="87" t="s">
        <v>847</v>
      </c>
      <c r="Z134" s="82" t="s">
        <v>1048</v>
      </c>
      <c r="AA134" s="79"/>
      <c r="AB134" s="79"/>
      <c r="AC134" s="87" t="s">
        <v>1254</v>
      </c>
      <c r="AD134" s="79"/>
      <c r="AE134" s="79" t="b">
        <v>0</v>
      </c>
      <c r="AF134" s="79">
        <v>0</v>
      </c>
      <c r="AG134" s="87" t="s">
        <v>1402</v>
      </c>
      <c r="AH134" s="79" t="b">
        <v>0</v>
      </c>
      <c r="AI134" s="79" t="s">
        <v>1405</v>
      </c>
      <c r="AJ134" s="79"/>
      <c r="AK134" s="87" t="s">
        <v>1402</v>
      </c>
      <c r="AL134" s="79" t="b">
        <v>0</v>
      </c>
      <c r="AM134" s="79">
        <v>26</v>
      </c>
      <c r="AN134" s="87" t="s">
        <v>1369</v>
      </c>
      <c r="AO134" s="79" t="s">
        <v>1423</v>
      </c>
      <c r="AP134" s="79" t="b">
        <v>0</v>
      </c>
      <c r="AQ134" s="87" t="s">
        <v>1369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8">
        <v>0</v>
      </c>
      <c r="BG134" s="49">
        <v>0</v>
      </c>
      <c r="BH134" s="48">
        <v>0</v>
      </c>
      <c r="BI134" s="49">
        <v>0</v>
      </c>
      <c r="BJ134" s="48">
        <v>0</v>
      </c>
      <c r="BK134" s="49">
        <v>0</v>
      </c>
      <c r="BL134" s="48">
        <v>40</v>
      </c>
      <c r="BM134" s="49">
        <v>100</v>
      </c>
      <c r="BN134" s="48">
        <v>40</v>
      </c>
    </row>
    <row r="135" spans="1:66" ht="15">
      <c r="A135" s="64" t="s">
        <v>267</v>
      </c>
      <c r="B135" s="64" t="s">
        <v>287</v>
      </c>
      <c r="C135" s="65" t="s">
        <v>3851</v>
      </c>
      <c r="D135" s="66">
        <v>3</v>
      </c>
      <c r="E135" s="67" t="s">
        <v>132</v>
      </c>
      <c r="F135" s="68">
        <v>32</v>
      </c>
      <c r="G135" s="65"/>
      <c r="H135" s="69"/>
      <c r="I135" s="70"/>
      <c r="J135" s="70"/>
      <c r="K135" s="34" t="s">
        <v>65</v>
      </c>
      <c r="L135" s="77">
        <v>135</v>
      </c>
      <c r="M135" s="77"/>
      <c r="N135" s="72"/>
      <c r="O135" s="79" t="s">
        <v>384</v>
      </c>
      <c r="P135" s="81">
        <v>43747.380891203706</v>
      </c>
      <c r="Q135" s="79" t="s">
        <v>414</v>
      </c>
      <c r="R135" s="79"/>
      <c r="S135" s="79"/>
      <c r="T135" s="79" t="s">
        <v>565</v>
      </c>
      <c r="U135" s="79"/>
      <c r="V135" s="82" t="s">
        <v>736</v>
      </c>
      <c r="W135" s="81">
        <v>43747.380891203706</v>
      </c>
      <c r="X135" s="85">
        <v>43747</v>
      </c>
      <c r="Y135" s="87" t="s">
        <v>848</v>
      </c>
      <c r="Z135" s="82" t="s">
        <v>1049</v>
      </c>
      <c r="AA135" s="79"/>
      <c r="AB135" s="79"/>
      <c r="AC135" s="87" t="s">
        <v>1255</v>
      </c>
      <c r="AD135" s="79"/>
      <c r="AE135" s="79" t="b">
        <v>0</v>
      </c>
      <c r="AF135" s="79">
        <v>0</v>
      </c>
      <c r="AG135" s="87" t="s">
        <v>1402</v>
      </c>
      <c r="AH135" s="79" t="b">
        <v>0</v>
      </c>
      <c r="AI135" s="79" t="s">
        <v>1405</v>
      </c>
      <c r="AJ135" s="79"/>
      <c r="AK135" s="87" t="s">
        <v>1402</v>
      </c>
      <c r="AL135" s="79" t="b">
        <v>0</v>
      </c>
      <c r="AM135" s="79">
        <v>26</v>
      </c>
      <c r="AN135" s="87" t="s">
        <v>1369</v>
      </c>
      <c r="AO135" s="79" t="s">
        <v>1423</v>
      </c>
      <c r="AP135" s="79" t="b">
        <v>0</v>
      </c>
      <c r="AQ135" s="87" t="s">
        <v>1369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267</v>
      </c>
      <c r="B136" s="64" t="s">
        <v>287</v>
      </c>
      <c r="C136" s="65" t="s">
        <v>3851</v>
      </c>
      <c r="D136" s="66">
        <v>3</v>
      </c>
      <c r="E136" s="67" t="s">
        <v>132</v>
      </c>
      <c r="F136" s="68">
        <v>32</v>
      </c>
      <c r="G136" s="65"/>
      <c r="H136" s="69"/>
      <c r="I136" s="70"/>
      <c r="J136" s="70"/>
      <c r="K136" s="34" t="s">
        <v>65</v>
      </c>
      <c r="L136" s="77">
        <v>136</v>
      </c>
      <c r="M136" s="77"/>
      <c r="N136" s="72"/>
      <c r="O136" s="79" t="s">
        <v>385</v>
      </c>
      <c r="P136" s="81">
        <v>43747.380891203706</v>
      </c>
      <c r="Q136" s="79" t="s">
        <v>414</v>
      </c>
      <c r="R136" s="79"/>
      <c r="S136" s="79"/>
      <c r="T136" s="79" t="s">
        <v>565</v>
      </c>
      <c r="U136" s="79"/>
      <c r="V136" s="82" t="s">
        <v>736</v>
      </c>
      <c r="W136" s="81">
        <v>43747.380891203706</v>
      </c>
      <c r="X136" s="85">
        <v>43747</v>
      </c>
      <c r="Y136" s="87" t="s">
        <v>848</v>
      </c>
      <c r="Z136" s="82" t="s">
        <v>1049</v>
      </c>
      <c r="AA136" s="79"/>
      <c r="AB136" s="79"/>
      <c r="AC136" s="87" t="s">
        <v>1255</v>
      </c>
      <c r="AD136" s="79"/>
      <c r="AE136" s="79" t="b">
        <v>0</v>
      </c>
      <c r="AF136" s="79">
        <v>0</v>
      </c>
      <c r="AG136" s="87" t="s">
        <v>1402</v>
      </c>
      <c r="AH136" s="79" t="b">
        <v>0</v>
      </c>
      <c r="AI136" s="79" t="s">
        <v>1405</v>
      </c>
      <c r="AJ136" s="79"/>
      <c r="AK136" s="87" t="s">
        <v>1402</v>
      </c>
      <c r="AL136" s="79" t="b">
        <v>0</v>
      </c>
      <c r="AM136" s="79">
        <v>26</v>
      </c>
      <c r="AN136" s="87" t="s">
        <v>1369</v>
      </c>
      <c r="AO136" s="79" t="s">
        <v>1423</v>
      </c>
      <c r="AP136" s="79" t="b">
        <v>0</v>
      </c>
      <c r="AQ136" s="87" t="s">
        <v>1369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v>0</v>
      </c>
      <c r="BG136" s="49">
        <v>0</v>
      </c>
      <c r="BH136" s="48">
        <v>0</v>
      </c>
      <c r="BI136" s="49">
        <v>0</v>
      </c>
      <c r="BJ136" s="48">
        <v>0</v>
      </c>
      <c r="BK136" s="49">
        <v>0</v>
      </c>
      <c r="BL136" s="48">
        <v>40</v>
      </c>
      <c r="BM136" s="49">
        <v>100</v>
      </c>
      <c r="BN136" s="48">
        <v>40</v>
      </c>
    </row>
    <row r="137" spans="1:66" ht="15">
      <c r="A137" s="64" t="s">
        <v>268</v>
      </c>
      <c r="B137" s="64" t="s">
        <v>287</v>
      </c>
      <c r="C137" s="65" t="s">
        <v>3851</v>
      </c>
      <c r="D137" s="66">
        <v>3</v>
      </c>
      <c r="E137" s="67" t="s">
        <v>132</v>
      </c>
      <c r="F137" s="68">
        <v>32</v>
      </c>
      <c r="G137" s="65"/>
      <c r="H137" s="69"/>
      <c r="I137" s="70"/>
      <c r="J137" s="70"/>
      <c r="K137" s="34" t="s">
        <v>65</v>
      </c>
      <c r="L137" s="77">
        <v>137</v>
      </c>
      <c r="M137" s="77"/>
      <c r="N137" s="72"/>
      <c r="O137" s="79" t="s">
        <v>384</v>
      </c>
      <c r="P137" s="81">
        <v>43747.40025462963</v>
      </c>
      <c r="Q137" s="79" t="s">
        <v>414</v>
      </c>
      <c r="R137" s="79"/>
      <c r="S137" s="79"/>
      <c r="T137" s="79" t="s">
        <v>565</v>
      </c>
      <c r="U137" s="79"/>
      <c r="V137" s="82" t="s">
        <v>737</v>
      </c>
      <c r="W137" s="81">
        <v>43747.40025462963</v>
      </c>
      <c r="X137" s="85">
        <v>43747</v>
      </c>
      <c r="Y137" s="87" t="s">
        <v>849</v>
      </c>
      <c r="Z137" s="82" t="s">
        <v>1050</v>
      </c>
      <c r="AA137" s="79"/>
      <c r="AB137" s="79"/>
      <c r="AC137" s="87" t="s">
        <v>1256</v>
      </c>
      <c r="AD137" s="79"/>
      <c r="AE137" s="79" t="b">
        <v>0</v>
      </c>
      <c r="AF137" s="79">
        <v>0</v>
      </c>
      <c r="AG137" s="87" t="s">
        <v>1402</v>
      </c>
      <c r="AH137" s="79" t="b">
        <v>0</v>
      </c>
      <c r="AI137" s="79" t="s">
        <v>1405</v>
      </c>
      <c r="AJ137" s="79"/>
      <c r="AK137" s="87" t="s">
        <v>1402</v>
      </c>
      <c r="AL137" s="79" t="b">
        <v>0</v>
      </c>
      <c r="AM137" s="79">
        <v>26</v>
      </c>
      <c r="AN137" s="87" t="s">
        <v>1369</v>
      </c>
      <c r="AO137" s="79" t="s">
        <v>1409</v>
      </c>
      <c r="AP137" s="79" t="b">
        <v>0</v>
      </c>
      <c r="AQ137" s="87" t="s">
        <v>1369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c r="BG137" s="49"/>
      <c r="BH137" s="48"/>
      <c r="BI137" s="49"/>
      <c r="BJ137" s="48"/>
      <c r="BK137" s="49"/>
      <c r="BL137" s="48"/>
      <c r="BM137" s="49"/>
      <c r="BN137" s="48"/>
    </row>
    <row r="138" spans="1:66" ht="15">
      <c r="A138" s="64" t="s">
        <v>268</v>
      </c>
      <c r="B138" s="64" t="s">
        <v>287</v>
      </c>
      <c r="C138" s="65" t="s">
        <v>3851</v>
      </c>
      <c r="D138" s="66">
        <v>3</v>
      </c>
      <c r="E138" s="67" t="s">
        <v>132</v>
      </c>
      <c r="F138" s="68">
        <v>32</v>
      </c>
      <c r="G138" s="65"/>
      <c r="H138" s="69"/>
      <c r="I138" s="70"/>
      <c r="J138" s="70"/>
      <c r="K138" s="34" t="s">
        <v>65</v>
      </c>
      <c r="L138" s="77">
        <v>138</v>
      </c>
      <c r="M138" s="77"/>
      <c r="N138" s="72"/>
      <c r="O138" s="79" t="s">
        <v>385</v>
      </c>
      <c r="P138" s="81">
        <v>43747.40025462963</v>
      </c>
      <c r="Q138" s="79" t="s">
        <v>414</v>
      </c>
      <c r="R138" s="79"/>
      <c r="S138" s="79"/>
      <c r="T138" s="79" t="s">
        <v>565</v>
      </c>
      <c r="U138" s="79"/>
      <c r="V138" s="82" t="s">
        <v>737</v>
      </c>
      <c r="W138" s="81">
        <v>43747.40025462963</v>
      </c>
      <c r="X138" s="85">
        <v>43747</v>
      </c>
      <c r="Y138" s="87" t="s">
        <v>849</v>
      </c>
      <c r="Z138" s="82" t="s">
        <v>1050</v>
      </c>
      <c r="AA138" s="79"/>
      <c r="AB138" s="79"/>
      <c r="AC138" s="87" t="s">
        <v>1256</v>
      </c>
      <c r="AD138" s="79"/>
      <c r="AE138" s="79" t="b">
        <v>0</v>
      </c>
      <c r="AF138" s="79">
        <v>0</v>
      </c>
      <c r="AG138" s="87" t="s">
        <v>1402</v>
      </c>
      <c r="AH138" s="79" t="b">
        <v>0</v>
      </c>
      <c r="AI138" s="79" t="s">
        <v>1405</v>
      </c>
      <c r="AJ138" s="79"/>
      <c r="AK138" s="87" t="s">
        <v>1402</v>
      </c>
      <c r="AL138" s="79" t="b">
        <v>0</v>
      </c>
      <c r="AM138" s="79">
        <v>26</v>
      </c>
      <c r="AN138" s="87" t="s">
        <v>1369</v>
      </c>
      <c r="AO138" s="79" t="s">
        <v>1409</v>
      </c>
      <c r="AP138" s="79" t="b">
        <v>0</v>
      </c>
      <c r="AQ138" s="87" t="s">
        <v>1369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v>0</v>
      </c>
      <c r="BG138" s="49">
        <v>0</v>
      </c>
      <c r="BH138" s="48">
        <v>0</v>
      </c>
      <c r="BI138" s="49">
        <v>0</v>
      </c>
      <c r="BJ138" s="48">
        <v>0</v>
      </c>
      <c r="BK138" s="49">
        <v>0</v>
      </c>
      <c r="BL138" s="48">
        <v>40</v>
      </c>
      <c r="BM138" s="49">
        <v>100</v>
      </c>
      <c r="BN138" s="48">
        <v>40</v>
      </c>
    </row>
    <row r="139" spans="1:66" ht="15">
      <c r="A139" s="64" t="s">
        <v>269</v>
      </c>
      <c r="B139" s="64" t="s">
        <v>293</v>
      </c>
      <c r="C139" s="65" t="s">
        <v>3851</v>
      </c>
      <c r="D139" s="66">
        <v>3</v>
      </c>
      <c r="E139" s="67" t="s">
        <v>132</v>
      </c>
      <c r="F139" s="68">
        <v>32</v>
      </c>
      <c r="G139" s="65"/>
      <c r="H139" s="69"/>
      <c r="I139" s="70"/>
      <c r="J139" s="70"/>
      <c r="K139" s="34" t="s">
        <v>65</v>
      </c>
      <c r="L139" s="77">
        <v>139</v>
      </c>
      <c r="M139" s="77"/>
      <c r="N139" s="72"/>
      <c r="O139" s="79" t="s">
        <v>384</v>
      </c>
      <c r="P139" s="81">
        <v>43747.416493055556</v>
      </c>
      <c r="Q139" s="79" t="s">
        <v>405</v>
      </c>
      <c r="R139" s="79"/>
      <c r="S139" s="79"/>
      <c r="T139" s="79" t="s">
        <v>559</v>
      </c>
      <c r="U139" s="79"/>
      <c r="V139" s="82" t="s">
        <v>738</v>
      </c>
      <c r="W139" s="81">
        <v>43747.416493055556</v>
      </c>
      <c r="X139" s="85">
        <v>43747</v>
      </c>
      <c r="Y139" s="87" t="s">
        <v>850</v>
      </c>
      <c r="Z139" s="82" t="s">
        <v>1051</v>
      </c>
      <c r="AA139" s="79"/>
      <c r="AB139" s="79"/>
      <c r="AC139" s="87" t="s">
        <v>1257</v>
      </c>
      <c r="AD139" s="79"/>
      <c r="AE139" s="79" t="b">
        <v>0</v>
      </c>
      <c r="AF139" s="79">
        <v>0</v>
      </c>
      <c r="AG139" s="87" t="s">
        <v>1402</v>
      </c>
      <c r="AH139" s="79" t="b">
        <v>0</v>
      </c>
      <c r="AI139" s="79" t="s">
        <v>1405</v>
      </c>
      <c r="AJ139" s="79"/>
      <c r="AK139" s="87" t="s">
        <v>1402</v>
      </c>
      <c r="AL139" s="79" t="b">
        <v>0</v>
      </c>
      <c r="AM139" s="79">
        <v>3</v>
      </c>
      <c r="AN139" s="87" t="s">
        <v>1398</v>
      </c>
      <c r="AO139" s="79" t="s">
        <v>1409</v>
      </c>
      <c r="AP139" s="79" t="b">
        <v>0</v>
      </c>
      <c r="AQ139" s="87" t="s">
        <v>1398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37</v>
      </c>
      <c r="BM139" s="49">
        <v>100</v>
      </c>
      <c r="BN139" s="48">
        <v>37</v>
      </c>
    </row>
    <row r="140" spans="1:66" ht="15">
      <c r="A140" s="64" t="s">
        <v>270</v>
      </c>
      <c r="B140" s="64" t="s">
        <v>287</v>
      </c>
      <c r="C140" s="65" t="s">
        <v>3851</v>
      </c>
      <c r="D140" s="66">
        <v>3</v>
      </c>
      <c r="E140" s="67" t="s">
        <v>132</v>
      </c>
      <c r="F140" s="68">
        <v>32</v>
      </c>
      <c r="G140" s="65"/>
      <c r="H140" s="69"/>
      <c r="I140" s="70"/>
      <c r="J140" s="70"/>
      <c r="K140" s="34" t="s">
        <v>65</v>
      </c>
      <c r="L140" s="77">
        <v>140</v>
      </c>
      <c r="M140" s="77"/>
      <c r="N140" s="72"/>
      <c r="O140" s="79" t="s">
        <v>384</v>
      </c>
      <c r="P140" s="81">
        <v>43747.52998842593</v>
      </c>
      <c r="Q140" s="79" t="s">
        <v>414</v>
      </c>
      <c r="R140" s="79"/>
      <c r="S140" s="79"/>
      <c r="T140" s="79" t="s">
        <v>565</v>
      </c>
      <c r="U140" s="79"/>
      <c r="V140" s="82" t="s">
        <v>739</v>
      </c>
      <c r="W140" s="81">
        <v>43747.52998842593</v>
      </c>
      <c r="X140" s="85">
        <v>43747</v>
      </c>
      <c r="Y140" s="87" t="s">
        <v>851</v>
      </c>
      <c r="Z140" s="82" t="s">
        <v>1052</v>
      </c>
      <c r="AA140" s="79"/>
      <c r="AB140" s="79"/>
      <c r="AC140" s="87" t="s">
        <v>1258</v>
      </c>
      <c r="AD140" s="79"/>
      <c r="AE140" s="79" t="b">
        <v>0</v>
      </c>
      <c r="AF140" s="79">
        <v>0</v>
      </c>
      <c r="AG140" s="87" t="s">
        <v>1402</v>
      </c>
      <c r="AH140" s="79" t="b">
        <v>0</v>
      </c>
      <c r="AI140" s="79" t="s">
        <v>1405</v>
      </c>
      <c r="AJ140" s="79"/>
      <c r="AK140" s="87" t="s">
        <v>1402</v>
      </c>
      <c r="AL140" s="79" t="b">
        <v>0</v>
      </c>
      <c r="AM140" s="79">
        <v>26</v>
      </c>
      <c r="AN140" s="87" t="s">
        <v>1369</v>
      </c>
      <c r="AO140" s="79" t="s">
        <v>1424</v>
      </c>
      <c r="AP140" s="79" t="b">
        <v>0</v>
      </c>
      <c r="AQ140" s="87" t="s">
        <v>1369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270</v>
      </c>
      <c r="B141" s="64" t="s">
        <v>287</v>
      </c>
      <c r="C141" s="65" t="s">
        <v>3851</v>
      </c>
      <c r="D141" s="66">
        <v>3</v>
      </c>
      <c r="E141" s="67" t="s">
        <v>132</v>
      </c>
      <c r="F141" s="68">
        <v>32</v>
      </c>
      <c r="G141" s="65"/>
      <c r="H141" s="69"/>
      <c r="I141" s="70"/>
      <c r="J141" s="70"/>
      <c r="K141" s="34" t="s">
        <v>65</v>
      </c>
      <c r="L141" s="77">
        <v>141</v>
      </c>
      <c r="M141" s="77"/>
      <c r="N141" s="72"/>
      <c r="O141" s="79" t="s">
        <v>385</v>
      </c>
      <c r="P141" s="81">
        <v>43747.52998842593</v>
      </c>
      <c r="Q141" s="79" t="s">
        <v>414</v>
      </c>
      <c r="R141" s="79"/>
      <c r="S141" s="79"/>
      <c r="T141" s="79" t="s">
        <v>565</v>
      </c>
      <c r="U141" s="79"/>
      <c r="V141" s="82" t="s">
        <v>739</v>
      </c>
      <c r="W141" s="81">
        <v>43747.52998842593</v>
      </c>
      <c r="X141" s="85">
        <v>43747</v>
      </c>
      <c r="Y141" s="87" t="s">
        <v>851</v>
      </c>
      <c r="Z141" s="82" t="s">
        <v>1052</v>
      </c>
      <c r="AA141" s="79"/>
      <c r="AB141" s="79"/>
      <c r="AC141" s="87" t="s">
        <v>1258</v>
      </c>
      <c r="AD141" s="79"/>
      <c r="AE141" s="79" t="b">
        <v>0</v>
      </c>
      <c r="AF141" s="79">
        <v>0</v>
      </c>
      <c r="AG141" s="87" t="s">
        <v>1402</v>
      </c>
      <c r="AH141" s="79" t="b">
        <v>0</v>
      </c>
      <c r="AI141" s="79" t="s">
        <v>1405</v>
      </c>
      <c r="AJ141" s="79"/>
      <c r="AK141" s="87" t="s">
        <v>1402</v>
      </c>
      <c r="AL141" s="79" t="b">
        <v>0</v>
      </c>
      <c r="AM141" s="79">
        <v>26</v>
      </c>
      <c r="AN141" s="87" t="s">
        <v>1369</v>
      </c>
      <c r="AO141" s="79" t="s">
        <v>1424</v>
      </c>
      <c r="AP141" s="79" t="b">
        <v>0</v>
      </c>
      <c r="AQ141" s="87" t="s">
        <v>1369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v>0</v>
      </c>
      <c r="BG141" s="49">
        <v>0</v>
      </c>
      <c r="BH141" s="48">
        <v>0</v>
      </c>
      <c r="BI141" s="49">
        <v>0</v>
      </c>
      <c r="BJ141" s="48">
        <v>0</v>
      </c>
      <c r="BK141" s="49">
        <v>0</v>
      </c>
      <c r="BL141" s="48">
        <v>40</v>
      </c>
      <c r="BM141" s="49">
        <v>100</v>
      </c>
      <c r="BN141" s="48">
        <v>40</v>
      </c>
    </row>
    <row r="142" spans="1:66" ht="15">
      <c r="A142" s="64" t="s">
        <v>271</v>
      </c>
      <c r="B142" s="64" t="s">
        <v>287</v>
      </c>
      <c r="C142" s="65" t="s">
        <v>3851</v>
      </c>
      <c r="D142" s="66">
        <v>3</v>
      </c>
      <c r="E142" s="67" t="s">
        <v>132</v>
      </c>
      <c r="F142" s="68">
        <v>32</v>
      </c>
      <c r="G142" s="65"/>
      <c r="H142" s="69"/>
      <c r="I142" s="70"/>
      <c r="J142" s="70"/>
      <c r="K142" s="34" t="s">
        <v>65</v>
      </c>
      <c r="L142" s="77">
        <v>142</v>
      </c>
      <c r="M142" s="77"/>
      <c r="N142" s="72"/>
      <c r="O142" s="79" t="s">
        <v>384</v>
      </c>
      <c r="P142" s="81">
        <v>43747.55868055556</v>
      </c>
      <c r="Q142" s="79" t="s">
        <v>414</v>
      </c>
      <c r="R142" s="79"/>
      <c r="S142" s="79"/>
      <c r="T142" s="79" t="s">
        <v>565</v>
      </c>
      <c r="U142" s="79"/>
      <c r="V142" s="82" t="s">
        <v>740</v>
      </c>
      <c r="W142" s="81">
        <v>43747.55868055556</v>
      </c>
      <c r="X142" s="85">
        <v>43747</v>
      </c>
      <c r="Y142" s="87" t="s">
        <v>852</v>
      </c>
      <c r="Z142" s="82" t="s">
        <v>1053</v>
      </c>
      <c r="AA142" s="79"/>
      <c r="AB142" s="79"/>
      <c r="AC142" s="87" t="s">
        <v>1259</v>
      </c>
      <c r="AD142" s="79"/>
      <c r="AE142" s="79" t="b">
        <v>0</v>
      </c>
      <c r="AF142" s="79">
        <v>0</v>
      </c>
      <c r="AG142" s="87" t="s">
        <v>1402</v>
      </c>
      <c r="AH142" s="79" t="b">
        <v>0</v>
      </c>
      <c r="AI142" s="79" t="s">
        <v>1405</v>
      </c>
      <c r="AJ142" s="79"/>
      <c r="AK142" s="87" t="s">
        <v>1402</v>
      </c>
      <c r="AL142" s="79" t="b">
        <v>0</v>
      </c>
      <c r="AM142" s="79">
        <v>26</v>
      </c>
      <c r="AN142" s="87" t="s">
        <v>1369</v>
      </c>
      <c r="AO142" s="79" t="s">
        <v>1423</v>
      </c>
      <c r="AP142" s="79" t="b">
        <v>0</v>
      </c>
      <c r="AQ142" s="87" t="s">
        <v>1369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271</v>
      </c>
      <c r="B143" s="64" t="s">
        <v>287</v>
      </c>
      <c r="C143" s="65" t="s">
        <v>3851</v>
      </c>
      <c r="D143" s="66">
        <v>3</v>
      </c>
      <c r="E143" s="67" t="s">
        <v>132</v>
      </c>
      <c r="F143" s="68">
        <v>32</v>
      </c>
      <c r="G143" s="65"/>
      <c r="H143" s="69"/>
      <c r="I143" s="70"/>
      <c r="J143" s="70"/>
      <c r="K143" s="34" t="s">
        <v>65</v>
      </c>
      <c r="L143" s="77">
        <v>143</v>
      </c>
      <c r="M143" s="77"/>
      <c r="N143" s="72"/>
      <c r="O143" s="79" t="s">
        <v>385</v>
      </c>
      <c r="P143" s="81">
        <v>43747.55868055556</v>
      </c>
      <c r="Q143" s="79" t="s">
        <v>414</v>
      </c>
      <c r="R143" s="79"/>
      <c r="S143" s="79"/>
      <c r="T143" s="79" t="s">
        <v>565</v>
      </c>
      <c r="U143" s="79"/>
      <c r="V143" s="82" t="s">
        <v>740</v>
      </c>
      <c r="W143" s="81">
        <v>43747.55868055556</v>
      </c>
      <c r="X143" s="85">
        <v>43747</v>
      </c>
      <c r="Y143" s="87" t="s">
        <v>852</v>
      </c>
      <c r="Z143" s="82" t="s">
        <v>1053</v>
      </c>
      <c r="AA143" s="79"/>
      <c r="AB143" s="79"/>
      <c r="AC143" s="87" t="s">
        <v>1259</v>
      </c>
      <c r="AD143" s="79"/>
      <c r="AE143" s="79" t="b">
        <v>0</v>
      </c>
      <c r="AF143" s="79">
        <v>0</v>
      </c>
      <c r="AG143" s="87" t="s">
        <v>1402</v>
      </c>
      <c r="AH143" s="79" t="b">
        <v>0</v>
      </c>
      <c r="AI143" s="79" t="s">
        <v>1405</v>
      </c>
      <c r="AJ143" s="79"/>
      <c r="AK143" s="87" t="s">
        <v>1402</v>
      </c>
      <c r="AL143" s="79" t="b">
        <v>0</v>
      </c>
      <c r="AM143" s="79">
        <v>26</v>
      </c>
      <c r="AN143" s="87" t="s">
        <v>1369</v>
      </c>
      <c r="AO143" s="79" t="s">
        <v>1423</v>
      </c>
      <c r="AP143" s="79" t="b">
        <v>0</v>
      </c>
      <c r="AQ143" s="87" t="s">
        <v>1369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v>0</v>
      </c>
      <c r="BG143" s="49">
        <v>0</v>
      </c>
      <c r="BH143" s="48">
        <v>0</v>
      </c>
      <c r="BI143" s="49">
        <v>0</v>
      </c>
      <c r="BJ143" s="48">
        <v>0</v>
      </c>
      <c r="BK143" s="49">
        <v>0</v>
      </c>
      <c r="BL143" s="48">
        <v>40</v>
      </c>
      <c r="BM143" s="49">
        <v>100</v>
      </c>
      <c r="BN143" s="48">
        <v>40</v>
      </c>
    </row>
    <row r="144" spans="1:66" ht="15">
      <c r="A144" s="64" t="s">
        <v>272</v>
      </c>
      <c r="B144" s="64" t="s">
        <v>287</v>
      </c>
      <c r="C144" s="65" t="s">
        <v>3851</v>
      </c>
      <c r="D144" s="66">
        <v>3</v>
      </c>
      <c r="E144" s="67" t="s">
        <v>132</v>
      </c>
      <c r="F144" s="68">
        <v>32</v>
      </c>
      <c r="G144" s="65"/>
      <c r="H144" s="69"/>
      <c r="I144" s="70"/>
      <c r="J144" s="70"/>
      <c r="K144" s="34" t="s">
        <v>65</v>
      </c>
      <c r="L144" s="77">
        <v>144</v>
      </c>
      <c r="M144" s="77"/>
      <c r="N144" s="72"/>
      <c r="O144" s="79" t="s">
        <v>384</v>
      </c>
      <c r="P144" s="81">
        <v>43747.559895833336</v>
      </c>
      <c r="Q144" s="79" t="s">
        <v>414</v>
      </c>
      <c r="R144" s="79"/>
      <c r="S144" s="79"/>
      <c r="T144" s="79" t="s">
        <v>565</v>
      </c>
      <c r="U144" s="79"/>
      <c r="V144" s="82" t="s">
        <v>741</v>
      </c>
      <c r="W144" s="81">
        <v>43747.559895833336</v>
      </c>
      <c r="X144" s="85">
        <v>43747</v>
      </c>
      <c r="Y144" s="87" t="s">
        <v>853</v>
      </c>
      <c r="Z144" s="82" t="s">
        <v>1054</v>
      </c>
      <c r="AA144" s="79"/>
      <c r="AB144" s="79"/>
      <c r="AC144" s="87" t="s">
        <v>1260</v>
      </c>
      <c r="AD144" s="79"/>
      <c r="AE144" s="79" t="b">
        <v>0</v>
      </c>
      <c r="AF144" s="79">
        <v>0</v>
      </c>
      <c r="AG144" s="87" t="s">
        <v>1402</v>
      </c>
      <c r="AH144" s="79" t="b">
        <v>0</v>
      </c>
      <c r="AI144" s="79" t="s">
        <v>1405</v>
      </c>
      <c r="AJ144" s="79"/>
      <c r="AK144" s="87" t="s">
        <v>1402</v>
      </c>
      <c r="AL144" s="79" t="b">
        <v>0</v>
      </c>
      <c r="AM144" s="79">
        <v>26</v>
      </c>
      <c r="AN144" s="87" t="s">
        <v>1369</v>
      </c>
      <c r="AO144" s="79" t="s">
        <v>1425</v>
      </c>
      <c r="AP144" s="79" t="b">
        <v>0</v>
      </c>
      <c r="AQ144" s="87" t="s">
        <v>1369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4" t="s">
        <v>272</v>
      </c>
      <c r="B145" s="64" t="s">
        <v>287</v>
      </c>
      <c r="C145" s="65" t="s">
        <v>3851</v>
      </c>
      <c r="D145" s="66">
        <v>3</v>
      </c>
      <c r="E145" s="67" t="s">
        <v>132</v>
      </c>
      <c r="F145" s="68">
        <v>32</v>
      </c>
      <c r="G145" s="65"/>
      <c r="H145" s="69"/>
      <c r="I145" s="70"/>
      <c r="J145" s="70"/>
      <c r="K145" s="34" t="s">
        <v>65</v>
      </c>
      <c r="L145" s="77">
        <v>145</v>
      </c>
      <c r="M145" s="77"/>
      <c r="N145" s="72"/>
      <c r="O145" s="79" t="s">
        <v>385</v>
      </c>
      <c r="P145" s="81">
        <v>43747.559895833336</v>
      </c>
      <c r="Q145" s="79" t="s">
        <v>414</v>
      </c>
      <c r="R145" s="79"/>
      <c r="S145" s="79"/>
      <c r="T145" s="79" t="s">
        <v>565</v>
      </c>
      <c r="U145" s="79"/>
      <c r="V145" s="82" t="s">
        <v>741</v>
      </c>
      <c r="W145" s="81">
        <v>43747.559895833336</v>
      </c>
      <c r="X145" s="85">
        <v>43747</v>
      </c>
      <c r="Y145" s="87" t="s">
        <v>853</v>
      </c>
      <c r="Z145" s="82" t="s">
        <v>1054</v>
      </c>
      <c r="AA145" s="79"/>
      <c r="AB145" s="79"/>
      <c r="AC145" s="87" t="s">
        <v>1260</v>
      </c>
      <c r="AD145" s="79"/>
      <c r="AE145" s="79" t="b">
        <v>0</v>
      </c>
      <c r="AF145" s="79">
        <v>0</v>
      </c>
      <c r="AG145" s="87" t="s">
        <v>1402</v>
      </c>
      <c r="AH145" s="79" t="b">
        <v>0</v>
      </c>
      <c r="AI145" s="79" t="s">
        <v>1405</v>
      </c>
      <c r="AJ145" s="79"/>
      <c r="AK145" s="87" t="s">
        <v>1402</v>
      </c>
      <c r="AL145" s="79" t="b">
        <v>0</v>
      </c>
      <c r="AM145" s="79">
        <v>26</v>
      </c>
      <c r="AN145" s="87" t="s">
        <v>1369</v>
      </c>
      <c r="AO145" s="79" t="s">
        <v>1425</v>
      </c>
      <c r="AP145" s="79" t="b">
        <v>0</v>
      </c>
      <c r="AQ145" s="87" t="s">
        <v>1369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8">
        <v>0</v>
      </c>
      <c r="BG145" s="49">
        <v>0</v>
      </c>
      <c r="BH145" s="48">
        <v>0</v>
      </c>
      <c r="BI145" s="49">
        <v>0</v>
      </c>
      <c r="BJ145" s="48">
        <v>0</v>
      </c>
      <c r="BK145" s="49">
        <v>0</v>
      </c>
      <c r="BL145" s="48">
        <v>40</v>
      </c>
      <c r="BM145" s="49">
        <v>100</v>
      </c>
      <c r="BN145" s="48">
        <v>40</v>
      </c>
    </row>
    <row r="146" spans="1:66" ht="15">
      <c r="A146" s="64" t="s">
        <v>273</v>
      </c>
      <c r="B146" s="64" t="s">
        <v>288</v>
      </c>
      <c r="C146" s="65" t="s">
        <v>3852</v>
      </c>
      <c r="D146" s="66">
        <v>3</v>
      </c>
      <c r="E146" s="67" t="s">
        <v>136</v>
      </c>
      <c r="F146" s="68">
        <v>19</v>
      </c>
      <c r="G146" s="65"/>
      <c r="H146" s="69"/>
      <c r="I146" s="70"/>
      <c r="J146" s="70"/>
      <c r="K146" s="34" t="s">
        <v>65</v>
      </c>
      <c r="L146" s="77">
        <v>146</v>
      </c>
      <c r="M146" s="77"/>
      <c r="N146" s="72"/>
      <c r="O146" s="79" t="s">
        <v>384</v>
      </c>
      <c r="P146" s="81">
        <v>43741.418587962966</v>
      </c>
      <c r="Q146" s="79" t="s">
        <v>416</v>
      </c>
      <c r="R146" s="82" t="s">
        <v>480</v>
      </c>
      <c r="S146" s="79" t="s">
        <v>539</v>
      </c>
      <c r="T146" s="79" t="s">
        <v>293</v>
      </c>
      <c r="U146" s="82" t="s">
        <v>622</v>
      </c>
      <c r="V146" s="82" t="s">
        <v>622</v>
      </c>
      <c r="W146" s="81">
        <v>43741.418587962966</v>
      </c>
      <c r="X146" s="85">
        <v>43741</v>
      </c>
      <c r="Y146" s="87" t="s">
        <v>854</v>
      </c>
      <c r="Z146" s="82" t="s">
        <v>1055</v>
      </c>
      <c r="AA146" s="79"/>
      <c r="AB146" s="79"/>
      <c r="AC146" s="87" t="s">
        <v>1261</v>
      </c>
      <c r="AD146" s="79"/>
      <c r="AE146" s="79" t="b">
        <v>0</v>
      </c>
      <c r="AF146" s="79">
        <v>0</v>
      </c>
      <c r="AG146" s="87" t="s">
        <v>1402</v>
      </c>
      <c r="AH146" s="79" t="b">
        <v>0</v>
      </c>
      <c r="AI146" s="79" t="s">
        <v>1405</v>
      </c>
      <c r="AJ146" s="79"/>
      <c r="AK146" s="87" t="s">
        <v>1402</v>
      </c>
      <c r="AL146" s="79" t="b">
        <v>0</v>
      </c>
      <c r="AM146" s="79">
        <v>3</v>
      </c>
      <c r="AN146" s="87" t="s">
        <v>1359</v>
      </c>
      <c r="AO146" s="79" t="s">
        <v>1409</v>
      </c>
      <c r="AP146" s="79" t="b">
        <v>0</v>
      </c>
      <c r="AQ146" s="87" t="s">
        <v>1359</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3</v>
      </c>
      <c r="BF146" s="48"/>
      <c r="BG146" s="49"/>
      <c r="BH146" s="48"/>
      <c r="BI146" s="49"/>
      <c r="BJ146" s="48"/>
      <c r="BK146" s="49"/>
      <c r="BL146" s="48"/>
      <c r="BM146" s="49"/>
      <c r="BN146" s="48"/>
    </row>
    <row r="147" spans="1:66" ht="15">
      <c r="A147" s="64" t="s">
        <v>273</v>
      </c>
      <c r="B147" s="64" t="s">
        <v>293</v>
      </c>
      <c r="C147" s="65" t="s">
        <v>3851</v>
      </c>
      <c r="D147" s="66">
        <v>3</v>
      </c>
      <c r="E147" s="67" t="s">
        <v>132</v>
      </c>
      <c r="F147" s="68">
        <v>32</v>
      </c>
      <c r="G147" s="65"/>
      <c r="H147" s="69"/>
      <c r="I147" s="70"/>
      <c r="J147" s="70"/>
      <c r="K147" s="34" t="s">
        <v>65</v>
      </c>
      <c r="L147" s="77">
        <v>147</v>
      </c>
      <c r="M147" s="77"/>
      <c r="N147" s="72"/>
      <c r="O147" s="79" t="s">
        <v>385</v>
      </c>
      <c r="P147" s="81">
        <v>43741.418587962966</v>
      </c>
      <c r="Q147" s="79" t="s">
        <v>416</v>
      </c>
      <c r="R147" s="82" t="s">
        <v>480</v>
      </c>
      <c r="S147" s="79" t="s">
        <v>539</v>
      </c>
      <c r="T147" s="79" t="s">
        <v>293</v>
      </c>
      <c r="U147" s="82" t="s">
        <v>622</v>
      </c>
      <c r="V147" s="82" t="s">
        <v>622</v>
      </c>
      <c r="W147" s="81">
        <v>43741.418587962966</v>
      </c>
      <c r="X147" s="85">
        <v>43741</v>
      </c>
      <c r="Y147" s="87" t="s">
        <v>854</v>
      </c>
      <c r="Z147" s="82" t="s">
        <v>1055</v>
      </c>
      <c r="AA147" s="79"/>
      <c r="AB147" s="79"/>
      <c r="AC147" s="87" t="s">
        <v>1261</v>
      </c>
      <c r="AD147" s="79"/>
      <c r="AE147" s="79" t="b">
        <v>0</v>
      </c>
      <c r="AF147" s="79">
        <v>0</v>
      </c>
      <c r="AG147" s="87" t="s">
        <v>1402</v>
      </c>
      <c r="AH147" s="79" t="b">
        <v>0</v>
      </c>
      <c r="AI147" s="79" t="s">
        <v>1405</v>
      </c>
      <c r="AJ147" s="79"/>
      <c r="AK147" s="87" t="s">
        <v>1402</v>
      </c>
      <c r="AL147" s="79" t="b">
        <v>0</v>
      </c>
      <c r="AM147" s="79">
        <v>3</v>
      </c>
      <c r="AN147" s="87" t="s">
        <v>1359</v>
      </c>
      <c r="AO147" s="79" t="s">
        <v>1409</v>
      </c>
      <c r="AP147" s="79" t="b">
        <v>0</v>
      </c>
      <c r="AQ147" s="87" t="s">
        <v>1359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1</v>
      </c>
      <c r="BF147" s="48">
        <v>0</v>
      </c>
      <c r="BG147" s="49">
        <v>0</v>
      </c>
      <c r="BH147" s="48">
        <v>0</v>
      </c>
      <c r="BI147" s="49">
        <v>0</v>
      </c>
      <c r="BJ147" s="48">
        <v>0</v>
      </c>
      <c r="BK147" s="49">
        <v>0</v>
      </c>
      <c r="BL147" s="48">
        <v>10</v>
      </c>
      <c r="BM147" s="49">
        <v>100</v>
      </c>
      <c r="BN147" s="48">
        <v>10</v>
      </c>
    </row>
    <row r="148" spans="1:66" ht="15">
      <c r="A148" s="64" t="s">
        <v>273</v>
      </c>
      <c r="B148" s="64" t="s">
        <v>288</v>
      </c>
      <c r="C148" s="65" t="s">
        <v>3852</v>
      </c>
      <c r="D148" s="66">
        <v>3</v>
      </c>
      <c r="E148" s="67" t="s">
        <v>136</v>
      </c>
      <c r="F148" s="68">
        <v>19</v>
      </c>
      <c r="G148" s="65"/>
      <c r="H148" s="69"/>
      <c r="I148" s="70"/>
      <c r="J148" s="70"/>
      <c r="K148" s="34" t="s">
        <v>65</v>
      </c>
      <c r="L148" s="77">
        <v>148</v>
      </c>
      <c r="M148" s="77"/>
      <c r="N148" s="72"/>
      <c r="O148" s="79" t="s">
        <v>384</v>
      </c>
      <c r="P148" s="81">
        <v>43747.65268518519</v>
      </c>
      <c r="Q148" s="79" t="s">
        <v>417</v>
      </c>
      <c r="R148" s="79"/>
      <c r="S148" s="79"/>
      <c r="T148" s="79" t="s">
        <v>568</v>
      </c>
      <c r="U148" s="79"/>
      <c r="V148" s="82" t="s">
        <v>742</v>
      </c>
      <c r="W148" s="81">
        <v>43747.65268518519</v>
      </c>
      <c r="X148" s="85">
        <v>43747</v>
      </c>
      <c r="Y148" s="87" t="s">
        <v>855</v>
      </c>
      <c r="Z148" s="82" t="s">
        <v>1056</v>
      </c>
      <c r="AA148" s="79"/>
      <c r="AB148" s="79"/>
      <c r="AC148" s="87" t="s">
        <v>1262</v>
      </c>
      <c r="AD148" s="79"/>
      <c r="AE148" s="79" t="b">
        <v>0</v>
      </c>
      <c r="AF148" s="79">
        <v>0</v>
      </c>
      <c r="AG148" s="87" t="s">
        <v>1402</v>
      </c>
      <c r="AH148" s="79" t="b">
        <v>0</v>
      </c>
      <c r="AI148" s="79" t="s">
        <v>1405</v>
      </c>
      <c r="AJ148" s="79"/>
      <c r="AK148" s="87" t="s">
        <v>1402</v>
      </c>
      <c r="AL148" s="79" t="b">
        <v>0</v>
      </c>
      <c r="AM148" s="79">
        <v>2</v>
      </c>
      <c r="AN148" s="87" t="s">
        <v>1361</v>
      </c>
      <c r="AO148" s="79" t="s">
        <v>1409</v>
      </c>
      <c r="AP148" s="79" t="b">
        <v>0</v>
      </c>
      <c r="AQ148" s="87" t="s">
        <v>1361</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3</v>
      </c>
      <c r="BF148" s="48">
        <v>1</v>
      </c>
      <c r="BG148" s="49">
        <v>2.7777777777777777</v>
      </c>
      <c r="BH148" s="48">
        <v>0</v>
      </c>
      <c r="BI148" s="49">
        <v>0</v>
      </c>
      <c r="BJ148" s="48">
        <v>0</v>
      </c>
      <c r="BK148" s="49">
        <v>0</v>
      </c>
      <c r="BL148" s="48">
        <v>35</v>
      </c>
      <c r="BM148" s="49">
        <v>97.22222222222223</v>
      </c>
      <c r="BN148" s="48">
        <v>36</v>
      </c>
    </row>
    <row r="149" spans="1:66" ht="15">
      <c r="A149" s="64" t="s">
        <v>274</v>
      </c>
      <c r="B149" s="64" t="s">
        <v>318</v>
      </c>
      <c r="C149" s="65" t="s">
        <v>3851</v>
      </c>
      <c r="D149" s="66">
        <v>3</v>
      </c>
      <c r="E149" s="67" t="s">
        <v>132</v>
      </c>
      <c r="F149" s="68">
        <v>32</v>
      </c>
      <c r="G149" s="65"/>
      <c r="H149" s="69"/>
      <c r="I149" s="70"/>
      <c r="J149" s="70"/>
      <c r="K149" s="34" t="s">
        <v>65</v>
      </c>
      <c r="L149" s="77">
        <v>149</v>
      </c>
      <c r="M149" s="77"/>
      <c r="N149" s="72"/>
      <c r="O149" s="79" t="s">
        <v>384</v>
      </c>
      <c r="P149" s="81">
        <v>43747.69498842592</v>
      </c>
      <c r="Q149" s="79" t="s">
        <v>418</v>
      </c>
      <c r="R149" s="79"/>
      <c r="S149" s="79"/>
      <c r="T149" s="79" t="s">
        <v>293</v>
      </c>
      <c r="U149" s="79"/>
      <c r="V149" s="82" t="s">
        <v>723</v>
      </c>
      <c r="W149" s="81">
        <v>43747.69498842592</v>
      </c>
      <c r="X149" s="85">
        <v>43747</v>
      </c>
      <c r="Y149" s="87" t="s">
        <v>856</v>
      </c>
      <c r="Z149" s="82" t="s">
        <v>1057</v>
      </c>
      <c r="AA149" s="79"/>
      <c r="AB149" s="79"/>
      <c r="AC149" s="87" t="s">
        <v>1263</v>
      </c>
      <c r="AD149" s="79"/>
      <c r="AE149" s="79" t="b">
        <v>0</v>
      </c>
      <c r="AF149" s="79">
        <v>0</v>
      </c>
      <c r="AG149" s="87" t="s">
        <v>1402</v>
      </c>
      <c r="AH149" s="79" t="b">
        <v>0</v>
      </c>
      <c r="AI149" s="79" t="s">
        <v>1405</v>
      </c>
      <c r="AJ149" s="79"/>
      <c r="AK149" s="87" t="s">
        <v>1402</v>
      </c>
      <c r="AL149" s="79" t="b">
        <v>0</v>
      </c>
      <c r="AM149" s="79">
        <v>3</v>
      </c>
      <c r="AN149" s="87" t="s">
        <v>1375</v>
      </c>
      <c r="AO149" s="79" t="s">
        <v>1426</v>
      </c>
      <c r="AP149" s="79" t="b">
        <v>0</v>
      </c>
      <c r="AQ149" s="87" t="s">
        <v>1375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11</v>
      </c>
      <c r="BE149" s="78" t="str">
        <f>REPLACE(INDEX(GroupVertices[Group],MATCH(Edges[[#This Row],[Vertex 2]],GroupVertices[Vertex],0)),1,1,"")</f>
        <v>11</v>
      </c>
      <c r="BF149" s="48"/>
      <c r="BG149" s="49"/>
      <c r="BH149" s="48"/>
      <c r="BI149" s="49"/>
      <c r="BJ149" s="48"/>
      <c r="BK149" s="49"/>
      <c r="BL149" s="48"/>
      <c r="BM149" s="49"/>
      <c r="BN149" s="48"/>
    </row>
    <row r="150" spans="1:66" ht="15">
      <c r="A150" s="64" t="s">
        <v>274</v>
      </c>
      <c r="B150" s="64" t="s">
        <v>319</v>
      </c>
      <c r="C150" s="65" t="s">
        <v>3851</v>
      </c>
      <c r="D150" s="66">
        <v>3</v>
      </c>
      <c r="E150" s="67" t="s">
        <v>132</v>
      </c>
      <c r="F150" s="68">
        <v>32</v>
      </c>
      <c r="G150" s="65"/>
      <c r="H150" s="69"/>
      <c r="I150" s="70"/>
      <c r="J150" s="70"/>
      <c r="K150" s="34" t="s">
        <v>65</v>
      </c>
      <c r="L150" s="77">
        <v>150</v>
      </c>
      <c r="M150" s="77"/>
      <c r="N150" s="72"/>
      <c r="O150" s="79" t="s">
        <v>385</v>
      </c>
      <c r="P150" s="81">
        <v>43747.69498842592</v>
      </c>
      <c r="Q150" s="79" t="s">
        <v>418</v>
      </c>
      <c r="R150" s="79"/>
      <c r="S150" s="79"/>
      <c r="T150" s="79" t="s">
        <v>293</v>
      </c>
      <c r="U150" s="79"/>
      <c r="V150" s="82" t="s">
        <v>723</v>
      </c>
      <c r="W150" s="81">
        <v>43747.69498842592</v>
      </c>
      <c r="X150" s="85">
        <v>43747</v>
      </c>
      <c r="Y150" s="87" t="s">
        <v>856</v>
      </c>
      <c r="Z150" s="82" t="s">
        <v>1057</v>
      </c>
      <c r="AA150" s="79"/>
      <c r="AB150" s="79"/>
      <c r="AC150" s="87" t="s">
        <v>1263</v>
      </c>
      <c r="AD150" s="79"/>
      <c r="AE150" s="79" t="b">
        <v>0</v>
      </c>
      <c r="AF150" s="79">
        <v>0</v>
      </c>
      <c r="AG150" s="87" t="s">
        <v>1402</v>
      </c>
      <c r="AH150" s="79" t="b">
        <v>0</v>
      </c>
      <c r="AI150" s="79" t="s">
        <v>1405</v>
      </c>
      <c r="AJ150" s="79"/>
      <c r="AK150" s="87" t="s">
        <v>1402</v>
      </c>
      <c r="AL150" s="79" t="b">
        <v>0</v>
      </c>
      <c r="AM150" s="79">
        <v>3</v>
      </c>
      <c r="AN150" s="87" t="s">
        <v>1375</v>
      </c>
      <c r="AO150" s="79" t="s">
        <v>1426</v>
      </c>
      <c r="AP150" s="79" t="b">
        <v>0</v>
      </c>
      <c r="AQ150" s="87" t="s">
        <v>1375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11</v>
      </c>
      <c r="BE150" s="78" t="str">
        <f>REPLACE(INDEX(GroupVertices[Group],MATCH(Edges[[#This Row],[Vertex 2]],GroupVertices[Vertex],0)),1,1,"")</f>
        <v>11</v>
      </c>
      <c r="BF150" s="48">
        <v>0</v>
      </c>
      <c r="BG150" s="49">
        <v>0</v>
      </c>
      <c r="BH150" s="48">
        <v>0</v>
      </c>
      <c r="BI150" s="49">
        <v>0</v>
      </c>
      <c r="BJ150" s="48">
        <v>0</v>
      </c>
      <c r="BK150" s="49">
        <v>0</v>
      </c>
      <c r="BL150" s="48">
        <v>42</v>
      </c>
      <c r="BM150" s="49">
        <v>100</v>
      </c>
      <c r="BN150" s="48">
        <v>42</v>
      </c>
    </row>
    <row r="151" spans="1:66" ht="15">
      <c r="A151" s="64" t="s">
        <v>275</v>
      </c>
      <c r="B151" s="64" t="s">
        <v>293</v>
      </c>
      <c r="C151" s="65" t="s">
        <v>3851</v>
      </c>
      <c r="D151" s="66">
        <v>3</v>
      </c>
      <c r="E151" s="67" t="s">
        <v>132</v>
      </c>
      <c r="F151" s="68">
        <v>32</v>
      </c>
      <c r="G151" s="65"/>
      <c r="H151" s="69"/>
      <c r="I151" s="70"/>
      <c r="J151" s="70"/>
      <c r="K151" s="34" t="s">
        <v>65</v>
      </c>
      <c r="L151" s="77">
        <v>151</v>
      </c>
      <c r="M151" s="77"/>
      <c r="N151" s="72"/>
      <c r="O151" s="79" t="s">
        <v>384</v>
      </c>
      <c r="P151" s="81">
        <v>43747.71659722222</v>
      </c>
      <c r="Q151" s="79" t="s">
        <v>419</v>
      </c>
      <c r="R151" s="79"/>
      <c r="S151" s="79"/>
      <c r="T151" s="79" t="s">
        <v>569</v>
      </c>
      <c r="U151" s="79"/>
      <c r="V151" s="82" t="s">
        <v>743</v>
      </c>
      <c r="W151" s="81">
        <v>43747.71659722222</v>
      </c>
      <c r="X151" s="85">
        <v>43747</v>
      </c>
      <c r="Y151" s="87" t="s">
        <v>857</v>
      </c>
      <c r="Z151" s="82" t="s">
        <v>1058</v>
      </c>
      <c r="AA151" s="79"/>
      <c r="AB151" s="79"/>
      <c r="AC151" s="87" t="s">
        <v>1264</v>
      </c>
      <c r="AD151" s="79"/>
      <c r="AE151" s="79" t="b">
        <v>0</v>
      </c>
      <c r="AF151" s="79">
        <v>0</v>
      </c>
      <c r="AG151" s="87" t="s">
        <v>1402</v>
      </c>
      <c r="AH151" s="79" t="b">
        <v>0</v>
      </c>
      <c r="AI151" s="79" t="s">
        <v>1405</v>
      </c>
      <c r="AJ151" s="79"/>
      <c r="AK151" s="87" t="s">
        <v>1402</v>
      </c>
      <c r="AL151" s="79" t="b">
        <v>0</v>
      </c>
      <c r="AM151" s="79">
        <v>1</v>
      </c>
      <c r="AN151" s="87" t="s">
        <v>1374</v>
      </c>
      <c r="AO151" s="79" t="s">
        <v>1409</v>
      </c>
      <c r="AP151" s="79" t="b">
        <v>0</v>
      </c>
      <c r="AQ151" s="87" t="s">
        <v>1374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275</v>
      </c>
      <c r="B152" s="64" t="s">
        <v>344</v>
      </c>
      <c r="C152" s="65" t="s">
        <v>3851</v>
      </c>
      <c r="D152" s="66">
        <v>3</v>
      </c>
      <c r="E152" s="67" t="s">
        <v>132</v>
      </c>
      <c r="F152" s="68">
        <v>32</v>
      </c>
      <c r="G152" s="65"/>
      <c r="H152" s="69"/>
      <c r="I152" s="70"/>
      <c r="J152" s="70"/>
      <c r="K152" s="34" t="s">
        <v>65</v>
      </c>
      <c r="L152" s="77">
        <v>152</v>
      </c>
      <c r="M152" s="77"/>
      <c r="N152" s="72"/>
      <c r="O152" s="79" t="s">
        <v>385</v>
      </c>
      <c r="P152" s="81">
        <v>43747.71659722222</v>
      </c>
      <c r="Q152" s="79" t="s">
        <v>419</v>
      </c>
      <c r="R152" s="79"/>
      <c r="S152" s="79"/>
      <c r="T152" s="79" t="s">
        <v>569</v>
      </c>
      <c r="U152" s="79"/>
      <c r="V152" s="82" t="s">
        <v>743</v>
      </c>
      <c r="W152" s="81">
        <v>43747.71659722222</v>
      </c>
      <c r="X152" s="85">
        <v>43747</v>
      </c>
      <c r="Y152" s="87" t="s">
        <v>857</v>
      </c>
      <c r="Z152" s="82" t="s">
        <v>1058</v>
      </c>
      <c r="AA152" s="79"/>
      <c r="AB152" s="79"/>
      <c r="AC152" s="87" t="s">
        <v>1264</v>
      </c>
      <c r="AD152" s="79"/>
      <c r="AE152" s="79" t="b">
        <v>0</v>
      </c>
      <c r="AF152" s="79">
        <v>0</v>
      </c>
      <c r="AG152" s="87" t="s">
        <v>1402</v>
      </c>
      <c r="AH152" s="79" t="b">
        <v>0</v>
      </c>
      <c r="AI152" s="79" t="s">
        <v>1405</v>
      </c>
      <c r="AJ152" s="79"/>
      <c r="AK152" s="87" t="s">
        <v>1402</v>
      </c>
      <c r="AL152" s="79" t="b">
        <v>0</v>
      </c>
      <c r="AM152" s="79">
        <v>1</v>
      </c>
      <c r="AN152" s="87" t="s">
        <v>1374</v>
      </c>
      <c r="AO152" s="79" t="s">
        <v>1409</v>
      </c>
      <c r="AP152" s="79" t="b">
        <v>0</v>
      </c>
      <c r="AQ152" s="87" t="s">
        <v>1374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v>1</v>
      </c>
      <c r="BG152" s="49">
        <v>3.4482758620689653</v>
      </c>
      <c r="BH152" s="48">
        <v>1</v>
      </c>
      <c r="BI152" s="49">
        <v>3.4482758620689653</v>
      </c>
      <c r="BJ152" s="48">
        <v>0</v>
      </c>
      <c r="BK152" s="49">
        <v>0</v>
      </c>
      <c r="BL152" s="48">
        <v>27</v>
      </c>
      <c r="BM152" s="49">
        <v>93.10344827586206</v>
      </c>
      <c r="BN152" s="48">
        <v>29</v>
      </c>
    </row>
    <row r="153" spans="1:66" ht="15">
      <c r="A153" s="64" t="s">
        <v>276</v>
      </c>
      <c r="B153" s="64" t="s">
        <v>276</v>
      </c>
      <c r="C153" s="65" t="s">
        <v>3851</v>
      </c>
      <c r="D153" s="66">
        <v>3</v>
      </c>
      <c r="E153" s="67" t="s">
        <v>132</v>
      </c>
      <c r="F153" s="68">
        <v>32</v>
      </c>
      <c r="G153" s="65"/>
      <c r="H153" s="69"/>
      <c r="I153" s="70"/>
      <c r="J153" s="70"/>
      <c r="K153" s="34" t="s">
        <v>65</v>
      </c>
      <c r="L153" s="77">
        <v>153</v>
      </c>
      <c r="M153" s="77"/>
      <c r="N153" s="72"/>
      <c r="O153" s="79" t="s">
        <v>176</v>
      </c>
      <c r="P153" s="81">
        <v>43747.72461805555</v>
      </c>
      <c r="Q153" s="79" t="s">
        <v>420</v>
      </c>
      <c r="R153" s="79" t="s">
        <v>481</v>
      </c>
      <c r="S153" s="79" t="s">
        <v>541</v>
      </c>
      <c r="T153" s="79" t="s">
        <v>570</v>
      </c>
      <c r="U153" s="79"/>
      <c r="V153" s="82" t="s">
        <v>744</v>
      </c>
      <c r="W153" s="81">
        <v>43747.72461805555</v>
      </c>
      <c r="X153" s="85">
        <v>43747</v>
      </c>
      <c r="Y153" s="87" t="s">
        <v>858</v>
      </c>
      <c r="Z153" s="82" t="s">
        <v>1059</v>
      </c>
      <c r="AA153" s="79"/>
      <c r="AB153" s="79"/>
      <c r="AC153" s="87" t="s">
        <v>1265</v>
      </c>
      <c r="AD153" s="79"/>
      <c r="AE153" s="79" t="b">
        <v>0</v>
      </c>
      <c r="AF153" s="79">
        <v>0</v>
      </c>
      <c r="AG153" s="87" t="s">
        <v>1402</v>
      </c>
      <c r="AH153" s="79" t="b">
        <v>0</v>
      </c>
      <c r="AI153" s="79" t="s">
        <v>1405</v>
      </c>
      <c r="AJ153" s="79"/>
      <c r="AK153" s="87" t="s">
        <v>1402</v>
      </c>
      <c r="AL153" s="79" t="b">
        <v>0</v>
      </c>
      <c r="AM153" s="79">
        <v>0</v>
      </c>
      <c r="AN153" s="87" t="s">
        <v>1402</v>
      </c>
      <c r="AO153" s="79" t="s">
        <v>1427</v>
      </c>
      <c r="AP153" s="79" t="b">
        <v>0</v>
      </c>
      <c r="AQ153" s="87" t="s">
        <v>1265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9</v>
      </c>
      <c r="BE153" s="78" t="str">
        <f>REPLACE(INDEX(GroupVertices[Group],MATCH(Edges[[#This Row],[Vertex 2]],GroupVertices[Vertex],0)),1,1,"")</f>
        <v>9</v>
      </c>
      <c r="BF153" s="48">
        <v>2</v>
      </c>
      <c r="BG153" s="49">
        <v>7.142857142857143</v>
      </c>
      <c r="BH153" s="48">
        <v>0</v>
      </c>
      <c r="BI153" s="49">
        <v>0</v>
      </c>
      <c r="BJ153" s="48">
        <v>0</v>
      </c>
      <c r="BK153" s="49">
        <v>0</v>
      </c>
      <c r="BL153" s="48">
        <v>26</v>
      </c>
      <c r="BM153" s="49">
        <v>92.85714285714286</v>
      </c>
      <c r="BN153" s="48">
        <v>28</v>
      </c>
    </row>
    <row r="154" spans="1:66" ht="15">
      <c r="A154" s="64" t="s">
        <v>277</v>
      </c>
      <c r="B154" s="64" t="s">
        <v>287</v>
      </c>
      <c r="C154" s="65" t="s">
        <v>3851</v>
      </c>
      <c r="D154" s="66">
        <v>3</v>
      </c>
      <c r="E154" s="67" t="s">
        <v>132</v>
      </c>
      <c r="F154" s="68">
        <v>32</v>
      </c>
      <c r="G154" s="65"/>
      <c r="H154" s="69"/>
      <c r="I154" s="70"/>
      <c r="J154" s="70"/>
      <c r="K154" s="34" t="s">
        <v>65</v>
      </c>
      <c r="L154" s="77">
        <v>154</v>
      </c>
      <c r="M154" s="77"/>
      <c r="N154" s="72"/>
      <c r="O154" s="79" t="s">
        <v>384</v>
      </c>
      <c r="P154" s="81">
        <v>43747.72574074074</v>
      </c>
      <c r="Q154" s="79" t="s">
        <v>414</v>
      </c>
      <c r="R154" s="79"/>
      <c r="S154" s="79"/>
      <c r="T154" s="79" t="s">
        <v>565</v>
      </c>
      <c r="U154" s="79"/>
      <c r="V154" s="82" t="s">
        <v>745</v>
      </c>
      <c r="W154" s="81">
        <v>43747.72574074074</v>
      </c>
      <c r="X154" s="85">
        <v>43747</v>
      </c>
      <c r="Y154" s="87" t="s">
        <v>859</v>
      </c>
      <c r="Z154" s="82" t="s">
        <v>1060</v>
      </c>
      <c r="AA154" s="79"/>
      <c r="AB154" s="79"/>
      <c r="AC154" s="87" t="s">
        <v>1266</v>
      </c>
      <c r="AD154" s="79"/>
      <c r="AE154" s="79" t="b">
        <v>0</v>
      </c>
      <c r="AF154" s="79">
        <v>0</v>
      </c>
      <c r="AG154" s="87" t="s">
        <v>1402</v>
      </c>
      <c r="AH154" s="79" t="b">
        <v>0</v>
      </c>
      <c r="AI154" s="79" t="s">
        <v>1405</v>
      </c>
      <c r="AJ154" s="79"/>
      <c r="AK154" s="87" t="s">
        <v>1402</v>
      </c>
      <c r="AL154" s="79" t="b">
        <v>0</v>
      </c>
      <c r="AM154" s="79">
        <v>26</v>
      </c>
      <c r="AN154" s="87" t="s">
        <v>1369</v>
      </c>
      <c r="AO154" s="79" t="s">
        <v>1411</v>
      </c>
      <c r="AP154" s="79" t="b">
        <v>0</v>
      </c>
      <c r="AQ154" s="87" t="s">
        <v>1369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8"/>
      <c r="BG154" s="49"/>
      <c r="BH154" s="48"/>
      <c r="BI154" s="49"/>
      <c r="BJ154" s="48"/>
      <c r="BK154" s="49"/>
      <c r="BL154" s="48"/>
      <c r="BM154" s="49"/>
      <c r="BN154" s="48"/>
    </row>
    <row r="155" spans="1:66" ht="15">
      <c r="A155" s="64" t="s">
        <v>277</v>
      </c>
      <c r="B155" s="64" t="s">
        <v>287</v>
      </c>
      <c r="C155" s="65" t="s">
        <v>3851</v>
      </c>
      <c r="D155" s="66">
        <v>3</v>
      </c>
      <c r="E155" s="67" t="s">
        <v>132</v>
      </c>
      <c r="F155" s="68">
        <v>32</v>
      </c>
      <c r="G155" s="65"/>
      <c r="H155" s="69"/>
      <c r="I155" s="70"/>
      <c r="J155" s="70"/>
      <c r="K155" s="34" t="s">
        <v>65</v>
      </c>
      <c r="L155" s="77">
        <v>155</v>
      </c>
      <c r="M155" s="77"/>
      <c r="N155" s="72"/>
      <c r="O155" s="79" t="s">
        <v>385</v>
      </c>
      <c r="P155" s="81">
        <v>43747.72574074074</v>
      </c>
      <c r="Q155" s="79" t="s">
        <v>414</v>
      </c>
      <c r="R155" s="79"/>
      <c r="S155" s="79"/>
      <c r="T155" s="79" t="s">
        <v>565</v>
      </c>
      <c r="U155" s="79"/>
      <c r="V155" s="82" t="s">
        <v>745</v>
      </c>
      <c r="W155" s="81">
        <v>43747.72574074074</v>
      </c>
      <c r="X155" s="85">
        <v>43747</v>
      </c>
      <c r="Y155" s="87" t="s">
        <v>859</v>
      </c>
      <c r="Z155" s="82" t="s">
        <v>1060</v>
      </c>
      <c r="AA155" s="79"/>
      <c r="AB155" s="79"/>
      <c r="AC155" s="87" t="s">
        <v>1266</v>
      </c>
      <c r="AD155" s="79"/>
      <c r="AE155" s="79" t="b">
        <v>0</v>
      </c>
      <c r="AF155" s="79">
        <v>0</v>
      </c>
      <c r="AG155" s="87" t="s">
        <v>1402</v>
      </c>
      <c r="AH155" s="79" t="b">
        <v>0</v>
      </c>
      <c r="AI155" s="79" t="s">
        <v>1405</v>
      </c>
      <c r="AJ155" s="79"/>
      <c r="AK155" s="87" t="s">
        <v>1402</v>
      </c>
      <c r="AL155" s="79" t="b">
        <v>0</v>
      </c>
      <c r="AM155" s="79">
        <v>26</v>
      </c>
      <c r="AN155" s="87" t="s">
        <v>1369</v>
      </c>
      <c r="AO155" s="79" t="s">
        <v>1411</v>
      </c>
      <c r="AP155" s="79" t="b">
        <v>0</v>
      </c>
      <c r="AQ155" s="87" t="s">
        <v>1369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v>0</v>
      </c>
      <c r="BG155" s="49">
        <v>0</v>
      </c>
      <c r="BH155" s="48">
        <v>0</v>
      </c>
      <c r="BI155" s="49">
        <v>0</v>
      </c>
      <c r="BJ155" s="48">
        <v>0</v>
      </c>
      <c r="BK155" s="49">
        <v>0</v>
      </c>
      <c r="BL155" s="48">
        <v>40</v>
      </c>
      <c r="BM155" s="49">
        <v>100</v>
      </c>
      <c r="BN155" s="48">
        <v>40</v>
      </c>
    </row>
    <row r="156" spans="1:66" ht="15">
      <c r="A156" s="64" t="s">
        <v>278</v>
      </c>
      <c r="B156" s="64" t="s">
        <v>288</v>
      </c>
      <c r="C156" s="65" t="s">
        <v>3851</v>
      </c>
      <c r="D156" s="66">
        <v>3</v>
      </c>
      <c r="E156" s="67" t="s">
        <v>132</v>
      </c>
      <c r="F156" s="68">
        <v>32</v>
      </c>
      <c r="G156" s="65"/>
      <c r="H156" s="69"/>
      <c r="I156" s="70"/>
      <c r="J156" s="70"/>
      <c r="K156" s="34" t="s">
        <v>65</v>
      </c>
      <c r="L156" s="77">
        <v>156</v>
      </c>
      <c r="M156" s="77"/>
      <c r="N156" s="72"/>
      <c r="O156" s="79" t="s">
        <v>384</v>
      </c>
      <c r="P156" s="81">
        <v>43747.72758101852</v>
      </c>
      <c r="Q156" s="79" t="s">
        <v>417</v>
      </c>
      <c r="R156" s="79"/>
      <c r="S156" s="79"/>
      <c r="T156" s="79" t="s">
        <v>568</v>
      </c>
      <c r="U156" s="79"/>
      <c r="V156" s="82" t="s">
        <v>746</v>
      </c>
      <c r="W156" s="81">
        <v>43747.72758101852</v>
      </c>
      <c r="X156" s="85">
        <v>43747</v>
      </c>
      <c r="Y156" s="87" t="s">
        <v>860</v>
      </c>
      <c r="Z156" s="82" t="s">
        <v>1061</v>
      </c>
      <c r="AA156" s="79"/>
      <c r="AB156" s="79"/>
      <c r="AC156" s="87" t="s">
        <v>1267</v>
      </c>
      <c r="AD156" s="79"/>
      <c r="AE156" s="79" t="b">
        <v>0</v>
      </c>
      <c r="AF156" s="79">
        <v>0</v>
      </c>
      <c r="AG156" s="87" t="s">
        <v>1402</v>
      </c>
      <c r="AH156" s="79" t="b">
        <v>0</v>
      </c>
      <c r="AI156" s="79" t="s">
        <v>1405</v>
      </c>
      <c r="AJ156" s="79"/>
      <c r="AK156" s="87" t="s">
        <v>1402</v>
      </c>
      <c r="AL156" s="79" t="b">
        <v>0</v>
      </c>
      <c r="AM156" s="79">
        <v>2</v>
      </c>
      <c r="AN156" s="87" t="s">
        <v>1361</v>
      </c>
      <c r="AO156" s="79" t="s">
        <v>1411</v>
      </c>
      <c r="AP156" s="79" t="b">
        <v>0</v>
      </c>
      <c r="AQ156" s="87" t="s">
        <v>1361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8">
        <v>1</v>
      </c>
      <c r="BG156" s="49">
        <v>2.7777777777777777</v>
      </c>
      <c r="BH156" s="48">
        <v>0</v>
      </c>
      <c r="BI156" s="49">
        <v>0</v>
      </c>
      <c r="BJ156" s="48">
        <v>0</v>
      </c>
      <c r="BK156" s="49">
        <v>0</v>
      </c>
      <c r="BL156" s="48">
        <v>35</v>
      </c>
      <c r="BM156" s="49">
        <v>97.22222222222223</v>
      </c>
      <c r="BN156" s="48">
        <v>36</v>
      </c>
    </row>
    <row r="157" spans="1:66" ht="15">
      <c r="A157" s="64" t="s">
        <v>279</v>
      </c>
      <c r="B157" s="64" t="s">
        <v>280</v>
      </c>
      <c r="C157" s="65" t="s">
        <v>3851</v>
      </c>
      <c r="D157" s="66">
        <v>3</v>
      </c>
      <c r="E157" s="67" t="s">
        <v>132</v>
      </c>
      <c r="F157" s="68">
        <v>32</v>
      </c>
      <c r="G157" s="65"/>
      <c r="H157" s="69"/>
      <c r="I157" s="70"/>
      <c r="J157" s="70"/>
      <c r="K157" s="34" t="s">
        <v>65</v>
      </c>
      <c r="L157" s="77">
        <v>157</v>
      </c>
      <c r="M157" s="77"/>
      <c r="N157" s="72"/>
      <c r="O157" s="79" t="s">
        <v>384</v>
      </c>
      <c r="P157" s="81">
        <v>43747.775625</v>
      </c>
      <c r="Q157" s="79" t="s">
        <v>421</v>
      </c>
      <c r="R157" s="79"/>
      <c r="S157" s="79"/>
      <c r="T157" s="79" t="s">
        <v>571</v>
      </c>
      <c r="U157" s="79"/>
      <c r="V157" s="82" t="s">
        <v>747</v>
      </c>
      <c r="W157" s="81">
        <v>43747.775625</v>
      </c>
      <c r="X157" s="85">
        <v>43747</v>
      </c>
      <c r="Y157" s="87" t="s">
        <v>861</v>
      </c>
      <c r="Z157" s="82" t="s">
        <v>1062</v>
      </c>
      <c r="AA157" s="79"/>
      <c r="AB157" s="79"/>
      <c r="AC157" s="87" t="s">
        <v>1268</v>
      </c>
      <c r="AD157" s="79"/>
      <c r="AE157" s="79" t="b">
        <v>0</v>
      </c>
      <c r="AF157" s="79">
        <v>0</v>
      </c>
      <c r="AG157" s="87" t="s">
        <v>1402</v>
      </c>
      <c r="AH157" s="79" t="b">
        <v>0</v>
      </c>
      <c r="AI157" s="79" t="s">
        <v>1405</v>
      </c>
      <c r="AJ157" s="79"/>
      <c r="AK157" s="87" t="s">
        <v>1402</v>
      </c>
      <c r="AL157" s="79" t="b">
        <v>0</v>
      </c>
      <c r="AM157" s="79">
        <v>2</v>
      </c>
      <c r="AN157" s="87" t="s">
        <v>1269</v>
      </c>
      <c r="AO157" s="79" t="s">
        <v>1411</v>
      </c>
      <c r="AP157" s="79" t="b">
        <v>0</v>
      </c>
      <c r="AQ157" s="87" t="s">
        <v>1269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12</v>
      </c>
      <c r="BE157" s="78" t="str">
        <f>REPLACE(INDEX(GroupVertices[Group],MATCH(Edges[[#This Row],[Vertex 2]],GroupVertices[Vertex],0)),1,1,"")</f>
        <v>12</v>
      </c>
      <c r="BF157" s="48"/>
      <c r="BG157" s="49"/>
      <c r="BH157" s="48"/>
      <c r="BI157" s="49"/>
      <c r="BJ157" s="48"/>
      <c r="BK157" s="49"/>
      <c r="BL157" s="48"/>
      <c r="BM157" s="49"/>
      <c r="BN157" s="48"/>
    </row>
    <row r="158" spans="1:66" ht="15">
      <c r="A158" s="64" t="s">
        <v>279</v>
      </c>
      <c r="B158" s="64" t="s">
        <v>345</v>
      </c>
      <c r="C158" s="65" t="s">
        <v>3851</v>
      </c>
      <c r="D158" s="66">
        <v>3</v>
      </c>
      <c r="E158" s="67" t="s">
        <v>132</v>
      </c>
      <c r="F158" s="68">
        <v>32</v>
      </c>
      <c r="G158" s="65"/>
      <c r="H158" s="69"/>
      <c r="I158" s="70"/>
      <c r="J158" s="70"/>
      <c r="K158" s="34" t="s">
        <v>65</v>
      </c>
      <c r="L158" s="77">
        <v>158</v>
      </c>
      <c r="M158" s="77"/>
      <c r="N158" s="72"/>
      <c r="O158" s="79" t="s">
        <v>385</v>
      </c>
      <c r="P158" s="81">
        <v>43747.775625</v>
      </c>
      <c r="Q158" s="79" t="s">
        <v>421</v>
      </c>
      <c r="R158" s="79"/>
      <c r="S158" s="79"/>
      <c r="T158" s="79" t="s">
        <v>571</v>
      </c>
      <c r="U158" s="79"/>
      <c r="V158" s="82" t="s">
        <v>747</v>
      </c>
      <c r="W158" s="81">
        <v>43747.775625</v>
      </c>
      <c r="X158" s="85">
        <v>43747</v>
      </c>
      <c r="Y158" s="87" t="s">
        <v>861</v>
      </c>
      <c r="Z158" s="82" t="s">
        <v>1062</v>
      </c>
      <c r="AA158" s="79"/>
      <c r="AB158" s="79"/>
      <c r="AC158" s="87" t="s">
        <v>1268</v>
      </c>
      <c r="AD158" s="79"/>
      <c r="AE158" s="79" t="b">
        <v>0</v>
      </c>
      <c r="AF158" s="79">
        <v>0</v>
      </c>
      <c r="AG158" s="87" t="s">
        <v>1402</v>
      </c>
      <c r="AH158" s="79" t="b">
        <v>0</v>
      </c>
      <c r="AI158" s="79" t="s">
        <v>1405</v>
      </c>
      <c r="AJ158" s="79"/>
      <c r="AK158" s="87" t="s">
        <v>1402</v>
      </c>
      <c r="AL158" s="79" t="b">
        <v>0</v>
      </c>
      <c r="AM158" s="79">
        <v>2</v>
      </c>
      <c r="AN158" s="87" t="s">
        <v>1269</v>
      </c>
      <c r="AO158" s="79" t="s">
        <v>1411</v>
      </c>
      <c r="AP158" s="79" t="b">
        <v>0</v>
      </c>
      <c r="AQ158" s="87" t="s">
        <v>1269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12</v>
      </c>
      <c r="BE158" s="78" t="str">
        <f>REPLACE(INDEX(GroupVertices[Group],MATCH(Edges[[#This Row],[Vertex 2]],GroupVertices[Vertex],0)),1,1,"")</f>
        <v>12</v>
      </c>
      <c r="BF158" s="48"/>
      <c r="BG158" s="49"/>
      <c r="BH158" s="48"/>
      <c r="BI158" s="49"/>
      <c r="BJ158" s="48"/>
      <c r="BK158" s="49"/>
      <c r="BL158" s="48"/>
      <c r="BM158" s="49"/>
      <c r="BN158" s="48"/>
    </row>
    <row r="159" spans="1:66" ht="15">
      <c r="A159" s="64" t="s">
        <v>279</v>
      </c>
      <c r="B159" s="64" t="s">
        <v>281</v>
      </c>
      <c r="C159" s="65" t="s">
        <v>3851</v>
      </c>
      <c r="D159" s="66">
        <v>3</v>
      </c>
      <c r="E159" s="67" t="s">
        <v>132</v>
      </c>
      <c r="F159" s="68">
        <v>32</v>
      </c>
      <c r="G159" s="65"/>
      <c r="H159" s="69"/>
      <c r="I159" s="70"/>
      <c r="J159" s="70"/>
      <c r="K159" s="34" t="s">
        <v>65</v>
      </c>
      <c r="L159" s="77">
        <v>159</v>
      </c>
      <c r="M159" s="77"/>
      <c r="N159" s="72"/>
      <c r="O159" s="79" t="s">
        <v>385</v>
      </c>
      <c r="P159" s="81">
        <v>43747.775625</v>
      </c>
      <c r="Q159" s="79" t="s">
        <v>421</v>
      </c>
      <c r="R159" s="79"/>
      <c r="S159" s="79"/>
      <c r="T159" s="79" t="s">
        <v>571</v>
      </c>
      <c r="U159" s="79"/>
      <c r="V159" s="82" t="s">
        <v>747</v>
      </c>
      <c r="W159" s="81">
        <v>43747.775625</v>
      </c>
      <c r="X159" s="85">
        <v>43747</v>
      </c>
      <c r="Y159" s="87" t="s">
        <v>861</v>
      </c>
      <c r="Z159" s="82" t="s">
        <v>1062</v>
      </c>
      <c r="AA159" s="79"/>
      <c r="AB159" s="79"/>
      <c r="AC159" s="87" t="s">
        <v>1268</v>
      </c>
      <c r="AD159" s="79"/>
      <c r="AE159" s="79" t="b">
        <v>0</v>
      </c>
      <c r="AF159" s="79">
        <v>0</v>
      </c>
      <c r="AG159" s="87" t="s">
        <v>1402</v>
      </c>
      <c r="AH159" s="79" t="b">
        <v>0</v>
      </c>
      <c r="AI159" s="79" t="s">
        <v>1405</v>
      </c>
      <c r="AJ159" s="79"/>
      <c r="AK159" s="87" t="s">
        <v>1402</v>
      </c>
      <c r="AL159" s="79" t="b">
        <v>0</v>
      </c>
      <c r="AM159" s="79">
        <v>2</v>
      </c>
      <c r="AN159" s="87" t="s">
        <v>1269</v>
      </c>
      <c r="AO159" s="79" t="s">
        <v>1411</v>
      </c>
      <c r="AP159" s="79" t="b">
        <v>0</v>
      </c>
      <c r="AQ159" s="87" t="s">
        <v>1269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12</v>
      </c>
      <c r="BE159" s="78" t="str">
        <f>REPLACE(INDEX(GroupVertices[Group],MATCH(Edges[[#This Row],[Vertex 2]],GroupVertices[Vertex],0)),1,1,"")</f>
        <v>12</v>
      </c>
      <c r="BF159" s="48">
        <v>1</v>
      </c>
      <c r="BG159" s="49">
        <v>3.3333333333333335</v>
      </c>
      <c r="BH159" s="48">
        <v>0</v>
      </c>
      <c r="BI159" s="49">
        <v>0</v>
      </c>
      <c r="BJ159" s="48">
        <v>0</v>
      </c>
      <c r="BK159" s="49">
        <v>0</v>
      </c>
      <c r="BL159" s="48">
        <v>29</v>
      </c>
      <c r="BM159" s="49">
        <v>96.66666666666667</v>
      </c>
      <c r="BN159" s="48">
        <v>30</v>
      </c>
    </row>
    <row r="160" spans="1:66" ht="15">
      <c r="A160" s="64" t="s">
        <v>279</v>
      </c>
      <c r="B160" s="64" t="s">
        <v>293</v>
      </c>
      <c r="C160" s="65" t="s">
        <v>3851</v>
      </c>
      <c r="D160" s="66">
        <v>3</v>
      </c>
      <c r="E160" s="67" t="s">
        <v>132</v>
      </c>
      <c r="F160" s="68">
        <v>32</v>
      </c>
      <c r="G160" s="65"/>
      <c r="H160" s="69"/>
      <c r="I160" s="70"/>
      <c r="J160" s="70"/>
      <c r="K160" s="34" t="s">
        <v>65</v>
      </c>
      <c r="L160" s="77">
        <v>160</v>
      </c>
      <c r="M160" s="77"/>
      <c r="N160" s="72"/>
      <c r="O160" s="79" t="s">
        <v>385</v>
      </c>
      <c r="P160" s="81">
        <v>43747.775625</v>
      </c>
      <c r="Q160" s="79" t="s">
        <v>421</v>
      </c>
      <c r="R160" s="79"/>
      <c r="S160" s="79"/>
      <c r="T160" s="79" t="s">
        <v>571</v>
      </c>
      <c r="U160" s="79"/>
      <c r="V160" s="82" t="s">
        <v>747</v>
      </c>
      <c r="W160" s="81">
        <v>43747.775625</v>
      </c>
      <c r="X160" s="85">
        <v>43747</v>
      </c>
      <c r="Y160" s="87" t="s">
        <v>861</v>
      </c>
      <c r="Z160" s="82" t="s">
        <v>1062</v>
      </c>
      <c r="AA160" s="79"/>
      <c r="AB160" s="79"/>
      <c r="AC160" s="87" t="s">
        <v>1268</v>
      </c>
      <c r="AD160" s="79"/>
      <c r="AE160" s="79" t="b">
        <v>0</v>
      </c>
      <c r="AF160" s="79">
        <v>0</v>
      </c>
      <c r="AG160" s="87" t="s">
        <v>1402</v>
      </c>
      <c r="AH160" s="79" t="b">
        <v>0</v>
      </c>
      <c r="AI160" s="79" t="s">
        <v>1405</v>
      </c>
      <c r="AJ160" s="79"/>
      <c r="AK160" s="87" t="s">
        <v>1402</v>
      </c>
      <c r="AL160" s="79" t="b">
        <v>0</v>
      </c>
      <c r="AM160" s="79">
        <v>2</v>
      </c>
      <c r="AN160" s="87" t="s">
        <v>1269</v>
      </c>
      <c r="AO160" s="79" t="s">
        <v>1411</v>
      </c>
      <c r="AP160" s="79" t="b">
        <v>0</v>
      </c>
      <c r="AQ160" s="87" t="s">
        <v>1269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12</v>
      </c>
      <c r="BE160" s="78" t="str">
        <f>REPLACE(INDEX(GroupVertices[Group],MATCH(Edges[[#This Row],[Vertex 2]],GroupVertices[Vertex],0)),1,1,"")</f>
        <v>1</v>
      </c>
      <c r="BF160" s="48"/>
      <c r="BG160" s="49"/>
      <c r="BH160" s="48"/>
      <c r="BI160" s="49"/>
      <c r="BJ160" s="48"/>
      <c r="BK160" s="49"/>
      <c r="BL160" s="48"/>
      <c r="BM160" s="49"/>
      <c r="BN160" s="48"/>
    </row>
    <row r="161" spans="1:66" ht="15">
      <c r="A161" s="64" t="s">
        <v>280</v>
      </c>
      <c r="B161" s="64" t="s">
        <v>345</v>
      </c>
      <c r="C161" s="65" t="s">
        <v>3851</v>
      </c>
      <c r="D161" s="66">
        <v>3</v>
      </c>
      <c r="E161" s="67" t="s">
        <v>132</v>
      </c>
      <c r="F161" s="68">
        <v>32</v>
      </c>
      <c r="G161" s="65"/>
      <c r="H161" s="69"/>
      <c r="I161" s="70"/>
      <c r="J161" s="70"/>
      <c r="K161" s="34" t="s">
        <v>65</v>
      </c>
      <c r="L161" s="77">
        <v>161</v>
      </c>
      <c r="M161" s="77"/>
      <c r="N161" s="72"/>
      <c r="O161" s="79" t="s">
        <v>385</v>
      </c>
      <c r="P161" s="81">
        <v>43747.3896875</v>
      </c>
      <c r="Q161" s="79" t="s">
        <v>421</v>
      </c>
      <c r="R161" s="79"/>
      <c r="S161" s="79"/>
      <c r="T161" s="79" t="s">
        <v>572</v>
      </c>
      <c r="U161" s="82" t="s">
        <v>623</v>
      </c>
      <c r="V161" s="82" t="s">
        <v>623</v>
      </c>
      <c r="W161" s="81">
        <v>43747.3896875</v>
      </c>
      <c r="X161" s="85">
        <v>43747</v>
      </c>
      <c r="Y161" s="87" t="s">
        <v>862</v>
      </c>
      <c r="Z161" s="82" t="s">
        <v>1063</v>
      </c>
      <c r="AA161" s="79"/>
      <c r="AB161" s="79"/>
      <c r="AC161" s="87" t="s">
        <v>1269</v>
      </c>
      <c r="AD161" s="79"/>
      <c r="AE161" s="79" t="b">
        <v>0</v>
      </c>
      <c r="AF161" s="79">
        <v>4</v>
      </c>
      <c r="AG161" s="87" t="s">
        <v>1402</v>
      </c>
      <c r="AH161" s="79" t="b">
        <v>0</v>
      </c>
      <c r="AI161" s="79" t="s">
        <v>1405</v>
      </c>
      <c r="AJ161" s="79"/>
      <c r="AK161" s="87" t="s">
        <v>1402</v>
      </c>
      <c r="AL161" s="79" t="b">
        <v>0</v>
      </c>
      <c r="AM161" s="79">
        <v>2</v>
      </c>
      <c r="AN161" s="87" t="s">
        <v>1402</v>
      </c>
      <c r="AO161" s="79" t="s">
        <v>1417</v>
      </c>
      <c r="AP161" s="79" t="b">
        <v>0</v>
      </c>
      <c r="AQ161" s="87" t="s">
        <v>1269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12</v>
      </c>
      <c r="BE161" s="78" t="str">
        <f>REPLACE(INDEX(GroupVertices[Group],MATCH(Edges[[#This Row],[Vertex 2]],GroupVertices[Vertex],0)),1,1,"")</f>
        <v>12</v>
      </c>
      <c r="BF161" s="48"/>
      <c r="BG161" s="49"/>
      <c r="BH161" s="48"/>
      <c r="BI161" s="49"/>
      <c r="BJ161" s="48"/>
      <c r="BK161" s="49"/>
      <c r="BL161" s="48"/>
      <c r="BM161" s="49"/>
      <c r="BN161" s="48"/>
    </row>
    <row r="162" spans="1:66" ht="15">
      <c r="A162" s="64" t="s">
        <v>280</v>
      </c>
      <c r="B162" s="64" t="s">
        <v>281</v>
      </c>
      <c r="C162" s="65" t="s">
        <v>3851</v>
      </c>
      <c r="D162" s="66">
        <v>3</v>
      </c>
      <c r="E162" s="67" t="s">
        <v>132</v>
      </c>
      <c r="F162" s="68">
        <v>32</v>
      </c>
      <c r="G162" s="65"/>
      <c r="H162" s="69"/>
      <c r="I162" s="70"/>
      <c r="J162" s="70"/>
      <c r="K162" s="34" t="s">
        <v>66</v>
      </c>
      <c r="L162" s="77">
        <v>162</v>
      </c>
      <c r="M162" s="77"/>
      <c r="N162" s="72"/>
      <c r="O162" s="79" t="s">
        <v>385</v>
      </c>
      <c r="P162" s="81">
        <v>43747.3896875</v>
      </c>
      <c r="Q162" s="79" t="s">
        <v>421</v>
      </c>
      <c r="R162" s="79"/>
      <c r="S162" s="79"/>
      <c r="T162" s="79" t="s">
        <v>572</v>
      </c>
      <c r="U162" s="82" t="s">
        <v>623</v>
      </c>
      <c r="V162" s="82" t="s">
        <v>623</v>
      </c>
      <c r="W162" s="81">
        <v>43747.3896875</v>
      </c>
      <c r="X162" s="85">
        <v>43747</v>
      </c>
      <c r="Y162" s="87" t="s">
        <v>862</v>
      </c>
      <c r="Z162" s="82" t="s">
        <v>1063</v>
      </c>
      <c r="AA162" s="79"/>
      <c r="AB162" s="79"/>
      <c r="AC162" s="87" t="s">
        <v>1269</v>
      </c>
      <c r="AD162" s="79"/>
      <c r="AE162" s="79" t="b">
        <v>0</v>
      </c>
      <c r="AF162" s="79">
        <v>4</v>
      </c>
      <c r="AG162" s="87" t="s">
        <v>1402</v>
      </c>
      <c r="AH162" s="79" t="b">
        <v>0</v>
      </c>
      <c r="AI162" s="79" t="s">
        <v>1405</v>
      </c>
      <c r="AJ162" s="79"/>
      <c r="AK162" s="87" t="s">
        <v>1402</v>
      </c>
      <c r="AL162" s="79" t="b">
        <v>0</v>
      </c>
      <c r="AM162" s="79">
        <v>2</v>
      </c>
      <c r="AN162" s="87" t="s">
        <v>1402</v>
      </c>
      <c r="AO162" s="79" t="s">
        <v>1417</v>
      </c>
      <c r="AP162" s="79" t="b">
        <v>0</v>
      </c>
      <c r="AQ162" s="87" t="s">
        <v>1269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12</v>
      </c>
      <c r="BE162" s="78" t="str">
        <f>REPLACE(INDEX(GroupVertices[Group],MATCH(Edges[[#This Row],[Vertex 2]],GroupVertices[Vertex],0)),1,1,"")</f>
        <v>12</v>
      </c>
      <c r="BF162" s="48">
        <v>1</v>
      </c>
      <c r="BG162" s="49">
        <v>3.3333333333333335</v>
      </c>
      <c r="BH162" s="48">
        <v>0</v>
      </c>
      <c r="BI162" s="49">
        <v>0</v>
      </c>
      <c r="BJ162" s="48">
        <v>0</v>
      </c>
      <c r="BK162" s="49">
        <v>0</v>
      </c>
      <c r="BL162" s="48">
        <v>29</v>
      </c>
      <c r="BM162" s="49">
        <v>96.66666666666667</v>
      </c>
      <c r="BN162" s="48">
        <v>30</v>
      </c>
    </row>
    <row r="163" spans="1:66" ht="15">
      <c r="A163" s="64" t="s">
        <v>280</v>
      </c>
      <c r="B163" s="64" t="s">
        <v>293</v>
      </c>
      <c r="C163" s="65" t="s">
        <v>3851</v>
      </c>
      <c r="D163" s="66">
        <v>3</v>
      </c>
      <c r="E163" s="67" t="s">
        <v>132</v>
      </c>
      <c r="F163" s="68">
        <v>32</v>
      </c>
      <c r="G163" s="65"/>
      <c r="H163" s="69"/>
      <c r="I163" s="70"/>
      <c r="J163" s="70"/>
      <c r="K163" s="34" t="s">
        <v>65</v>
      </c>
      <c r="L163" s="77">
        <v>163</v>
      </c>
      <c r="M163" s="77"/>
      <c r="N163" s="72"/>
      <c r="O163" s="79" t="s">
        <v>385</v>
      </c>
      <c r="P163" s="81">
        <v>43747.3896875</v>
      </c>
      <c r="Q163" s="79" t="s">
        <v>421</v>
      </c>
      <c r="R163" s="79"/>
      <c r="S163" s="79"/>
      <c r="T163" s="79" t="s">
        <v>572</v>
      </c>
      <c r="U163" s="82" t="s">
        <v>623</v>
      </c>
      <c r="V163" s="82" t="s">
        <v>623</v>
      </c>
      <c r="W163" s="81">
        <v>43747.3896875</v>
      </c>
      <c r="X163" s="85">
        <v>43747</v>
      </c>
      <c r="Y163" s="87" t="s">
        <v>862</v>
      </c>
      <c r="Z163" s="82" t="s">
        <v>1063</v>
      </c>
      <c r="AA163" s="79"/>
      <c r="AB163" s="79"/>
      <c r="AC163" s="87" t="s">
        <v>1269</v>
      </c>
      <c r="AD163" s="79"/>
      <c r="AE163" s="79" t="b">
        <v>0</v>
      </c>
      <c r="AF163" s="79">
        <v>4</v>
      </c>
      <c r="AG163" s="87" t="s">
        <v>1402</v>
      </c>
      <c r="AH163" s="79" t="b">
        <v>0</v>
      </c>
      <c r="AI163" s="79" t="s">
        <v>1405</v>
      </c>
      <c r="AJ163" s="79"/>
      <c r="AK163" s="87" t="s">
        <v>1402</v>
      </c>
      <c r="AL163" s="79" t="b">
        <v>0</v>
      </c>
      <c r="AM163" s="79">
        <v>2</v>
      </c>
      <c r="AN163" s="87" t="s">
        <v>1402</v>
      </c>
      <c r="AO163" s="79" t="s">
        <v>1417</v>
      </c>
      <c r="AP163" s="79" t="b">
        <v>0</v>
      </c>
      <c r="AQ163" s="87" t="s">
        <v>1269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12</v>
      </c>
      <c r="BE163" s="78" t="str">
        <f>REPLACE(INDEX(GroupVertices[Group],MATCH(Edges[[#This Row],[Vertex 2]],GroupVertices[Vertex],0)),1,1,"")</f>
        <v>1</v>
      </c>
      <c r="BF163" s="48"/>
      <c r="BG163" s="49"/>
      <c r="BH163" s="48"/>
      <c r="BI163" s="49"/>
      <c r="BJ163" s="48"/>
      <c r="BK163" s="49"/>
      <c r="BL163" s="48"/>
      <c r="BM163" s="49"/>
      <c r="BN163" s="48"/>
    </row>
    <row r="164" spans="1:66" ht="15">
      <c r="A164" s="64" t="s">
        <v>281</v>
      </c>
      <c r="B164" s="64" t="s">
        <v>280</v>
      </c>
      <c r="C164" s="65" t="s">
        <v>3851</v>
      </c>
      <c r="D164" s="66">
        <v>3</v>
      </c>
      <c r="E164" s="67" t="s">
        <v>132</v>
      </c>
      <c r="F164" s="68">
        <v>32</v>
      </c>
      <c r="G164" s="65"/>
      <c r="H164" s="69"/>
      <c r="I164" s="70"/>
      <c r="J164" s="70"/>
      <c r="K164" s="34" t="s">
        <v>66</v>
      </c>
      <c r="L164" s="77">
        <v>164</v>
      </c>
      <c r="M164" s="77"/>
      <c r="N164" s="72"/>
      <c r="O164" s="79" t="s">
        <v>384</v>
      </c>
      <c r="P164" s="81">
        <v>43747.84204861111</v>
      </c>
      <c r="Q164" s="79" t="s">
        <v>421</v>
      </c>
      <c r="R164" s="79"/>
      <c r="S164" s="79"/>
      <c r="T164" s="79" t="s">
        <v>571</v>
      </c>
      <c r="U164" s="79"/>
      <c r="V164" s="82" t="s">
        <v>748</v>
      </c>
      <c r="W164" s="81">
        <v>43747.84204861111</v>
      </c>
      <c r="X164" s="85">
        <v>43747</v>
      </c>
      <c r="Y164" s="87" t="s">
        <v>863</v>
      </c>
      <c r="Z164" s="82" t="s">
        <v>1064</v>
      </c>
      <c r="AA164" s="79"/>
      <c r="AB164" s="79"/>
      <c r="AC164" s="87" t="s">
        <v>1270</v>
      </c>
      <c r="AD164" s="79"/>
      <c r="AE164" s="79" t="b">
        <v>0</v>
      </c>
      <c r="AF164" s="79">
        <v>0</v>
      </c>
      <c r="AG164" s="87" t="s">
        <v>1402</v>
      </c>
      <c r="AH164" s="79" t="b">
        <v>0</v>
      </c>
      <c r="AI164" s="79" t="s">
        <v>1405</v>
      </c>
      <c r="AJ164" s="79"/>
      <c r="AK164" s="87" t="s">
        <v>1402</v>
      </c>
      <c r="AL164" s="79" t="b">
        <v>0</v>
      </c>
      <c r="AM164" s="79">
        <v>2</v>
      </c>
      <c r="AN164" s="87" t="s">
        <v>1269</v>
      </c>
      <c r="AO164" s="79" t="s">
        <v>1411</v>
      </c>
      <c r="AP164" s="79" t="b">
        <v>0</v>
      </c>
      <c r="AQ164" s="87" t="s">
        <v>1269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12</v>
      </c>
      <c r="BE164" s="78" t="str">
        <f>REPLACE(INDEX(GroupVertices[Group],MATCH(Edges[[#This Row],[Vertex 2]],GroupVertices[Vertex],0)),1,1,"")</f>
        <v>12</v>
      </c>
      <c r="BF164" s="48"/>
      <c r="BG164" s="49"/>
      <c r="BH164" s="48"/>
      <c r="BI164" s="49"/>
      <c r="BJ164" s="48"/>
      <c r="BK164" s="49"/>
      <c r="BL164" s="48"/>
      <c r="BM164" s="49"/>
      <c r="BN164" s="48"/>
    </row>
    <row r="165" spans="1:66" ht="15">
      <c r="A165" s="64" t="s">
        <v>281</v>
      </c>
      <c r="B165" s="64" t="s">
        <v>345</v>
      </c>
      <c r="C165" s="65" t="s">
        <v>3851</v>
      </c>
      <c r="D165" s="66">
        <v>3</v>
      </c>
      <c r="E165" s="67" t="s">
        <v>132</v>
      </c>
      <c r="F165" s="68">
        <v>32</v>
      </c>
      <c r="G165" s="65"/>
      <c r="H165" s="69"/>
      <c r="I165" s="70"/>
      <c r="J165" s="70"/>
      <c r="K165" s="34" t="s">
        <v>65</v>
      </c>
      <c r="L165" s="77">
        <v>165</v>
      </c>
      <c r="M165" s="77"/>
      <c r="N165" s="72"/>
      <c r="O165" s="79" t="s">
        <v>385</v>
      </c>
      <c r="P165" s="81">
        <v>43747.84204861111</v>
      </c>
      <c r="Q165" s="79" t="s">
        <v>421</v>
      </c>
      <c r="R165" s="79"/>
      <c r="S165" s="79"/>
      <c r="T165" s="79" t="s">
        <v>571</v>
      </c>
      <c r="U165" s="79"/>
      <c r="V165" s="82" t="s">
        <v>748</v>
      </c>
      <c r="W165" s="81">
        <v>43747.84204861111</v>
      </c>
      <c r="X165" s="85">
        <v>43747</v>
      </c>
      <c r="Y165" s="87" t="s">
        <v>863</v>
      </c>
      <c r="Z165" s="82" t="s">
        <v>1064</v>
      </c>
      <c r="AA165" s="79"/>
      <c r="AB165" s="79"/>
      <c r="AC165" s="87" t="s">
        <v>1270</v>
      </c>
      <c r="AD165" s="79"/>
      <c r="AE165" s="79" t="b">
        <v>0</v>
      </c>
      <c r="AF165" s="79">
        <v>0</v>
      </c>
      <c r="AG165" s="87" t="s">
        <v>1402</v>
      </c>
      <c r="AH165" s="79" t="b">
        <v>0</v>
      </c>
      <c r="AI165" s="79" t="s">
        <v>1405</v>
      </c>
      <c r="AJ165" s="79"/>
      <c r="AK165" s="87" t="s">
        <v>1402</v>
      </c>
      <c r="AL165" s="79" t="b">
        <v>0</v>
      </c>
      <c r="AM165" s="79">
        <v>2</v>
      </c>
      <c r="AN165" s="87" t="s">
        <v>1269</v>
      </c>
      <c r="AO165" s="79" t="s">
        <v>1411</v>
      </c>
      <c r="AP165" s="79" t="b">
        <v>0</v>
      </c>
      <c r="AQ165" s="87" t="s">
        <v>1269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12</v>
      </c>
      <c r="BE165" s="78" t="str">
        <f>REPLACE(INDEX(GroupVertices[Group],MATCH(Edges[[#This Row],[Vertex 2]],GroupVertices[Vertex],0)),1,1,"")</f>
        <v>12</v>
      </c>
      <c r="BF165" s="48"/>
      <c r="BG165" s="49"/>
      <c r="BH165" s="48"/>
      <c r="BI165" s="49"/>
      <c r="BJ165" s="48"/>
      <c r="BK165" s="49"/>
      <c r="BL165" s="48"/>
      <c r="BM165" s="49"/>
      <c r="BN165" s="48"/>
    </row>
    <row r="166" spans="1:66" ht="15">
      <c r="A166" s="64" t="s">
        <v>281</v>
      </c>
      <c r="B166" s="64" t="s">
        <v>293</v>
      </c>
      <c r="C166" s="65" t="s">
        <v>3851</v>
      </c>
      <c r="D166" s="66">
        <v>3</v>
      </c>
      <c r="E166" s="67" t="s">
        <v>132</v>
      </c>
      <c r="F166" s="68">
        <v>32</v>
      </c>
      <c r="G166" s="65"/>
      <c r="H166" s="69"/>
      <c r="I166" s="70"/>
      <c r="J166" s="70"/>
      <c r="K166" s="34" t="s">
        <v>65</v>
      </c>
      <c r="L166" s="77">
        <v>166</v>
      </c>
      <c r="M166" s="77"/>
      <c r="N166" s="72"/>
      <c r="O166" s="79" t="s">
        <v>385</v>
      </c>
      <c r="P166" s="81">
        <v>43747.84204861111</v>
      </c>
      <c r="Q166" s="79" t="s">
        <v>421</v>
      </c>
      <c r="R166" s="79"/>
      <c r="S166" s="79"/>
      <c r="T166" s="79" t="s">
        <v>571</v>
      </c>
      <c r="U166" s="79"/>
      <c r="V166" s="82" t="s">
        <v>748</v>
      </c>
      <c r="W166" s="81">
        <v>43747.84204861111</v>
      </c>
      <c r="X166" s="85">
        <v>43747</v>
      </c>
      <c r="Y166" s="87" t="s">
        <v>863</v>
      </c>
      <c r="Z166" s="82" t="s">
        <v>1064</v>
      </c>
      <c r="AA166" s="79"/>
      <c r="AB166" s="79"/>
      <c r="AC166" s="87" t="s">
        <v>1270</v>
      </c>
      <c r="AD166" s="79"/>
      <c r="AE166" s="79" t="b">
        <v>0</v>
      </c>
      <c r="AF166" s="79">
        <v>0</v>
      </c>
      <c r="AG166" s="87" t="s">
        <v>1402</v>
      </c>
      <c r="AH166" s="79" t="b">
        <v>0</v>
      </c>
      <c r="AI166" s="79" t="s">
        <v>1405</v>
      </c>
      <c r="AJ166" s="79"/>
      <c r="AK166" s="87" t="s">
        <v>1402</v>
      </c>
      <c r="AL166" s="79" t="b">
        <v>0</v>
      </c>
      <c r="AM166" s="79">
        <v>2</v>
      </c>
      <c r="AN166" s="87" t="s">
        <v>1269</v>
      </c>
      <c r="AO166" s="79" t="s">
        <v>1411</v>
      </c>
      <c r="AP166" s="79" t="b">
        <v>0</v>
      </c>
      <c r="AQ166" s="87" t="s">
        <v>1269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12</v>
      </c>
      <c r="BE166" s="78" t="str">
        <f>REPLACE(INDEX(GroupVertices[Group],MATCH(Edges[[#This Row],[Vertex 2]],GroupVertices[Vertex],0)),1,1,"")</f>
        <v>1</v>
      </c>
      <c r="BF166" s="48">
        <v>1</v>
      </c>
      <c r="BG166" s="49">
        <v>3.3333333333333335</v>
      </c>
      <c r="BH166" s="48">
        <v>0</v>
      </c>
      <c r="BI166" s="49">
        <v>0</v>
      </c>
      <c r="BJ166" s="48">
        <v>0</v>
      </c>
      <c r="BK166" s="49">
        <v>0</v>
      </c>
      <c r="BL166" s="48">
        <v>29</v>
      </c>
      <c r="BM166" s="49">
        <v>96.66666666666667</v>
      </c>
      <c r="BN166" s="48">
        <v>30</v>
      </c>
    </row>
    <row r="167" spans="1:66" ht="15">
      <c r="A167" s="64" t="s">
        <v>282</v>
      </c>
      <c r="B167" s="64" t="s">
        <v>282</v>
      </c>
      <c r="C167" s="65" t="s">
        <v>3851</v>
      </c>
      <c r="D167" s="66">
        <v>3</v>
      </c>
      <c r="E167" s="67" t="s">
        <v>132</v>
      </c>
      <c r="F167" s="68">
        <v>32</v>
      </c>
      <c r="G167" s="65"/>
      <c r="H167" s="69"/>
      <c r="I167" s="70"/>
      <c r="J167" s="70"/>
      <c r="K167" s="34" t="s">
        <v>65</v>
      </c>
      <c r="L167" s="77">
        <v>167</v>
      </c>
      <c r="M167" s="77"/>
      <c r="N167" s="72"/>
      <c r="O167" s="79" t="s">
        <v>176</v>
      </c>
      <c r="P167" s="81">
        <v>43747.93480324074</v>
      </c>
      <c r="Q167" s="79" t="s">
        <v>422</v>
      </c>
      <c r="R167" s="82" t="s">
        <v>482</v>
      </c>
      <c r="S167" s="79" t="s">
        <v>542</v>
      </c>
      <c r="T167" s="79" t="s">
        <v>573</v>
      </c>
      <c r="U167" s="79"/>
      <c r="V167" s="82" t="s">
        <v>749</v>
      </c>
      <c r="W167" s="81">
        <v>43747.93480324074</v>
      </c>
      <c r="X167" s="85">
        <v>43747</v>
      </c>
      <c r="Y167" s="87" t="s">
        <v>864</v>
      </c>
      <c r="Z167" s="82" t="s">
        <v>1065</v>
      </c>
      <c r="AA167" s="79"/>
      <c r="AB167" s="79"/>
      <c r="AC167" s="87" t="s">
        <v>1271</v>
      </c>
      <c r="AD167" s="79"/>
      <c r="AE167" s="79" t="b">
        <v>0</v>
      </c>
      <c r="AF167" s="79">
        <v>0</v>
      </c>
      <c r="AG167" s="87" t="s">
        <v>1402</v>
      </c>
      <c r="AH167" s="79" t="b">
        <v>0</v>
      </c>
      <c r="AI167" s="79" t="s">
        <v>1405</v>
      </c>
      <c r="AJ167" s="79"/>
      <c r="AK167" s="87" t="s">
        <v>1402</v>
      </c>
      <c r="AL167" s="79" t="b">
        <v>0</v>
      </c>
      <c r="AM167" s="79">
        <v>0</v>
      </c>
      <c r="AN167" s="87" t="s">
        <v>1402</v>
      </c>
      <c r="AO167" s="79" t="s">
        <v>1408</v>
      </c>
      <c r="AP167" s="79" t="b">
        <v>0</v>
      </c>
      <c r="AQ167" s="87" t="s">
        <v>1271</v>
      </c>
      <c r="AR167" s="79" t="s">
        <v>176</v>
      </c>
      <c r="AS167" s="79">
        <v>0</v>
      </c>
      <c r="AT167" s="79">
        <v>0</v>
      </c>
      <c r="AU167" s="79" t="s">
        <v>1432</v>
      </c>
      <c r="AV167" s="79" t="s">
        <v>1433</v>
      </c>
      <c r="AW167" s="79" t="s">
        <v>1434</v>
      </c>
      <c r="AX167" s="79" t="s">
        <v>1435</v>
      </c>
      <c r="AY167" s="79" t="s">
        <v>1436</v>
      </c>
      <c r="AZ167" s="79" t="s">
        <v>1437</v>
      </c>
      <c r="BA167" s="79" t="s">
        <v>1438</v>
      </c>
      <c r="BB167" s="82" t="s">
        <v>1439</v>
      </c>
      <c r="BC167">
        <v>1</v>
      </c>
      <c r="BD167" s="78" t="str">
        <f>REPLACE(INDEX(GroupVertices[Group],MATCH(Edges[[#This Row],[Vertex 1]],GroupVertices[Vertex],0)),1,1,"")</f>
        <v>9</v>
      </c>
      <c r="BE167" s="78" t="str">
        <f>REPLACE(INDEX(GroupVertices[Group],MATCH(Edges[[#This Row],[Vertex 2]],GroupVertices[Vertex],0)),1,1,"")</f>
        <v>9</v>
      </c>
      <c r="BF167" s="48">
        <v>0</v>
      </c>
      <c r="BG167" s="49">
        <v>0</v>
      </c>
      <c r="BH167" s="48">
        <v>0</v>
      </c>
      <c r="BI167" s="49">
        <v>0</v>
      </c>
      <c r="BJ167" s="48">
        <v>0</v>
      </c>
      <c r="BK167" s="49">
        <v>0</v>
      </c>
      <c r="BL167" s="48">
        <v>25</v>
      </c>
      <c r="BM167" s="49">
        <v>100</v>
      </c>
      <c r="BN167" s="48">
        <v>25</v>
      </c>
    </row>
    <row r="168" spans="1:66" ht="15">
      <c r="A168" s="64" t="s">
        <v>283</v>
      </c>
      <c r="B168" s="64" t="s">
        <v>287</v>
      </c>
      <c r="C168" s="65" t="s">
        <v>3851</v>
      </c>
      <c r="D168" s="66">
        <v>3</v>
      </c>
      <c r="E168" s="67" t="s">
        <v>132</v>
      </c>
      <c r="F168" s="68">
        <v>32</v>
      </c>
      <c r="G168" s="65"/>
      <c r="H168" s="69"/>
      <c r="I168" s="70"/>
      <c r="J168" s="70"/>
      <c r="K168" s="34" t="s">
        <v>65</v>
      </c>
      <c r="L168" s="77">
        <v>168</v>
      </c>
      <c r="M168" s="77"/>
      <c r="N168" s="72"/>
      <c r="O168" s="79" t="s">
        <v>384</v>
      </c>
      <c r="P168" s="81">
        <v>43748.17486111111</v>
      </c>
      <c r="Q168" s="79" t="s">
        <v>414</v>
      </c>
      <c r="R168" s="79"/>
      <c r="S168" s="79"/>
      <c r="T168" s="79" t="s">
        <v>565</v>
      </c>
      <c r="U168" s="79"/>
      <c r="V168" s="82" t="s">
        <v>750</v>
      </c>
      <c r="W168" s="81">
        <v>43748.17486111111</v>
      </c>
      <c r="X168" s="85">
        <v>43748</v>
      </c>
      <c r="Y168" s="87" t="s">
        <v>865</v>
      </c>
      <c r="Z168" s="82" t="s">
        <v>1066</v>
      </c>
      <c r="AA168" s="79"/>
      <c r="AB168" s="79"/>
      <c r="AC168" s="87" t="s">
        <v>1272</v>
      </c>
      <c r="AD168" s="79"/>
      <c r="AE168" s="79" t="b">
        <v>0</v>
      </c>
      <c r="AF168" s="79">
        <v>0</v>
      </c>
      <c r="AG168" s="87" t="s">
        <v>1402</v>
      </c>
      <c r="AH168" s="79" t="b">
        <v>0</v>
      </c>
      <c r="AI168" s="79" t="s">
        <v>1405</v>
      </c>
      <c r="AJ168" s="79"/>
      <c r="AK168" s="87" t="s">
        <v>1402</v>
      </c>
      <c r="AL168" s="79" t="b">
        <v>0</v>
      </c>
      <c r="AM168" s="79">
        <v>26</v>
      </c>
      <c r="AN168" s="87" t="s">
        <v>1369</v>
      </c>
      <c r="AO168" s="79" t="s">
        <v>1411</v>
      </c>
      <c r="AP168" s="79" t="b">
        <v>0</v>
      </c>
      <c r="AQ168" s="87" t="s">
        <v>1369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8"/>
      <c r="BG168" s="49"/>
      <c r="BH168" s="48"/>
      <c r="BI168" s="49"/>
      <c r="BJ168" s="48"/>
      <c r="BK168" s="49"/>
      <c r="BL168" s="48"/>
      <c r="BM168" s="49"/>
      <c r="BN168" s="48"/>
    </row>
    <row r="169" spans="1:66" ht="15">
      <c r="A169" s="64" t="s">
        <v>283</v>
      </c>
      <c r="B169" s="64" t="s">
        <v>287</v>
      </c>
      <c r="C169" s="65" t="s">
        <v>3851</v>
      </c>
      <c r="D169" s="66">
        <v>3</v>
      </c>
      <c r="E169" s="67" t="s">
        <v>132</v>
      </c>
      <c r="F169" s="68">
        <v>32</v>
      </c>
      <c r="G169" s="65"/>
      <c r="H169" s="69"/>
      <c r="I169" s="70"/>
      <c r="J169" s="70"/>
      <c r="K169" s="34" t="s">
        <v>65</v>
      </c>
      <c r="L169" s="77">
        <v>169</v>
      </c>
      <c r="M169" s="77"/>
      <c r="N169" s="72"/>
      <c r="O169" s="79" t="s">
        <v>385</v>
      </c>
      <c r="P169" s="81">
        <v>43748.17486111111</v>
      </c>
      <c r="Q169" s="79" t="s">
        <v>414</v>
      </c>
      <c r="R169" s="79"/>
      <c r="S169" s="79"/>
      <c r="T169" s="79" t="s">
        <v>565</v>
      </c>
      <c r="U169" s="79"/>
      <c r="V169" s="82" t="s">
        <v>750</v>
      </c>
      <c r="W169" s="81">
        <v>43748.17486111111</v>
      </c>
      <c r="X169" s="85">
        <v>43748</v>
      </c>
      <c r="Y169" s="87" t="s">
        <v>865</v>
      </c>
      <c r="Z169" s="82" t="s">
        <v>1066</v>
      </c>
      <c r="AA169" s="79"/>
      <c r="AB169" s="79"/>
      <c r="AC169" s="87" t="s">
        <v>1272</v>
      </c>
      <c r="AD169" s="79"/>
      <c r="AE169" s="79" t="b">
        <v>0</v>
      </c>
      <c r="AF169" s="79">
        <v>0</v>
      </c>
      <c r="AG169" s="87" t="s">
        <v>1402</v>
      </c>
      <c r="AH169" s="79" t="b">
        <v>0</v>
      </c>
      <c r="AI169" s="79" t="s">
        <v>1405</v>
      </c>
      <c r="AJ169" s="79"/>
      <c r="AK169" s="87" t="s">
        <v>1402</v>
      </c>
      <c r="AL169" s="79" t="b">
        <v>0</v>
      </c>
      <c r="AM169" s="79">
        <v>26</v>
      </c>
      <c r="AN169" s="87" t="s">
        <v>1369</v>
      </c>
      <c r="AO169" s="79" t="s">
        <v>1411</v>
      </c>
      <c r="AP169" s="79" t="b">
        <v>0</v>
      </c>
      <c r="AQ169" s="87" t="s">
        <v>1369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v>0</v>
      </c>
      <c r="BG169" s="49">
        <v>0</v>
      </c>
      <c r="BH169" s="48">
        <v>0</v>
      </c>
      <c r="BI169" s="49">
        <v>0</v>
      </c>
      <c r="BJ169" s="48">
        <v>0</v>
      </c>
      <c r="BK169" s="49">
        <v>0</v>
      </c>
      <c r="BL169" s="48">
        <v>40</v>
      </c>
      <c r="BM169" s="49">
        <v>100</v>
      </c>
      <c r="BN169" s="48">
        <v>40</v>
      </c>
    </row>
    <row r="170" spans="1:66" ht="15">
      <c r="A170" s="64" t="s">
        <v>284</v>
      </c>
      <c r="B170" s="64" t="s">
        <v>303</v>
      </c>
      <c r="C170" s="65" t="s">
        <v>3851</v>
      </c>
      <c r="D170" s="66">
        <v>3</v>
      </c>
      <c r="E170" s="67" t="s">
        <v>132</v>
      </c>
      <c r="F170" s="68">
        <v>32</v>
      </c>
      <c r="G170" s="65"/>
      <c r="H170" s="69"/>
      <c r="I170" s="70"/>
      <c r="J170" s="70"/>
      <c r="K170" s="34" t="s">
        <v>65</v>
      </c>
      <c r="L170" s="77">
        <v>170</v>
      </c>
      <c r="M170" s="77"/>
      <c r="N170" s="72"/>
      <c r="O170" s="79" t="s">
        <v>384</v>
      </c>
      <c r="P170" s="81">
        <v>43748.208958333336</v>
      </c>
      <c r="Q170" s="79" t="s">
        <v>423</v>
      </c>
      <c r="R170" s="79"/>
      <c r="S170" s="79"/>
      <c r="T170" s="79" t="s">
        <v>293</v>
      </c>
      <c r="U170" s="79"/>
      <c r="V170" s="82" t="s">
        <v>751</v>
      </c>
      <c r="W170" s="81">
        <v>43748.208958333336</v>
      </c>
      <c r="X170" s="85">
        <v>43748</v>
      </c>
      <c r="Y170" s="87" t="s">
        <v>866</v>
      </c>
      <c r="Z170" s="82" t="s">
        <v>1067</v>
      </c>
      <c r="AA170" s="79"/>
      <c r="AB170" s="79"/>
      <c r="AC170" s="87" t="s">
        <v>1273</v>
      </c>
      <c r="AD170" s="79"/>
      <c r="AE170" s="79" t="b">
        <v>0</v>
      </c>
      <c r="AF170" s="79">
        <v>0</v>
      </c>
      <c r="AG170" s="87" t="s">
        <v>1402</v>
      </c>
      <c r="AH170" s="79" t="b">
        <v>0</v>
      </c>
      <c r="AI170" s="79" t="s">
        <v>1405</v>
      </c>
      <c r="AJ170" s="79"/>
      <c r="AK170" s="87" t="s">
        <v>1402</v>
      </c>
      <c r="AL170" s="79" t="b">
        <v>0</v>
      </c>
      <c r="AM170" s="79">
        <v>2</v>
      </c>
      <c r="AN170" s="87" t="s">
        <v>1308</v>
      </c>
      <c r="AO170" s="79" t="s">
        <v>1411</v>
      </c>
      <c r="AP170" s="79" t="b">
        <v>0</v>
      </c>
      <c r="AQ170" s="87" t="s">
        <v>1308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8">
        <v>0</v>
      </c>
      <c r="BG170" s="49">
        <v>0</v>
      </c>
      <c r="BH170" s="48">
        <v>0</v>
      </c>
      <c r="BI170" s="49">
        <v>0</v>
      </c>
      <c r="BJ170" s="48">
        <v>0</v>
      </c>
      <c r="BK170" s="49">
        <v>0</v>
      </c>
      <c r="BL170" s="48">
        <v>35</v>
      </c>
      <c r="BM170" s="49">
        <v>100</v>
      </c>
      <c r="BN170" s="48">
        <v>35</v>
      </c>
    </row>
    <row r="171" spans="1:66" ht="15">
      <c r="A171" s="64" t="s">
        <v>285</v>
      </c>
      <c r="B171" s="64" t="s">
        <v>287</v>
      </c>
      <c r="C171" s="65" t="s">
        <v>3851</v>
      </c>
      <c r="D171" s="66">
        <v>3</v>
      </c>
      <c r="E171" s="67" t="s">
        <v>132</v>
      </c>
      <c r="F171" s="68">
        <v>32</v>
      </c>
      <c r="G171" s="65"/>
      <c r="H171" s="69"/>
      <c r="I171" s="70"/>
      <c r="J171" s="70"/>
      <c r="K171" s="34" t="s">
        <v>65</v>
      </c>
      <c r="L171" s="77">
        <v>171</v>
      </c>
      <c r="M171" s="77"/>
      <c r="N171" s="72"/>
      <c r="O171" s="79" t="s">
        <v>384</v>
      </c>
      <c r="P171" s="81">
        <v>43748.30608796296</v>
      </c>
      <c r="Q171" s="79" t="s">
        <v>414</v>
      </c>
      <c r="R171" s="79"/>
      <c r="S171" s="79"/>
      <c r="T171" s="79" t="s">
        <v>565</v>
      </c>
      <c r="U171" s="79"/>
      <c r="V171" s="82" t="s">
        <v>752</v>
      </c>
      <c r="W171" s="81">
        <v>43748.30608796296</v>
      </c>
      <c r="X171" s="85">
        <v>43748</v>
      </c>
      <c r="Y171" s="87" t="s">
        <v>867</v>
      </c>
      <c r="Z171" s="82" t="s">
        <v>1068</v>
      </c>
      <c r="AA171" s="79"/>
      <c r="AB171" s="79"/>
      <c r="AC171" s="87" t="s">
        <v>1274</v>
      </c>
      <c r="AD171" s="79"/>
      <c r="AE171" s="79" t="b">
        <v>0</v>
      </c>
      <c r="AF171" s="79">
        <v>0</v>
      </c>
      <c r="AG171" s="87" t="s">
        <v>1402</v>
      </c>
      <c r="AH171" s="79" t="b">
        <v>0</v>
      </c>
      <c r="AI171" s="79" t="s">
        <v>1405</v>
      </c>
      <c r="AJ171" s="79"/>
      <c r="AK171" s="87" t="s">
        <v>1402</v>
      </c>
      <c r="AL171" s="79" t="b">
        <v>0</v>
      </c>
      <c r="AM171" s="79">
        <v>26</v>
      </c>
      <c r="AN171" s="87" t="s">
        <v>1369</v>
      </c>
      <c r="AO171" s="79" t="s">
        <v>1417</v>
      </c>
      <c r="AP171" s="79" t="b">
        <v>0</v>
      </c>
      <c r="AQ171" s="87" t="s">
        <v>1369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8"/>
      <c r="BG171" s="49"/>
      <c r="BH171" s="48"/>
      <c r="BI171" s="49"/>
      <c r="BJ171" s="48"/>
      <c r="BK171" s="49"/>
      <c r="BL171" s="48"/>
      <c r="BM171" s="49"/>
      <c r="BN171" s="48"/>
    </row>
    <row r="172" spans="1:66" ht="15">
      <c r="A172" s="64" t="s">
        <v>285</v>
      </c>
      <c r="B172" s="64" t="s">
        <v>287</v>
      </c>
      <c r="C172" s="65" t="s">
        <v>3851</v>
      </c>
      <c r="D172" s="66">
        <v>3</v>
      </c>
      <c r="E172" s="67" t="s">
        <v>132</v>
      </c>
      <c r="F172" s="68">
        <v>32</v>
      </c>
      <c r="G172" s="65"/>
      <c r="H172" s="69"/>
      <c r="I172" s="70"/>
      <c r="J172" s="70"/>
      <c r="K172" s="34" t="s">
        <v>65</v>
      </c>
      <c r="L172" s="77">
        <v>172</v>
      </c>
      <c r="M172" s="77"/>
      <c r="N172" s="72"/>
      <c r="O172" s="79" t="s">
        <v>385</v>
      </c>
      <c r="P172" s="81">
        <v>43748.30608796296</v>
      </c>
      <c r="Q172" s="79" t="s">
        <v>414</v>
      </c>
      <c r="R172" s="79"/>
      <c r="S172" s="79"/>
      <c r="T172" s="79" t="s">
        <v>565</v>
      </c>
      <c r="U172" s="79"/>
      <c r="V172" s="82" t="s">
        <v>752</v>
      </c>
      <c r="W172" s="81">
        <v>43748.30608796296</v>
      </c>
      <c r="X172" s="85">
        <v>43748</v>
      </c>
      <c r="Y172" s="87" t="s">
        <v>867</v>
      </c>
      <c r="Z172" s="82" t="s">
        <v>1068</v>
      </c>
      <c r="AA172" s="79"/>
      <c r="AB172" s="79"/>
      <c r="AC172" s="87" t="s">
        <v>1274</v>
      </c>
      <c r="AD172" s="79"/>
      <c r="AE172" s="79" t="b">
        <v>0</v>
      </c>
      <c r="AF172" s="79">
        <v>0</v>
      </c>
      <c r="AG172" s="87" t="s">
        <v>1402</v>
      </c>
      <c r="AH172" s="79" t="b">
        <v>0</v>
      </c>
      <c r="AI172" s="79" t="s">
        <v>1405</v>
      </c>
      <c r="AJ172" s="79"/>
      <c r="AK172" s="87" t="s">
        <v>1402</v>
      </c>
      <c r="AL172" s="79" t="b">
        <v>0</v>
      </c>
      <c r="AM172" s="79">
        <v>26</v>
      </c>
      <c r="AN172" s="87" t="s">
        <v>1369</v>
      </c>
      <c r="AO172" s="79" t="s">
        <v>1417</v>
      </c>
      <c r="AP172" s="79" t="b">
        <v>0</v>
      </c>
      <c r="AQ172" s="87" t="s">
        <v>1369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8">
        <v>0</v>
      </c>
      <c r="BG172" s="49">
        <v>0</v>
      </c>
      <c r="BH172" s="48">
        <v>0</v>
      </c>
      <c r="BI172" s="49">
        <v>0</v>
      </c>
      <c r="BJ172" s="48">
        <v>0</v>
      </c>
      <c r="BK172" s="49">
        <v>0</v>
      </c>
      <c r="BL172" s="48">
        <v>40</v>
      </c>
      <c r="BM172" s="49">
        <v>100</v>
      </c>
      <c r="BN172" s="48">
        <v>40</v>
      </c>
    </row>
    <row r="173" spans="1:66" ht="15">
      <c r="A173" s="64" t="s">
        <v>286</v>
      </c>
      <c r="B173" s="64" t="s">
        <v>287</v>
      </c>
      <c r="C173" s="65" t="s">
        <v>3851</v>
      </c>
      <c r="D173" s="66">
        <v>3</v>
      </c>
      <c r="E173" s="67" t="s">
        <v>132</v>
      </c>
      <c r="F173" s="68">
        <v>32</v>
      </c>
      <c r="G173" s="65"/>
      <c r="H173" s="69"/>
      <c r="I173" s="70"/>
      <c r="J173" s="70"/>
      <c r="K173" s="34" t="s">
        <v>65</v>
      </c>
      <c r="L173" s="77">
        <v>173</v>
      </c>
      <c r="M173" s="77"/>
      <c r="N173" s="72"/>
      <c r="O173" s="79" t="s">
        <v>384</v>
      </c>
      <c r="P173" s="81">
        <v>43748.30809027778</v>
      </c>
      <c r="Q173" s="79" t="s">
        <v>414</v>
      </c>
      <c r="R173" s="79"/>
      <c r="S173" s="79"/>
      <c r="T173" s="79" t="s">
        <v>565</v>
      </c>
      <c r="U173" s="79"/>
      <c r="V173" s="82" t="s">
        <v>753</v>
      </c>
      <c r="W173" s="81">
        <v>43748.30809027778</v>
      </c>
      <c r="X173" s="85">
        <v>43748</v>
      </c>
      <c r="Y173" s="87" t="s">
        <v>868</v>
      </c>
      <c r="Z173" s="82" t="s">
        <v>1069</v>
      </c>
      <c r="AA173" s="79"/>
      <c r="AB173" s="79"/>
      <c r="AC173" s="87" t="s">
        <v>1275</v>
      </c>
      <c r="AD173" s="79"/>
      <c r="AE173" s="79" t="b">
        <v>0</v>
      </c>
      <c r="AF173" s="79">
        <v>0</v>
      </c>
      <c r="AG173" s="87" t="s">
        <v>1402</v>
      </c>
      <c r="AH173" s="79" t="b">
        <v>0</v>
      </c>
      <c r="AI173" s="79" t="s">
        <v>1405</v>
      </c>
      <c r="AJ173" s="79"/>
      <c r="AK173" s="87" t="s">
        <v>1402</v>
      </c>
      <c r="AL173" s="79" t="b">
        <v>0</v>
      </c>
      <c r="AM173" s="79">
        <v>26</v>
      </c>
      <c r="AN173" s="87" t="s">
        <v>1369</v>
      </c>
      <c r="AO173" s="79" t="s">
        <v>1428</v>
      </c>
      <c r="AP173" s="79" t="b">
        <v>0</v>
      </c>
      <c r="AQ173" s="87" t="s">
        <v>1369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8"/>
      <c r="BG173" s="49"/>
      <c r="BH173" s="48"/>
      <c r="BI173" s="49"/>
      <c r="BJ173" s="48"/>
      <c r="BK173" s="49"/>
      <c r="BL173" s="48"/>
      <c r="BM173" s="49"/>
      <c r="BN173" s="48"/>
    </row>
    <row r="174" spans="1:66" ht="15">
      <c r="A174" s="64" t="s">
        <v>286</v>
      </c>
      <c r="B174" s="64" t="s">
        <v>287</v>
      </c>
      <c r="C174" s="65" t="s">
        <v>3851</v>
      </c>
      <c r="D174" s="66">
        <v>3</v>
      </c>
      <c r="E174" s="67" t="s">
        <v>132</v>
      </c>
      <c r="F174" s="68">
        <v>32</v>
      </c>
      <c r="G174" s="65"/>
      <c r="H174" s="69"/>
      <c r="I174" s="70"/>
      <c r="J174" s="70"/>
      <c r="K174" s="34" t="s">
        <v>65</v>
      </c>
      <c r="L174" s="77">
        <v>174</v>
      </c>
      <c r="M174" s="77"/>
      <c r="N174" s="72"/>
      <c r="O174" s="79" t="s">
        <v>385</v>
      </c>
      <c r="P174" s="81">
        <v>43748.30809027778</v>
      </c>
      <c r="Q174" s="79" t="s">
        <v>414</v>
      </c>
      <c r="R174" s="79"/>
      <c r="S174" s="79"/>
      <c r="T174" s="79" t="s">
        <v>565</v>
      </c>
      <c r="U174" s="79"/>
      <c r="V174" s="82" t="s">
        <v>753</v>
      </c>
      <c r="W174" s="81">
        <v>43748.30809027778</v>
      </c>
      <c r="X174" s="85">
        <v>43748</v>
      </c>
      <c r="Y174" s="87" t="s">
        <v>868</v>
      </c>
      <c r="Z174" s="82" t="s">
        <v>1069</v>
      </c>
      <c r="AA174" s="79"/>
      <c r="AB174" s="79"/>
      <c r="AC174" s="87" t="s">
        <v>1275</v>
      </c>
      <c r="AD174" s="79"/>
      <c r="AE174" s="79" t="b">
        <v>0</v>
      </c>
      <c r="AF174" s="79">
        <v>0</v>
      </c>
      <c r="AG174" s="87" t="s">
        <v>1402</v>
      </c>
      <c r="AH174" s="79" t="b">
        <v>0</v>
      </c>
      <c r="AI174" s="79" t="s">
        <v>1405</v>
      </c>
      <c r="AJ174" s="79"/>
      <c r="AK174" s="87" t="s">
        <v>1402</v>
      </c>
      <c r="AL174" s="79" t="b">
        <v>0</v>
      </c>
      <c r="AM174" s="79">
        <v>26</v>
      </c>
      <c r="AN174" s="87" t="s">
        <v>1369</v>
      </c>
      <c r="AO174" s="79" t="s">
        <v>1428</v>
      </c>
      <c r="AP174" s="79" t="b">
        <v>0</v>
      </c>
      <c r="AQ174" s="87" t="s">
        <v>1369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8">
        <v>0</v>
      </c>
      <c r="BG174" s="49">
        <v>0</v>
      </c>
      <c r="BH174" s="48">
        <v>0</v>
      </c>
      <c r="BI174" s="49">
        <v>0</v>
      </c>
      <c r="BJ174" s="48">
        <v>0</v>
      </c>
      <c r="BK174" s="49">
        <v>0</v>
      </c>
      <c r="BL174" s="48">
        <v>40</v>
      </c>
      <c r="BM174" s="49">
        <v>100</v>
      </c>
      <c r="BN174" s="48">
        <v>40</v>
      </c>
    </row>
    <row r="175" spans="1:66" ht="15">
      <c r="A175" s="64" t="s">
        <v>287</v>
      </c>
      <c r="B175" s="64" t="s">
        <v>337</v>
      </c>
      <c r="C175" s="65" t="s">
        <v>3851</v>
      </c>
      <c r="D175" s="66">
        <v>3</v>
      </c>
      <c r="E175" s="67" t="s">
        <v>132</v>
      </c>
      <c r="F175" s="68">
        <v>32</v>
      </c>
      <c r="G175" s="65"/>
      <c r="H175" s="69"/>
      <c r="I175" s="70"/>
      <c r="J175" s="70"/>
      <c r="K175" s="34" t="s">
        <v>65</v>
      </c>
      <c r="L175" s="77">
        <v>175</v>
      </c>
      <c r="M175" s="77"/>
      <c r="N175" s="72"/>
      <c r="O175" s="79" t="s">
        <v>385</v>
      </c>
      <c r="P175" s="81">
        <v>43741.28134259259</v>
      </c>
      <c r="Q175" s="79" t="s">
        <v>400</v>
      </c>
      <c r="R175" s="79"/>
      <c r="S175" s="79"/>
      <c r="T175" s="79" t="s">
        <v>555</v>
      </c>
      <c r="U175" s="79"/>
      <c r="V175" s="82" t="s">
        <v>754</v>
      </c>
      <c r="W175" s="81">
        <v>43741.28134259259</v>
      </c>
      <c r="X175" s="85">
        <v>43741</v>
      </c>
      <c r="Y175" s="87" t="s">
        <v>869</v>
      </c>
      <c r="Z175" s="82" t="s">
        <v>1070</v>
      </c>
      <c r="AA175" s="79"/>
      <c r="AB175" s="79"/>
      <c r="AC175" s="87" t="s">
        <v>1276</v>
      </c>
      <c r="AD175" s="79"/>
      <c r="AE175" s="79" t="b">
        <v>0</v>
      </c>
      <c r="AF175" s="79">
        <v>0</v>
      </c>
      <c r="AG175" s="87" t="s">
        <v>1402</v>
      </c>
      <c r="AH175" s="79" t="b">
        <v>0</v>
      </c>
      <c r="AI175" s="79" t="s">
        <v>1405</v>
      </c>
      <c r="AJ175" s="79"/>
      <c r="AK175" s="87" t="s">
        <v>1402</v>
      </c>
      <c r="AL175" s="79" t="b">
        <v>0</v>
      </c>
      <c r="AM175" s="79">
        <v>3</v>
      </c>
      <c r="AN175" s="87" t="s">
        <v>1277</v>
      </c>
      <c r="AO175" s="79" t="s">
        <v>1408</v>
      </c>
      <c r="AP175" s="79" t="b">
        <v>0</v>
      </c>
      <c r="AQ175" s="87" t="s">
        <v>1277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8">
        <v>0</v>
      </c>
      <c r="BG175" s="49">
        <v>0</v>
      </c>
      <c r="BH175" s="48">
        <v>0</v>
      </c>
      <c r="BI175" s="49">
        <v>0</v>
      </c>
      <c r="BJ175" s="48">
        <v>0</v>
      </c>
      <c r="BK175" s="49">
        <v>0</v>
      </c>
      <c r="BL175" s="48">
        <v>23</v>
      </c>
      <c r="BM175" s="49">
        <v>100</v>
      </c>
      <c r="BN175" s="48">
        <v>23</v>
      </c>
    </row>
    <row r="176" spans="1:66" ht="15">
      <c r="A176" s="64" t="s">
        <v>288</v>
      </c>
      <c r="B176" s="64" t="s">
        <v>337</v>
      </c>
      <c r="C176" s="65" t="s">
        <v>3851</v>
      </c>
      <c r="D176" s="66">
        <v>3</v>
      </c>
      <c r="E176" s="67" t="s">
        <v>132</v>
      </c>
      <c r="F176" s="68">
        <v>32</v>
      </c>
      <c r="G176" s="65"/>
      <c r="H176" s="69"/>
      <c r="I176" s="70"/>
      <c r="J176" s="70"/>
      <c r="K176" s="34" t="s">
        <v>65</v>
      </c>
      <c r="L176" s="77">
        <v>176</v>
      </c>
      <c r="M176" s="77"/>
      <c r="N176" s="72"/>
      <c r="O176" s="79" t="s">
        <v>385</v>
      </c>
      <c r="P176" s="81">
        <v>43741.27637731482</v>
      </c>
      <c r="Q176" s="79" t="s">
        <v>400</v>
      </c>
      <c r="R176" s="82" t="s">
        <v>483</v>
      </c>
      <c r="S176" s="79" t="s">
        <v>543</v>
      </c>
      <c r="T176" s="79" t="s">
        <v>574</v>
      </c>
      <c r="U176" s="79"/>
      <c r="V176" s="82" t="s">
        <v>755</v>
      </c>
      <c r="W176" s="81">
        <v>43741.27637731482</v>
      </c>
      <c r="X176" s="85">
        <v>43741</v>
      </c>
      <c r="Y176" s="87" t="s">
        <v>870</v>
      </c>
      <c r="Z176" s="82" t="s">
        <v>1071</v>
      </c>
      <c r="AA176" s="79"/>
      <c r="AB176" s="79"/>
      <c r="AC176" s="87" t="s">
        <v>1277</v>
      </c>
      <c r="AD176" s="79"/>
      <c r="AE176" s="79" t="b">
        <v>0</v>
      </c>
      <c r="AF176" s="79">
        <v>5</v>
      </c>
      <c r="AG176" s="87" t="s">
        <v>1402</v>
      </c>
      <c r="AH176" s="79" t="b">
        <v>0</v>
      </c>
      <c r="AI176" s="79" t="s">
        <v>1405</v>
      </c>
      <c r="AJ176" s="79"/>
      <c r="AK176" s="87" t="s">
        <v>1402</v>
      </c>
      <c r="AL176" s="79" t="b">
        <v>0</v>
      </c>
      <c r="AM176" s="79">
        <v>3</v>
      </c>
      <c r="AN176" s="87" t="s">
        <v>1402</v>
      </c>
      <c r="AO176" s="79" t="s">
        <v>1429</v>
      </c>
      <c r="AP176" s="79" t="b">
        <v>0</v>
      </c>
      <c r="AQ176" s="87" t="s">
        <v>1277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2</v>
      </c>
      <c r="BF176" s="48">
        <v>0</v>
      </c>
      <c r="BG176" s="49">
        <v>0</v>
      </c>
      <c r="BH176" s="48">
        <v>0</v>
      </c>
      <c r="BI176" s="49">
        <v>0</v>
      </c>
      <c r="BJ176" s="48">
        <v>0</v>
      </c>
      <c r="BK176" s="49">
        <v>0</v>
      </c>
      <c r="BL176" s="48">
        <v>23</v>
      </c>
      <c r="BM176" s="49">
        <v>100</v>
      </c>
      <c r="BN176" s="48">
        <v>23</v>
      </c>
    </row>
    <row r="177" spans="1:66" ht="15">
      <c r="A177" s="64" t="s">
        <v>288</v>
      </c>
      <c r="B177" s="64" t="s">
        <v>221</v>
      </c>
      <c r="C177" s="65" t="s">
        <v>3851</v>
      </c>
      <c r="D177" s="66">
        <v>3</v>
      </c>
      <c r="E177" s="67" t="s">
        <v>132</v>
      </c>
      <c r="F177" s="68">
        <v>32</v>
      </c>
      <c r="G177" s="65"/>
      <c r="H177" s="69"/>
      <c r="I177" s="70"/>
      <c r="J177" s="70"/>
      <c r="K177" s="34" t="s">
        <v>65</v>
      </c>
      <c r="L177" s="77">
        <v>177</v>
      </c>
      <c r="M177" s="77"/>
      <c r="N177" s="72"/>
      <c r="O177" s="79" t="s">
        <v>385</v>
      </c>
      <c r="P177" s="81">
        <v>43742.57949074074</v>
      </c>
      <c r="Q177" s="79" t="s">
        <v>424</v>
      </c>
      <c r="R177" s="82" t="s">
        <v>473</v>
      </c>
      <c r="S177" s="79" t="s">
        <v>536</v>
      </c>
      <c r="T177" s="79" t="s">
        <v>293</v>
      </c>
      <c r="U177" s="79"/>
      <c r="V177" s="82" t="s">
        <v>755</v>
      </c>
      <c r="W177" s="81">
        <v>43742.57949074074</v>
      </c>
      <c r="X177" s="85">
        <v>43742</v>
      </c>
      <c r="Y177" s="87" t="s">
        <v>871</v>
      </c>
      <c r="Z177" s="82" t="s">
        <v>1072</v>
      </c>
      <c r="AA177" s="79"/>
      <c r="AB177" s="79"/>
      <c r="AC177" s="87" t="s">
        <v>1278</v>
      </c>
      <c r="AD177" s="79"/>
      <c r="AE177" s="79" t="b">
        <v>0</v>
      </c>
      <c r="AF177" s="79">
        <v>2</v>
      </c>
      <c r="AG177" s="87" t="s">
        <v>1402</v>
      </c>
      <c r="AH177" s="79" t="b">
        <v>0</v>
      </c>
      <c r="AI177" s="79" t="s">
        <v>1405</v>
      </c>
      <c r="AJ177" s="79"/>
      <c r="AK177" s="87" t="s">
        <v>1402</v>
      </c>
      <c r="AL177" s="79" t="b">
        <v>0</v>
      </c>
      <c r="AM177" s="79">
        <v>1</v>
      </c>
      <c r="AN177" s="87" t="s">
        <v>1402</v>
      </c>
      <c r="AO177" s="79" t="s">
        <v>1412</v>
      </c>
      <c r="AP177" s="79" t="b">
        <v>0</v>
      </c>
      <c r="AQ177" s="87" t="s">
        <v>1278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4</v>
      </c>
      <c r="BF177" s="48">
        <v>0</v>
      </c>
      <c r="BG177" s="49">
        <v>0</v>
      </c>
      <c r="BH177" s="48">
        <v>0</v>
      </c>
      <c r="BI177" s="49">
        <v>0</v>
      </c>
      <c r="BJ177" s="48">
        <v>0</v>
      </c>
      <c r="BK177" s="49">
        <v>0</v>
      </c>
      <c r="BL177" s="48">
        <v>18</v>
      </c>
      <c r="BM177" s="49">
        <v>100</v>
      </c>
      <c r="BN177" s="48">
        <v>18</v>
      </c>
    </row>
    <row r="178" spans="1:66" ht="15">
      <c r="A178" s="64" t="s">
        <v>288</v>
      </c>
      <c r="B178" s="64" t="s">
        <v>340</v>
      </c>
      <c r="C178" s="65" t="s">
        <v>3851</v>
      </c>
      <c r="D178" s="66">
        <v>3</v>
      </c>
      <c r="E178" s="67" t="s">
        <v>132</v>
      </c>
      <c r="F178" s="68">
        <v>32</v>
      </c>
      <c r="G178" s="65"/>
      <c r="H178" s="69"/>
      <c r="I178" s="70"/>
      <c r="J178" s="70"/>
      <c r="K178" s="34" t="s">
        <v>65</v>
      </c>
      <c r="L178" s="77">
        <v>178</v>
      </c>
      <c r="M178" s="77"/>
      <c r="N178" s="72"/>
      <c r="O178" s="79" t="s">
        <v>385</v>
      </c>
      <c r="P178" s="81">
        <v>43745.27707175926</v>
      </c>
      <c r="Q178" s="79" t="s">
        <v>407</v>
      </c>
      <c r="R178" s="82" t="s">
        <v>484</v>
      </c>
      <c r="S178" s="79" t="s">
        <v>543</v>
      </c>
      <c r="T178" s="79" t="s">
        <v>575</v>
      </c>
      <c r="U178" s="79"/>
      <c r="V178" s="82" t="s">
        <v>755</v>
      </c>
      <c r="W178" s="81">
        <v>43745.27707175926</v>
      </c>
      <c r="X178" s="85">
        <v>43745</v>
      </c>
      <c r="Y178" s="87" t="s">
        <v>872</v>
      </c>
      <c r="Z178" s="82" t="s">
        <v>1073</v>
      </c>
      <c r="AA178" s="79"/>
      <c r="AB178" s="79"/>
      <c r="AC178" s="87" t="s">
        <v>1279</v>
      </c>
      <c r="AD178" s="79"/>
      <c r="AE178" s="79" t="b">
        <v>0</v>
      </c>
      <c r="AF178" s="79">
        <v>4</v>
      </c>
      <c r="AG178" s="87" t="s">
        <v>1402</v>
      </c>
      <c r="AH178" s="79" t="b">
        <v>0</v>
      </c>
      <c r="AI178" s="79" t="s">
        <v>1405</v>
      </c>
      <c r="AJ178" s="79"/>
      <c r="AK178" s="87" t="s">
        <v>1402</v>
      </c>
      <c r="AL178" s="79" t="b">
        <v>0</v>
      </c>
      <c r="AM178" s="79">
        <v>3</v>
      </c>
      <c r="AN178" s="87" t="s">
        <v>1402</v>
      </c>
      <c r="AO178" s="79" t="s">
        <v>1429</v>
      </c>
      <c r="AP178" s="79" t="b">
        <v>0</v>
      </c>
      <c r="AQ178" s="87" t="s">
        <v>1279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8"/>
      <c r="BG178" s="49"/>
      <c r="BH178" s="48"/>
      <c r="BI178" s="49"/>
      <c r="BJ178" s="48"/>
      <c r="BK178" s="49"/>
      <c r="BL178" s="48"/>
      <c r="BM178" s="49"/>
      <c r="BN178" s="48"/>
    </row>
    <row r="179" spans="1:66" ht="15">
      <c r="A179" s="64" t="s">
        <v>288</v>
      </c>
      <c r="B179" s="64" t="s">
        <v>341</v>
      </c>
      <c r="C179" s="65" t="s">
        <v>3851</v>
      </c>
      <c r="D179" s="66">
        <v>3</v>
      </c>
      <c r="E179" s="67" t="s">
        <v>132</v>
      </c>
      <c r="F179" s="68">
        <v>32</v>
      </c>
      <c r="G179" s="65"/>
      <c r="H179" s="69"/>
      <c r="I179" s="70"/>
      <c r="J179" s="70"/>
      <c r="K179" s="34" t="s">
        <v>65</v>
      </c>
      <c r="L179" s="77">
        <v>179</v>
      </c>
      <c r="M179" s="77"/>
      <c r="N179" s="72"/>
      <c r="O179" s="79" t="s">
        <v>385</v>
      </c>
      <c r="P179" s="81">
        <v>43745.27707175926</v>
      </c>
      <c r="Q179" s="79" t="s">
        <v>407</v>
      </c>
      <c r="R179" s="82" t="s">
        <v>484</v>
      </c>
      <c r="S179" s="79" t="s">
        <v>543</v>
      </c>
      <c r="T179" s="79" t="s">
        <v>575</v>
      </c>
      <c r="U179" s="79"/>
      <c r="V179" s="82" t="s">
        <v>755</v>
      </c>
      <c r="W179" s="81">
        <v>43745.27707175926</v>
      </c>
      <c r="X179" s="85">
        <v>43745</v>
      </c>
      <c r="Y179" s="87" t="s">
        <v>872</v>
      </c>
      <c r="Z179" s="82" t="s">
        <v>1073</v>
      </c>
      <c r="AA179" s="79"/>
      <c r="AB179" s="79"/>
      <c r="AC179" s="87" t="s">
        <v>1279</v>
      </c>
      <c r="AD179" s="79"/>
      <c r="AE179" s="79" t="b">
        <v>0</v>
      </c>
      <c r="AF179" s="79">
        <v>4</v>
      </c>
      <c r="AG179" s="87" t="s">
        <v>1402</v>
      </c>
      <c r="AH179" s="79" t="b">
        <v>0</v>
      </c>
      <c r="AI179" s="79" t="s">
        <v>1405</v>
      </c>
      <c r="AJ179" s="79"/>
      <c r="AK179" s="87" t="s">
        <v>1402</v>
      </c>
      <c r="AL179" s="79" t="b">
        <v>0</v>
      </c>
      <c r="AM179" s="79">
        <v>3</v>
      </c>
      <c r="AN179" s="87" t="s">
        <v>1402</v>
      </c>
      <c r="AO179" s="79" t="s">
        <v>1429</v>
      </c>
      <c r="AP179" s="79" t="b">
        <v>0</v>
      </c>
      <c r="AQ179" s="87" t="s">
        <v>1279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8">
        <v>0</v>
      </c>
      <c r="BG179" s="49">
        <v>0</v>
      </c>
      <c r="BH179" s="48">
        <v>0</v>
      </c>
      <c r="BI179" s="49">
        <v>0</v>
      </c>
      <c r="BJ179" s="48">
        <v>0</v>
      </c>
      <c r="BK179" s="49">
        <v>0</v>
      </c>
      <c r="BL179" s="48">
        <v>38</v>
      </c>
      <c r="BM179" s="49">
        <v>100</v>
      </c>
      <c r="BN179" s="48">
        <v>38</v>
      </c>
    </row>
    <row r="180" spans="1:66" ht="15">
      <c r="A180" s="64" t="s">
        <v>288</v>
      </c>
      <c r="B180" s="64" t="s">
        <v>346</v>
      </c>
      <c r="C180" s="65" t="s">
        <v>3851</v>
      </c>
      <c r="D180" s="66">
        <v>3</v>
      </c>
      <c r="E180" s="67" t="s">
        <v>132</v>
      </c>
      <c r="F180" s="68">
        <v>32</v>
      </c>
      <c r="G180" s="65"/>
      <c r="H180" s="69"/>
      <c r="I180" s="70"/>
      <c r="J180" s="70"/>
      <c r="K180" s="34" t="s">
        <v>65</v>
      </c>
      <c r="L180" s="77">
        <v>180</v>
      </c>
      <c r="M180" s="77"/>
      <c r="N180" s="72"/>
      <c r="O180" s="79" t="s">
        <v>385</v>
      </c>
      <c r="P180" s="81">
        <v>43747.687789351854</v>
      </c>
      <c r="Q180" s="79" t="s">
        <v>425</v>
      </c>
      <c r="R180" s="82" t="s">
        <v>485</v>
      </c>
      <c r="S180" s="79" t="s">
        <v>544</v>
      </c>
      <c r="T180" s="79" t="s">
        <v>293</v>
      </c>
      <c r="U180" s="82" t="s">
        <v>624</v>
      </c>
      <c r="V180" s="82" t="s">
        <v>624</v>
      </c>
      <c r="W180" s="81">
        <v>43747.687789351854</v>
      </c>
      <c r="X180" s="85">
        <v>43747</v>
      </c>
      <c r="Y180" s="87" t="s">
        <v>873</v>
      </c>
      <c r="Z180" s="82" t="s">
        <v>1074</v>
      </c>
      <c r="AA180" s="79"/>
      <c r="AB180" s="79"/>
      <c r="AC180" s="87" t="s">
        <v>1280</v>
      </c>
      <c r="AD180" s="79"/>
      <c r="AE180" s="79" t="b">
        <v>0</v>
      </c>
      <c r="AF180" s="79">
        <v>1</v>
      </c>
      <c r="AG180" s="87" t="s">
        <v>1402</v>
      </c>
      <c r="AH180" s="79" t="b">
        <v>0</v>
      </c>
      <c r="AI180" s="79" t="s">
        <v>1405</v>
      </c>
      <c r="AJ180" s="79"/>
      <c r="AK180" s="87" t="s">
        <v>1402</v>
      </c>
      <c r="AL180" s="79" t="b">
        <v>0</v>
      </c>
      <c r="AM180" s="79">
        <v>0</v>
      </c>
      <c r="AN180" s="87" t="s">
        <v>1402</v>
      </c>
      <c r="AO180" s="79" t="s">
        <v>1409</v>
      </c>
      <c r="AP180" s="79" t="b">
        <v>0</v>
      </c>
      <c r="AQ180" s="87" t="s">
        <v>1280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8"/>
      <c r="BG180" s="49"/>
      <c r="BH180" s="48"/>
      <c r="BI180" s="49"/>
      <c r="BJ180" s="48"/>
      <c r="BK180" s="49"/>
      <c r="BL180" s="48"/>
      <c r="BM180" s="49"/>
      <c r="BN180" s="48"/>
    </row>
    <row r="181" spans="1:66" ht="15">
      <c r="A181" s="64" t="s">
        <v>289</v>
      </c>
      <c r="B181" s="64" t="s">
        <v>288</v>
      </c>
      <c r="C181" s="65" t="s">
        <v>3851</v>
      </c>
      <c r="D181" s="66">
        <v>3</v>
      </c>
      <c r="E181" s="67" t="s">
        <v>132</v>
      </c>
      <c r="F181" s="68">
        <v>32</v>
      </c>
      <c r="G181" s="65"/>
      <c r="H181" s="69"/>
      <c r="I181" s="70"/>
      <c r="J181" s="70"/>
      <c r="K181" s="34" t="s">
        <v>66</v>
      </c>
      <c r="L181" s="77">
        <v>181</v>
      </c>
      <c r="M181" s="77"/>
      <c r="N181" s="72"/>
      <c r="O181" s="79" t="s">
        <v>385</v>
      </c>
      <c r="P181" s="81">
        <v>43747.594675925924</v>
      </c>
      <c r="Q181" s="79" t="s">
        <v>426</v>
      </c>
      <c r="R181" s="82" t="s">
        <v>486</v>
      </c>
      <c r="S181" s="79" t="s">
        <v>544</v>
      </c>
      <c r="T181" s="79" t="s">
        <v>576</v>
      </c>
      <c r="U181" s="79"/>
      <c r="V181" s="82" t="s">
        <v>756</v>
      </c>
      <c r="W181" s="81">
        <v>43747.594675925924</v>
      </c>
      <c r="X181" s="85">
        <v>43747</v>
      </c>
      <c r="Y181" s="87" t="s">
        <v>874</v>
      </c>
      <c r="Z181" s="82" t="s">
        <v>1075</v>
      </c>
      <c r="AA181" s="79"/>
      <c r="AB181" s="79"/>
      <c r="AC181" s="87" t="s">
        <v>1281</v>
      </c>
      <c r="AD181" s="79"/>
      <c r="AE181" s="79" t="b">
        <v>0</v>
      </c>
      <c r="AF181" s="79">
        <v>5</v>
      </c>
      <c r="AG181" s="87" t="s">
        <v>1402</v>
      </c>
      <c r="AH181" s="79" t="b">
        <v>0</v>
      </c>
      <c r="AI181" s="79" t="s">
        <v>1405</v>
      </c>
      <c r="AJ181" s="79"/>
      <c r="AK181" s="87" t="s">
        <v>1402</v>
      </c>
      <c r="AL181" s="79" t="b">
        <v>0</v>
      </c>
      <c r="AM181" s="79">
        <v>1</v>
      </c>
      <c r="AN181" s="87" t="s">
        <v>1402</v>
      </c>
      <c r="AO181" s="79" t="s">
        <v>1409</v>
      </c>
      <c r="AP181" s="79" t="b">
        <v>0</v>
      </c>
      <c r="AQ181" s="87" t="s">
        <v>1281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8"/>
      <c r="BG181" s="49"/>
      <c r="BH181" s="48"/>
      <c r="BI181" s="49"/>
      <c r="BJ181" s="48"/>
      <c r="BK181" s="49"/>
      <c r="BL181" s="48"/>
      <c r="BM181" s="49"/>
      <c r="BN181" s="48"/>
    </row>
    <row r="182" spans="1:66" ht="15">
      <c r="A182" s="64" t="s">
        <v>289</v>
      </c>
      <c r="B182" s="64" t="s">
        <v>347</v>
      </c>
      <c r="C182" s="65" t="s">
        <v>3851</v>
      </c>
      <c r="D182" s="66">
        <v>3</v>
      </c>
      <c r="E182" s="67" t="s">
        <v>132</v>
      </c>
      <c r="F182" s="68">
        <v>32</v>
      </c>
      <c r="G182" s="65"/>
      <c r="H182" s="69"/>
      <c r="I182" s="70"/>
      <c r="J182" s="70"/>
      <c r="K182" s="34" t="s">
        <v>65</v>
      </c>
      <c r="L182" s="77">
        <v>182</v>
      </c>
      <c r="M182" s="77"/>
      <c r="N182" s="72"/>
      <c r="O182" s="79" t="s">
        <v>385</v>
      </c>
      <c r="P182" s="81">
        <v>43747.594675925924</v>
      </c>
      <c r="Q182" s="79" t="s">
        <v>426</v>
      </c>
      <c r="R182" s="82" t="s">
        <v>486</v>
      </c>
      <c r="S182" s="79" t="s">
        <v>544</v>
      </c>
      <c r="T182" s="79" t="s">
        <v>576</v>
      </c>
      <c r="U182" s="79"/>
      <c r="V182" s="82" t="s">
        <v>756</v>
      </c>
      <c r="W182" s="81">
        <v>43747.594675925924</v>
      </c>
      <c r="X182" s="85">
        <v>43747</v>
      </c>
      <c r="Y182" s="87" t="s">
        <v>874</v>
      </c>
      <c r="Z182" s="82" t="s">
        <v>1075</v>
      </c>
      <c r="AA182" s="79"/>
      <c r="AB182" s="79"/>
      <c r="AC182" s="87" t="s">
        <v>1281</v>
      </c>
      <c r="AD182" s="79"/>
      <c r="AE182" s="79" t="b">
        <v>0</v>
      </c>
      <c r="AF182" s="79">
        <v>5</v>
      </c>
      <c r="AG182" s="87" t="s">
        <v>1402</v>
      </c>
      <c r="AH182" s="79" t="b">
        <v>0</v>
      </c>
      <c r="AI182" s="79" t="s">
        <v>1405</v>
      </c>
      <c r="AJ182" s="79"/>
      <c r="AK182" s="87" t="s">
        <v>1402</v>
      </c>
      <c r="AL182" s="79" t="b">
        <v>0</v>
      </c>
      <c r="AM182" s="79">
        <v>1</v>
      </c>
      <c r="AN182" s="87" t="s">
        <v>1402</v>
      </c>
      <c r="AO182" s="79" t="s">
        <v>1409</v>
      </c>
      <c r="AP182" s="79" t="b">
        <v>0</v>
      </c>
      <c r="AQ182" s="87" t="s">
        <v>1281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8"/>
      <c r="BG182" s="49"/>
      <c r="BH182" s="48"/>
      <c r="BI182" s="49"/>
      <c r="BJ182" s="48"/>
      <c r="BK182" s="49"/>
      <c r="BL182" s="48"/>
      <c r="BM182" s="49"/>
      <c r="BN182" s="48"/>
    </row>
    <row r="183" spans="1:66" ht="15">
      <c r="A183" s="64" t="s">
        <v>289</v>
      </c>
      <c r="B183" s="64" t="s">
        <v>348</v>
      </c>
      <c r="C183" s="65" t="s">
        <v>3851</v>
      </c>
      <c r="D183" s="66">
        <v>3</v>
      </c>
      <c r="E183" s="67" t="s">
        <v>132</v>
      </c>
      <c r="F183" s="68">
        <v>32</v>
      </c>
      <c r="G183" s="65"/>
      <c r="H183" s="69"/>
      <c r="I183" s="70"/>
      <c r="J183" s="70"/>
      <c r="K183" s="34" t="s">
        <v>65</v>
      </c>
      <c r="L183" s="77">
        <v>183</v>
      </c>
      <c r="M183" s="77"/>
      <c r="N183" s="72"/>
      <c r="O183" s="79" t="s">
        <v>385</v>
      </c>
      <c r="P183" s="81">
        <v>43747.594675925924</v>
      </c>
      <c r="Q183" s="79" t="s">
        <v>426</v>
      </c>
      <c r="R183" s="82" t="s">
        <v>486</v>
      </c>
      <c r="S183" s="79" t="s">
        <v>544</v>
      </c>
      <c r="T183" s="79" t="s">
        <v>576</v>
      </c>
      <c r="U183" s="79"/>
      <c r="V183" s="82" t="s">
        <v>756</v>
      </c>
      <c r="W183" s="81">
        <v>43747.594675925924</v>
      </c>
      <c r="X183" s="85">
        <v>43747</v>
      </c>
      <c r="Y183" s="87" t="s">
        <v>874</v>
      </c>
      <c r="Z183" s="82" t="s">
        <v>1075</v>
      </c>
      <c r="AA183" s="79"/>
      <c r="AB183" s="79"/>
      <c r="AC183" s="87" t="s">
        <v>1281</v>
      </c>
      <c r="AD183" s="79"/>
      <c r="AE183" s="79" t="b">
        <v>0</v>
      </c>
      <c r="AF183" s="79">
        <v>5</v>
      </c>
      <c r="AG183" s="87" t="s">
        <v>1402</v>
      </c>
      <c r="AH183" s="79" t="b">
        <v>0</v>
      </c>
      <c r="AI183" s="79" t="s">
        <v>1405</v>
      </c>
      <c r="AJ183" s="79"/>
      <c r="AK183" s="87" t="s">
        <v>1402</v>
      </c>
      <c r="AL183" s="79" t="b">
        <v>0</v>
      </c>
      <c r="AM183" s="79">
        <v>1</v>
      </c>
      <c r="AN183" s="87" t="s">
        <v>1402</v>
      </c>
      <c r="AO183" s="79" t="s">
        <v>1409</v>
      </c>
      <c r="AP183" s="79" t="b">
        <v>0</v>
      </c>
      <c r="AQ183" s="87" t="s">
        <v>1281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8">
        <v>0</v>
      </c>
      <c r="BG183" s="49">
        <v>0</v>
      </c>
      <c r="BH183" s="48">
        <v>0</v>
      </c>
      <c r="BI183" s="49">
        <v>0</v>
      </c>
      <c r="BJ183" s="48">
        <v>0</v>
      </c>
      <c r="BK183" s="49">
        <v>0</v>
      </c>
      <c r="BL183" s="48">
        <v>33</v>
      </c>
      <c r="BM183" s="49">
        <v>100</v>
      </c>
      <c r="BN183" s="48">
        <v>33</v>
      </c>
    </row>
    <row r="184" spans="1:66" ht="15">
      <c r="A184" s="64" t="s">
        <v>288</v>
      </c>
      <c r="B184" s="64" t="s">
        <v>289</v>
      </c>
      <c r="C184" s="65" t="s">
        <v>3851</v>
      </c>
      <c r="D184" s="66">
        <v>3</v>
      </c>
      <c r="E184" s="67" t="s">
        <v>132</v>
      </c>
      <c r="F184" s="68">
        <v>32</v>
      </c>
      <c r="G184" s="65"/>
      <c r="H184" s="69"/>
      <c r="I184" s="70"/>
      <c r="J184" s="70"/>
      <c r="K184" s="34" t="s">
        <v>66</v>
      </c>
      <c r="L184" s="77">
        <v>184</v>
      </c>
      <c r="M184" s="77"/>
      <c r="N184" s="72"/>
      <c r="O184" s="79" t="s">
        <v>384</v>
      </c>
      <c r="P184" s="81">
        <v>43748.33011574074</v>
      </c>
      <c r="Q184" s="79" t="s">
        <v>426</v>
      </c>
      <c r="R184" s="79"/>
      <c r="S184" s="79"/>
      <c r="T184" s="79" t="s">
        <v>576</v>
      </c>
      <c r="U184" s="79"/>
      <c r="V184" s="82" t="s">
        <v>755</v>
      </c>
      <c r="W184" s="81">
        <v>43748.33011574074</v>
      </c>
      <c r="X184" s="85">
        <v>43748</v>
      </c>
      <c r="Y184" s="87" t="s">
        <v>875</v>
      </c>
      <c r="Z184" s="82" t="s">
        <v>1076</v>
      </c>
      <c r="AA184" s="79"/>
      <c r="AB184" s="79"/>
      <c r="AC184" s="87" t="s">
        <v>1282</v>
      </c>
      <c r="AD184" s="79"/>
      <c r="AE184" s="79" t="b">
        <v>0</v>
      </c>
      <c r="AF184" s="79">
        <v>0</v>
      </c>
      <c r="AG184" s="87" t="s">
        <v>1402</v>
      </c>
      <c r="AH184" s="79" t="b">
        <v>0</v>
      </c>
      <c r="AI184" s="79" t="s">
        <v>1405</v>
      </c>
      <c r="AJ184" s="79"/>
      <c r="AK184" s="87" t="s">
        <v>1402</v>
      </c>
      <c r="AL184" s="79" t="b">
        <v>0</v>
      </c>
      <c r="AM184" s="79">
        <v>1</v>
      </c>
      <c r="AN184" s="87" t="s">
        <v>1281</v>
      </c>
      <c r="AO184" s="79" t="s">
        <v>1409</v>
      </c>
      <c r="AP184" s="79" t="b">
        <v>0</v>
      </c>
      <c r="AQ184" s="87" t="s">
        <v>1281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8"/>
      <c r="BG184" s="49"/>
      <c r="BH184" s="48"/>
      <c r="BI184" s="49"/>
      <c r="BJ184" s="48"/>
      <c r="BK184" s="49"/>
      <c r="BL184" s="48"/>
      <c r="BM184" s="49"/>
      <c r="BN184" s="48"/>
    </row>
    <row r="185" spans="1:66" ht="15">
      <c r="A185" s="64" t="s">
        <v>288</v>
      </c>
      <c r="B185" s="64" t="s">
        <v>347</v>
      </c>
      <c r="C185" s="65" t="s">
        <v>3851</v>
      </c>
      <c r="D185" s="66">
        <v>3</v>
      </c>
      <c r="E185" s="67" t="s">
        <v>132</v>
      </c>
      <c r="F185" s="68">
        <v>32</v>
      </c>
      <c r="G185" s="65"/>
      <c r="H185" s="69"/>
      <c r="I185" s="70"/>
      <c r="J185" s="70"/>
      <c r="K185" s="34" t="s">
        <v>65</v>
      </c>
      <c r="L185" s="77">
        <v>185</v>
      </c>
      <c r="M185" s="77"/>
      <c r="N185" s="72"/>
      <c r="O185" s="79" t="s">
        <v>385</v>
      </c>
      <c r="P185" s="81">
        <v>43748.33011574074</v>
      </c>
      <c r="Q185" s="79" t="s">
        <v>426</v>
      </c>
      <c r="R185" s="79"/>
      <c r="S185" s="79"/>
      <c r="T185" s="79" t="s">
        <v>576</v>
      </c>
      <c r="U185" s="79"/>
      <c r="V185" s="82" t="s">
        <v>755</v>
      </c>
      <c r="W185" s="81">
        <v>43748.33011574074</v>
      </c>
      <c r="X185" s="85">
        <v>43748</v>
      </c>
      <c r="Y185" s="87" t="s">
        <v>875</v>
      </c>
      <c r="Z185" s="82" t="s">
        <v>1076</v>
      </c>
      <c r="AA185" s="79"/>
      <c r="AB185" s="79"/>
      <c r="AC185" s="87" t="s">
        <v>1282</v>
      </c>
      <c r="AD185" s="79"/>
      <c r="AE185" s="79" t="b">
        <v>0</v>
      </c>
      <c r="AF185" s="79">
        <v>0</v>
      </c>
      <c r="AG185" s="87" t="s">
        <v>1402</v>
      </c>
      <c r="AH185" s="79" t="b">
        <v>0</v>
      </c>
      <c r="AI185" s="79" t="s">
        <v>1405</v>
      </c>
      <c r="AJ185" s="79"/>
      <c r="AK185" s="87" t="s">
        <v>1402</v>
      </c>
      <c r="AL185" s="79" t="b">
        <v>0</v>
      </c>
      <c r="AM185" s="79">
        <v>1</v>
      </c>
      <c r="AN185" s="87" t="s">
        <v>1281</v>
      </c>
      <c r="AO185" s="79" t="s">
        <v>1409</v>
      </c>
      <c r="AP185" s="79" t="b">
        <v>0</v>
      </c>
      <c r="AQ185" s="87" t="s">
        <v>1281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8"/>
      <c r="BG185" s="49"/>
      <c r="BH185" s="48"/>
      <c r="BI185" s="49"/>
      <c r="BJ185" s="48"/>
      <c r="BK185" s="49"/>
      <c r="BL185" s="48"/>
      <c r="BM185" s="49"/>
      <c r="BN185" s="48"/>
    </row>
    <row r="186" spans="1:66" ht="15">
      <c r="A186" s="64" t="s">
        <v>288</v>
      </c>
      <c r="B186" s="64" t="s">
        <v>348</v>
      </c>
      <c r="C186" s="65" t="s">
        <v>3851</v>
      </c>
      <c r="D186" s="66">
        <v>3</v>
      </c>
      <c r="E186" s="67" t="s">
        <v>132</v>
      </c>
      <c r="F186" s="68">
        <v>32</v>
      </c>
      <c r="G186" s="65"/>
      <c r="H186" s="69"/>
      <c r="I186" s="70"/>
      <c r="J186" s="70"/>
      <c r="K186" s="34" t="s">
        <v>65</v>
      </c>
      <c r="L186" s="77">
        <v>186</v>
      </c>
      <c r="M186" s="77"/>
      <c r="N186" s="72"/>
      <c r="O186" s="79" t="s">
        <v>385</v>
      </c>
      <c r="P186" s="81">
        <v>43748.33011574074</v>
      </c>
      <c r="Q186" s="79" t="s">
        <v>426</v>
      </c>
      <c r="R186" s="79"/>
      <c r="S186" s="79"/>
      <c r="T186" s="79" t="s">
        <v>576</v>
      </c>
      <c r="U186" s="79"/>
      <c r="V186" s="82" t="s">
        <v>755</v>
      </c>
      <c r="W186" s="81">
        <v>43748.33011574074</v>
      </c>
      <c r="X186" s="85">
        <v>43748</v>
      </c>
      <c r="Y186" s="87" t="s">
        <v>875</v>
      </c>
      <c r="Z186" s="82" t="s">
        <v>1076</v>
      </c>
      <c r="AA186" s="79"/>
      <c r="AB186" s="79"/>
      <c r="AC186" s="87" t="s">
        <v>1282</v>
      </c>
      <c r="AD186" s="79"/>
      <c r="AE186" s="79" t="b">
        <v>0</v>
      </c>
      <c r="AF186" s="79">
        <v>0</v>
      </c>
      <c r="AG186" s="87" t="s">
        <v>1402</v>
      </c>
      <c r="AH186" s="79" t="b">
        <v>0</v>
      </c>
      <c r="AI186" s="79" t="s">
        <v>1405</v>
      </c>
      <c r="AJ186" s="79"/>
      <c r="AK186" s="87" t="s">
        <v>1402</v>
      </c>
      <c r="AL186" s="79" t="b">
        <v>0</v>
      </c>
      <c r="AM186" s="79">
        <v>1</v>
      </c>
      <c r="AN186" s="87" t="s">
        <v>1281</v>
      </c>
      <c r="AO186" s="79" t="s">
        <v>1409</v>
      </c>
      <c r="AP186" s="79" t="b">
        <v>0</v>
      </c>
      <c r="AQ186" s="87" t="s">
        <v>1281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8">
        <v>0</v>
      </c>
      <c r="BG186" s="49">
        <v>0</v>
      </c>
      <c r="BH186" s="48">
        <v>0</v>
      </c>
      <c r="BI186" s="49">
        <v>0</v>
      </c>
      <c r="BJ186" s="48">
        <v>0</v>
      </c>
      <c r="BK186" s="49">
        <v>0</v>
      </c>
      <c r="BL186" s="48">
        <v>33</v>
      </c>
      <c r="BM186" s="49">
        <v>100</v>
      </c>
      <c r="BN186" s="48">
        <v>33</v>
      </c>
    </row>
    <row r="187" spans="1:66" ht="15">
      <c r="A187" s="64" t="s">
        <v>290</v>
      </c>
      <c r="B187" s="64" t="s">
        <v>293</v>
      </c>
      <c r="C187" s="65" t="s">
        <v>3851</v>
      </c>
      <c r="D187" s="66">
        <v>3</v>
      </c>
      <c r="E187" s="67" t="s">
        <v>132</v>
      </c>
      <c r="F187" s="68">
        <v>32</v>
      </c>
      <c r="G187" s="65"/>
      <c r="H187" s="69"/>
      <c r="I187" s="70"/>
      <c r="J187" s="70"/>
      <c r="K187" s="34" t="s">
        <v>65</v>
      </c>
      <c r="L187" s="77">
        <v>187</v>
      </c>
      <c r="M187" s="77"/>
      <c r="N187" s="72"/>
      <c r="O187" s="79" t="s">
        <v>384</v>
      </c>
      <c r="P187" s="81">
        <v>43748.426574074074</v>
      </c>
      <c r="Q187" s="79" t="s">
        <v>427</v>
      </c>
      <c r="R187" s="79"/>
      <c r="S187" s="79"/>
      <c r="T187" s="79" t="s">
        <v>577</v>
      </c>
      <c r="U187" s="79"/>
      <c r="V187" s="82" t="s">
        <v>757</v>
      </c>
      <c r="W187" s="81">
        <v>43748.426574074074</v>
      </c>
      <c r="X187" s="85">
        <v>43748</v>
      </c>
      <c r="Y187" s="87" t="s">
        <v>876</v>
      </c>
      <c r="Z187" s="82" t="s">
        <v>1077</v>
      </c>
      <c r="AA187" s="79"/>
      <c r="AB187" s="79"/>
      <c r="AC187" s="87" t="s">
        <v>1283</v>
      </c>
      <c r="AD187" s="79"/>
      <c r="AE187" s="79" t="b">
        <v>0</v>
      </c>
      <c r="AF187" s="79">
        <v>0</v>
      </c>
      <c r="AG187" s="87" t="s">
        <v>1402</v>
      </c>
      <c r="AH187" s="79" t="b">
        <v>0</v>
      </c>
      <c r="AI187" s="79" t="s">
        <v>1405</v>
      </c>
      <c r="AJ187" s="79"/>
      <c r="AK187" s="87" t="s">
        <v>1402</v>
      </c>
      <c r="AL187" s="79" t="b">
        <v>0</v>
      </c>
      <c r="AM187" s="79">
        <v>3</v>
      </c>
      <c r="AN187" s="87" t="s">
        <v>1379</v>
      </c>
      <c r="AO187" s="79" t="s">
        <v>1411</v>
      </c>
      <c r="AP187" s="79" t="b">
        <v>0</v>
      </c>
      <c r="AQ187" s="87" t="s">
        <v>1379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1</v>
      </c>
      <c r="BF187" s="48"/>
      <c r="BG187" s="49"/>
      <c r="BH187" s="48"/>
      <c r="BI187" s="49"/>
      <c r="BJ187" s="48"/>
      <c r="BK187" s="49"/>
      <c r="BL187" s="48"/>
      <c r="BM187" s="49"/>
      <c r="BN187" s="48"/>
    </row>
    <row r="188" spans="1:66" ht="15">
      <c r="A188" s="64" t="s">
        <v>290</v>
      </c>
      <c r="B188" s="64" t="s">
        <v>317</v>
      </c>
      <c r="C188" s="65" t="s">
        <v>3851</v>
      </c>
      <c r="D188" s="66">
        <v>3</v>
      </c>
      <c r="E188" s="67" t="s">
        <v>132</v>
      </c>
      <c r="F188" s="68">
        <v>32</v>
      </c>
      <c r="G188" s="65"/>
      <c r="H188" s="69"/>
      <c r="I188" s="70"/>
      <c r="J188" s="70"/>
      <c r="K188" s="34" t="s">
        <v>65</v>
      </c>
      <c r="L188" s="77">
        <v>188</v>
      </c>
      <c r="M188" s="77"/>
      <c r="N188" s="72"/>
      <c r="O188" s="79" t="s">
        <v>385</v>
      </c>
      <c r="P188" s="81">
        <v>43748.426574074074</v>
      </c>
      <c r="Q188" s="79" t="s">
        <v>427</v>
      </c>
      <c r="R188" s="79"/>
      <c r="S188" s="79"/>
      <c r="T188" s="79" t="s">
        <v>577</v>
      </c>
      <c r="U188" s="79"/>
      <c r="V188" s="82" t="s">
        <v>757</v>
      </c>
      <c r="W188" s="81">
        <v>43748.426574074074</v>
      </c>
      <c r="X188" s="85">
        <v>43748</v>
      </c>
      <c r="Y188" s="87" t="s">
        <v>876</v>
      </c>
      <c r="Z188" s="82" t="s">
        <v>1077</v>
      </c>
      <c r="AA188" s="79"/>
      <c r="AB188" s="79"/>
      <c r="AC188" s="87" t="s">
        <v>1283</v>
      </c>
      <c r="AD188" s="79"/>
      <c r="AE188" s="79" t="b">
        <v>0</v>
      </c>
      <c r="AF188" s="79">
        <v>0</v>
      </c>
      <c r="AG188" s="87" t="s">
        <v>1402</v>
      </c>
      <c r="AH188" s="79" t="b">
        <v>0</v>
      </c>
      <c r="AI188" s="79" t="s">
        <v>1405</v>
      </c>
      <c r="AJ188" s="79"/>
      <c r="AK188" s="87" t="s">
        <v>1402</v>
      </c>
      <c r="AL188" s="79" t="b">
        <v>0</v>
      </c>
      <c r="AM188" s="79">
        <v>3</v>
      </c>
      <c r="AN188" s="87" t="s">
        <v>1379</v>
      </c>
      <c r="AO188" s="79" t="s">
        <v>1411</v>
      </c>
      <c r="AP188" s="79" t="b">
        <v>0</v>
      </c>
      <c r="AQ188" s="87" t="s">
        <v>1379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8">
        <v>0</v>
      </c>
      <c r="BG188" s="49">
        <v>0</v>
      </c>
      <c r="BH188" s="48">
        <v>0</v>
      </c>
      <c r="BI188" s="49">
        <v>0</v>
      </c>
      <c r="BJ188" s="48">
        <v>0</v>
      </c>
      <c r="BK188" s="49">
        <v>0</v>
      </c>
      <c r="BL188" s="48">
        <v>37</v>
      </c>
      <c r="BM188" s="49">
        <v>100</v>
      </c>
      <c r="BN188" s="48">
        <v>37</v>
      </c>
    </row>
    <row r="189" spans="1:66" ht="15">
      <c r="A189" s="64" t="s">
        <v>291</v>
      </c>
      <c r="B189" s="64" t="s">
        <v>293</v>
      </c>
      <c r="C189" s="65" t="s">
        <v>3852</v>
      </c>
      <c r="D189" s="66">
        <v>3</v>
      </c>
      <c r="E189" s="67" t="s">
        <v>136</v>
      </c>
      <c r="F189" s="68">
        <v>19</v>
      </c>
      <c r="G189" s="65"/>
      <c r="H189" s="69"/>
      <c r="I189" s="70"/>
      <c r="J189" s="70"/>
      <c r="K189" s="34" t="s">
        <v>65</v>
      </c>
      <c r="L189" s="77">
        <v>189</v>
      </c>
      <c r="M189" s="77"/>
      <c r="N189" s="72"/>
      <c r="O189" s="79" t="s">
        <v>384</v>
      </c>
      <c r="P189" s="81">
        <v>43739.57017361111</v>
      </c>
      <c r="Q189" s="79" t="s">
        <v>428</v>
      </c>
      <c r="R189" s="79"/>
      <c r="S189" s="79"/>
      <c r="T189" s="79" t="s">
        <v>293</v>
      </c>
      <c r="U189" s="79"/>
      <c r="V189" s="82" t="s">
        <v>758</v>
      </c>
      <c r="W189" s="81">
        <v>43739.57017361111</v>
      </c>
      <c r="X189" s="85">
        <v>43739</v>
      </c>
      <c r="Y189" s="87" t="s">
        <v>877</v>
      </c>
      <c r="Z189" s="82" t="s">
        <v>1078</v>
      </c>
      <c r="AA189" s="79"/>
      <c r="AB189" s="79"/>
      <c r="AC189" s="87" t="s">
        <v>1284</v>
      </c>
      <c r="AD189" s="79"/>
      <c r="AE189" s="79" t="b">
        <v>0</v>
      </c>
      <c r="AF189" s="79">
        <v>0</v>
      </c>
      <c r="AG189" s="87" t="s">
        <v>1402</v>
      </c>
      <c r="AH189" s="79" t="b">
        <v>0</v>
      </c>
      <c r="AI189" s="79" t="s">
        <v>1405</v>
      </c>
      <c r="AJ189" s="79"/>
      <c r="AK189" s="87" t="s">
        <v>1402</v>
      </c>
      <c r="AL189" s="79" t="b">
        <v>0</v>
      </c>
      <c r="AM189" s="79">
        <v>2</v>
      </c>
      <c r="AN189" s="87" t="s">
        <v>1394</v>
      </c>
      <c r="AO189" s="79" t="s">
        <v>1409</v>
      </c>
      <c r="AP189" s="79" t="b">
        <v>0</v>
      </c>
      <c r="AQ189" s="87" t="s">
        <v>1394</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5</v>
      </c>
      <c r="BE189" s="78" t="str">
        <f>REPLACE(INDEX(GroupVertices[Group],MATCH(Edges[[#This Row],[Vertex 2]],GroupVertices[Vertex],0)),1,1,"")</f>
        <v>1</v>
      </c>
      <c r="BF189" s="48"/>
      <c r="BG189" s="49"/>
      <c r="BH189" s="48"/>
      <c r="BI189" s="49"/>
      <c r="BJ189" s="48"/>
      <c r="BK189" s="49"/>
      <c r="BL189" s="48"/>
      <c r="BM189" s="49"/>
      <c r="BN189" s="48"/>
    </row>
    <row r="190" spans="1:66" ht="15">
      <c r="A190" s="64" t="s">
        <v>291</v>
      </c>
      <c r="B190" s="64" t="s">
        <v>323</v>
      </c>
      <c r="C190" s="65" t="s">
        <v>3852</v>
      </c>
      <c r="D190" s="66">
        <v>3</v>
      </c>
      <c r="E190" s="67" t="s">
        <v>136</v>
      </c>
      <c r="F190" s="68">
        <v>19</v>
      </c>
      <c r="G190" s="65"/>
      <c r="H190" s="69"/>
      <c r="I190" s="70"/>
      <c r="J190" s="70"/>
      <c r="K190" s="34" t="s">
        <v>65</v>
      </c>
      <c r="L190" s="77">
        <v>190</v>
      </c>
      <c r="M190" s="77"/>
      <c r="N190" s="72"/>
      <c r="O190" s="79" t="s">
        <v>385</v>
      </c>
      <c r="P190" s="81">
        <v>43739.57017361111</v>
      </c>
      <c r="Q190" s="79" t="s">
        <v>428</v>
      </c>
      <c r="R190" s="79"/>
      <c r="S190" s="79"/>
      <c r="T190" s="79" t="s">
        <v>293</v>
      </c>
      <c r="U190" s="79"/>
      <c r="V190" s="82" t="s">
        <v>758</v>
      </c>
      <c r="W190" s="81">
        <v>43739.57017361111</v>
      </c>
      <c r="X190" s="85">
        <v>43739</v>
      </c>
      <c r="Y190" s="87" t="s">
        <v>877</v>
      </c>
      <c r="Z190" s="82" t="s">
        <v>1078</v>
      </c>
      <c r="AA190" s="79"/>
      <c r="AB190" s="79"/>
      <c r="AC190" s="87" t="s">
        <v>1284</v>
      </c>
      <c r="AD190" s="79"/>
      <c r="AE190" s="79" t="b">
        <v>0</v>
      </c>
      <c r="AF190" s="79">
        <v>0</v>
      </c>
      <c r="AG190" s="87" t="s">
        <v>1402</v>
      </c>
      <c r="AH190" s="79" t="b">
        <v>0</v>
      </c>
      <c r="AI190" s="79" t="s">
        <v>1405</v>
      </c>
      <c r="AJ190" s="79"/>
      <c r="AK190" s="87" t="s">
        <v>1402</v>
      </c>
      <c r="AL190" s="79" t="b">
        <v>0</v>
      </c>
      <c r="AM190" s="79">
        <v>2</v>
      </c>
      <c r="AN190" s="87" t="s">
        <v>1394</v>
      </c>
      <c r="AO190" s="79" t="s">
        <v>1409</v>
      </c>
      <c r="AP190" s="79" t="b">
        <v>0</v>
      </c>
      <c r="AQ190" s="87" t="s">
        <v>1394</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5</v>
      </c>
      <c r="BE190" s="78" t="str">
        <f>REPLACE(INDEX(GroupVertices[Group],MATCH(Edges[[#This Row],[Vertex 2]],GroupVertices[Vertex],0)),1,1,"")</f>
        <v>5</v>
      </c>
      <c r="BF190" s="48"/>
      <c r="BG190" s="49"/>
      <c r="BH190" s="48"/>
      <c r="BI190" s="49"/>
      <c r="BJ190" s="48"/>
      <c r="BK190" s="49"/>
      <c r="BL190" s="48"/>
      <c r="BM190" s="49"/>
      <c r="BN190" s="48"/>
    </row>
    <row r="191" spans="1:66" ht="15">
      <c r="A191" s="64" t="s">
        <v>291</v>
      </c>
      <c r="B191" s="64" t="s">
        <v>349</v>
      </c>
      <c r="C191" s="65" t="s">
        <v>3851</v>
      </c>
      <c r="D191" s="66">
        <v>3</v>
      </c>
      <c r="E191" s="67" t="s">
        <v>132</v>
      </c>
      <c r="F191" s="68">
        <v>32</v>
      </c>
      <c r="G191" s="65"/>
      <c r="H191" s="69"/>
      <c r="I191" s="70"/>
      <c r="J191" s="70"/>
      <c r="K191" s="34" t="s">
        <v>65</v>
      </c>
      <c r="L191" s="77">
        <v>191</v>
      </c>
      <c r="M191" s="77"/>
      <c r="N191" s="72"/>
      <c r="O191" s="79" t="s">
        <v>385</v>
      </c>
      <c r="P191" s="81">
        <v>43739.57017361111</v>
      </c>
      <c r="Q191" s="79" t="s">
        <v>428</v>
      </c>
      <c r="R191" s="79"/>
      <c r="S191" s="79"/>
      <c r="T191" s="79" t="s">
        <v>293</v>
      </c>
      <c r="U191" s="79"/>
      <c r="V191" s="82" t="s">
        <v>758</v>
      </c>
      <c r="W191" s="81">
        <v>43739.57017361111</v>
      </c>
      <c r="X191" s="85">
        <v>43739</v>
      </c>
      <c r="Y191" s="87" t="s">
        <v>877</v>
      </c>
      <c r="Z191" s="82" t="s">
        <v>1078</v>
      </c>
      <c r="AA191" s="79"/>
      <c r="AB191" s="79"/>
      <c r="AC191" s="87" t="s">
        <v>1284</v>
      </c>
      <c r="AD191" s="79"/>
      <c r="AE191" s="79" t="b">
        <v>0</v>
      </c>
      <c r="AF191" s="79">
        <v>0</v>
      </c>
      <c r="AG191" s="87" t="s">
        <v>1402</v>
      </c>
      <c r="AH191" s="79" t="b">
        <v>0</v>
      </c>
      <c r="AI191" s="79" t="s">
        <v>1405</v>
      </c>
      <c r="AJ191" s="79"/>
      <c r="AK191" s="87" t="s">
        <v>1402</v>
      </c>
      <c r="AL191" s="79" t="b">
        <v>0</v>
      </c>
      <c r="AM191" s="79">
        <v>2</v>
      </c>
      <c r="AN191" s="87" t="s">
        <v>1394</v>
      </c>
      <c r="AO191" s="79" t="s">
        <v>1409</v>
      </c>
      <c r="AP191" s="79" t="b">
        <v>0</v>
      </c>
      <c r="AQ191" s="87" t="s">
        <v>1394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8">
        <v>0</v>
      </c>
      <c r="BG191" s="49">
        <v>0</v>
      </c>
      <c r="BH191" s="48">
        <v>0</v>
      </c>
      <c r="BI191" s="49">
        <v>0</v>
      </c>
      <c r="BJ191" s="48">
        <v>0</v>
      </c>
      <c r="BK191" s="49">
        <v>0</v>
      </c>
      <c r="BL191" s="48">
        <v>41</v>
      </c>
      <c r="BM191" s="49">
        <v>100</v>
      </c>
      <c r="BN191" s="48">
        <v>41</v>
      </c>
    </row>
    <row r="192" spans="1:66" ht="15">
      <c r="A192" s="64" t="s">
        <v>291</v>
      </c>
      <c r="B192" s="64" t="s">
        <v>293</v>
      </c>
      <c r="C192" s="65" t="s">
        <v>3852</v>
      </c>
      <c r="D192" s="66">
        <v>3</v>
      </c>
      <c r="E192" s="67" t="s">
        <v>136</v>
      </c>
      <c r="F192" s="68">
        <v>19</v>
      </c>
      <c r="G192" s="65"/>
      <c r="H192" s="69"/>
      <c r="I192" s="70"/>
      <c r="J192" s="70"/>
      <c r="K192" s="34" t="s">
        <v>65</v>
      </c>
      <c r="L192" s="77">
        <v>192</v>
      </c>
      <c r="M192" s="77"/>
      <c r="N192" s="72"/>
      <c r="O192" s="79" t="s">
        <v>384</v>
      </c>
      <c r="P192" s="81">
        <v>43741.59814814815</v>
      </c>
      <c r="Q192" s="79" t="s">
        <v>429</v>
      </c>
      <c r="R192" s="79"/>
      <c r="S192" s="79"/>
      <c r="T192" s="79"/>
      <c r="U192" s="79"/>
      <c r="V192" s="82" t="s">
        <v>758</v>
      </c>
      <c r="W192" s="81">
        <v>43741.59814814815</v>
      </c>
      <c r="X192" s="85">
        <v>43741</v>
      </c>
      <c r="Y192" s="87" t="s">
        <v>878</v>
      </c>
      <c r="Z192" s="82" t="s">
        <v>1079</v>
      </c>
      <c r="AA192" s="79"/>
      <c r="AB192" s="79"/>
      <c r="AC192" s="87" t="s">
        <v>1285</v>
      </c>
      <c r="AD192" s="79"/>
      <c r="AE192" s="79" t="b">
        <v>0</v>
      </c>
      <c r="AF192" s="79">
        <v>0</v>
      </c>
      <c r="AG192" s="87" t="s">
        <v>1402</v>
      </c>
      <c r="AH192" s="79" t="b">
        <v>0</v>
      </c>
      <c r="AI192" s="79" t="s">
        <v>1405</v>
      </c>
      <c r="AJ192" s="79"/>
      <c r="AK192" s="87" t="s">
        <v>1402</v>
      </c>
      <c r="AL192" s="79" t="b">
        <v>0</v>
      </c>
      <c r="AM192" s="79">
        <v>2</v>
      </c>
      <c r="AN192" s="87" t="s">
        <v>1391</v>
      </c>
      <c r="AO192" s="79" t="s">
        <v>1409</v>
      </c>
      <c r="AP192" s="79" t="b">
        <v>0</v>
      </c>
      <c r="AQ192" s="87" t="s">
        <v>1391</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5</v>
      </c>
      <c r="BE192" s="78" t="str">
        <f>REPLACE(INDEX(GroupVertices[Group],MATCH(Edges[[#This Row],[Vertex 2]],GroupVertices[Vertex],0)),1,1,"")</f>
        <v>1</v>
      </c>
      <c r="BF192" s="48"/>
      <c r="BG192" s="49"/>
      <c r="BH192" s="48"/>
      <c r="BI192" s="49"/>
      <c r="BJ192" s="48"/>
      <c r="BK192" s="49"/>
      <c r="BL192" s="48"/>
      <c r="BM192" s="49"/>
      <c r="BN192" s="48"/>
    </row>
    <row r="193" spans="1:66" ht="15">
      <c r="A193" s="64" t="s">
        <v>291</v>
      </c>
      <c r="B193" s="64" t="s">
        <v>323</v>
      </c>
      <c r="C193" s="65" t="s">
        <v>3852</v>
      </c>
      <c r="D193" s="66">
        <v>3</v>
      </c>
      <c r="E193" s="67" t="s">
        <v>136</v>
      </c>
      <c r="F193" s="68">
        <v>19</v>
      </c>
      <c r="G193" s="65"/>
      <c r="H193" s="69"/>
      <c r="I193" s="70"/>
      <c r="J193" s="70"/>
      <c r="K193" s="34" t="s">
        <v>65</v>
      </c>
      <c r="L193" s="77">
        <v>193</v>
      </c>
      <c r="M193" s="77"/>
      <c r="N193" s="72"/>
      <c r="O193" s="79" t="s">
        <v>385</v>
      </c>
      <c r="P193" s="81">
        <v>43741.59814814815</v>
      </c>
      <c r="Q193" s="79" t="s">
        <v>429</v>
      </c>
      <c r="R193" s="79"/>
      <c r="S193" s="79"/>
      <c r="T193" s="79"/>
      <c r="U193" s="79"/>
      <c r="V193" s="82" t="s">
        <v>758</v>
      </c>
      <c r="W193" s="81">
        <v>43741.59814814815</v>
      </c>
      <c r="X193" s="85">
        <v>43741</v>
      </c>
      <c r="Y193" s="87" t="s">
        <v>878</v>
      </c>
      <c r="Z193" s="82" t="s">
        <v>1079</v>
      </c>
      <c r="AA193" s="79"/>
      <c r="AB193" s="79"/>
      <c r="AC193" s="87" t="s">
        <v>1285</v>
      </c>
      <c r="AD193" s="79"/>
      <c r="AE193" s="79" t="b">
        <v>0</v>
      </c>
      <c r="AF193" s="79">
        <v>0</v>
      </c>
      <c r="AG193" s="87" t="s">
        <v>1402</v>
      </c>
      <c r="AH193" s="79" t="b">
        <v>0</v>
      </c>
      <c r="AI193" s="79" t="s">
        <v>1405</v>
      </c>
      <c r="AJ193" s="79"/>
      <c r="AK193" s="87" t="s">
        <v>1402</v>
      </c>
      <c r="AL193" s="79" t="b">
        <v>0</v>
      </c>
      <c r="AM193" s="79">
        <v>2</v>
      </c>
      <c r="AN193" s="87" t="s">
        <v>1391</v>
      </c>
      <c r="AO193" s="79" t="s">
        <v>1409</v>
      </c>
      <c r="AP193" s="79" t="b">
        <v>0</v>
      </c>
      <c r="AQ193" s="87" t="s">
        <v>1391</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5</v>
      </c>
      <c r="BE193" s="78" t="str">
        <f>REPLACE(INDEX(GroupVertices[Group],MATCH(Edges[[#This Row],[Vertex 2]],GroupVertices[Vertex],0)),1,1,"")</f>
        <v>5</v>
      </c>
      <c r="BF193" s="48"/>
      <c r="BG193" s="49"/>
      <c r="BH193" s="48"/>
      <c r="BI193" s="49"/>
      <c r="BJ193" s="48"/>
      <c r="BK193" s="49"/>
      <c r="BL193" s="48"/>
      <c r="BM193" s="49"/>
      <c r="BN193" s="48"/>
    </row>
    <row r="194" spans="1:66" ht="15">
      <c r="A194" s="64" t="s">
        <v>291</v>
      </c>
      <c r="B194" s="64" t="s">
        <v>350</v>
      </c>
      <c r="C194" s="65" t="s">
        <v>3851</v>
      </c>
      <c r="D194" s="66">
        <v>3</v>
      </c>
      <c r="E194" s="67" t="s">
        <v>132</v>
      </c>
      <c r="F194" s="68">
        <v>32</v>
      </c>
      <c r="G194" s="65"/>
      <c r="H194" s="69"/>
      <c r="I194" s="70"/>
      <c r="J194" s="70"/>
      <c r="K194" s="34" t="s">
        <v>65</v>
      </c>
      <c r="L194" s="77">
        <v>194</v>
      </c>
      <c r="M194" s="77"/>
      <c r="N194" s="72"/>
      <c r="O194" s="79" t="s">
        <v>385</v>
      </c>
      <c r="P194" s="81">
        <v>43741.59814814815</v>
      </c>
      <c r="Q194" s="79" t="s">
        <v>429</v>
      </c>
      <c r="R194" s="79"/>
      <c r="S194" s="79"/>
      <c r="T194" s="79"/>
      <c r="U194" s="79"/>
      <c r="V194" s="82" t="s">
        <v>758</v>
      </c>
      <c r="W194" s="81">
        <v>43741.59814814815</v>
      </c>
      <c r="X194" s="85">
        <v>43741</v>
      </c>
      <c r="Y194" s="87" t="s">
        <v>878</v>
      </c>
      <c r="Z194" s="82" t="s">
        <v>1079</v>
      </c>
      <c r="AA194" s="79"/>
      <c r="AB194" s="79"/>
      <c r="AC194" s="87" t="s">
        <v>1285</v>
      </c>
      <c r="AD194" s="79"/>
      <c r="AE194" s="79" t="b">
        <v>0</v>
      </c>
      <c r="AF194" s="79">
        <v>0</v>
      </c>
      <c r="AG194" s="87" t="s">
        <v>1402</v>
      </c>
      <c r="AH194" s="79" t="b">
        <v>0</v>
      </c>
      <c r="AI194" s="79" t="s">
        <v>1405</v>
      </c>
      <c r="AJ194" s="79"/>
      <c r="AK194" s="87" t="s">
        <v>1402</v>
      </c>
      <c r="AL194" s="79" t="b">
        <v>0</v>
      </c>
      <c r="AM194" s="79">
        <v>2</v>
      </c>
      <c r="AN194" s="87" t="s">
        <v>1391</v>
      </c>
      <c r="AO194" s="79" t="s">
        <v>1409</v>
      </c>
      <c r="AP194" s="79" t="b">
        <v>0</v>
      </c>
      <c r="AQ194" s="87" t="s">
        <v>1391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5</v>
      </c>
      <c r="BF194" s="48">
        <v>0</v>
      </c>
      <c r="BG194" s="49">
        <v>0</v>
      </c>
      <c r="BH194" s="48">
        <v>0</v>
      </c>
      <c r="BI194" s="49">
        <v>0</v>
      </c>
      <c r="BJ194" s="48">
        <v>0</v>
      </c>
      <c r="BK194" s="49">
        <v>0</v>
      </c>
      <c r="BL194" s="48">
        <v>40</v>
      </c>
      <c r="BM194" s="49">
        <v>100</v>
      </c>
      <c r="BN194" s="48">
        <v>40</v>
      </c>
    </row>
    <row r="195" spans="1:66" ht="15">
      <c r="A195" s="64" t="s">
        <v>291</v>
      </c>
      <c r="B195" s="64" t="s">
        <v>323</v>
      </c>
      <c r="C195" s="65" t="s">
        <v>3851</v>
      </c>
      <c r="D195" s="66">
        <v>3</v>
      </c>
      <c r="E195" s="67" t="s">
        <v>132</v>
      </c>
      <c r="F195" s="68">
        <v>32</v>
      </c>
      <c r="G195" s="65"/>
      <c r="H195" s="69"/>
      <c r="I195" s="70"/>
      <c r="J195" s="70"/>
      <c r="K195" s="34" t="s">
        <v>65</v>
      </c>
      <c r="L195" s="77">
        <v>195</v>
      </c>
      <c r="M195" s="77"/>
      <c r="N195" s="72"/>
      <c r="O195" s="79" t="s">
        <v>384</v>
      </c>
      <c r="P195" s="81">
        <v>43748.56623842593</v>
      </c>
      <c r="Q195" s="79" t="s">
        <v>430</v>
      </c>
      <c r="R195" s="79"/>
      <c r="S195" s="79"/>
      <c r="T195" s="79" t="s">
        <v>293</v>
      </c>
      <c r="U195" s="79"/>
      <c r="V195" s="82" t="s">
        <v>758</v>
      </c>
      <c r="W195" s="81">
        <v>43748.56623842593</v>
      </c>
      <c r="X195" s="85">
        <v>43748</v>
      </c>
      <c r="Y195" s="87" t="s">
        <v>879</v>
      </c>
      <c r="Z195" s="82" t="s">
        <v>1080</v>
      </c>
      <c r="AA195" s="79"/>
      <c r="AB195" s="79"/>
      <c r="AC195" s="87" t="s">
        <v>1286</v>
      </c>
      <c r="AD195" s="79"/>
      <c r="AE195" s="79" t="b">
        <v>0</v>
      </c>
      <c r="AF195" s="79">
        <v>0</v>
      </c>
      <c r="AG195" s="87" t="s">
        <v>1402</v>
      </c>
      <c r="AH195" s="79" t="b">
        <v>0</v>
      </c>
      <c r="AI195" s="79" t="s">
        <v>1406</v>
      </c>
      <c r="AJ195" s="79"/>
      <c r="AK195" s="87" t="s">
        <v>1402</v>
      </c>
      <c r="AL195" s="79" t="b">
        <v>0</v>
      </c>
      <c r="AM195" s="79">
        <v>1</v>
      </c>
      <c r="AN195" s="87" t="s">
        <v>1393</v>
      </c>
      <c r="AO195" s="79" t="s">
        <v>1409</v>
      </c>
      <c r="AP195" s="79" t="b">
        <v>0</v>
      </c>
      <c r="AQ195" s="87" t="s">
        <v>1393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5</v>
      </c>
      <c r="BF195" s="48"/>
      <c r="BG195" s="49"/>
      <c r="BH195" s="48"/>
      <c r="BI195" s="49"/>
      <c r="BJ195" s="48"/>
      <c r="BK195" s="49"/>
      <c r="BL195" s="48"/>
      <c r="BM195" s="49"/>
      <c r="BN195" s="48"/>
    </row>
    <row r="196" spans="1:66" ht="15">
      <c r="A196" s="64" t="s">
        <v>291</v>
      </c>
      <c r="B196" s="64" t="s">
        <v>351</v>
      </c>
      <c r="C196" s="65" t="s">
        <v>3851</v>
      </c>
      <c r="D196" s="66">
        <v>3</v>
      </c>
      <c r="E196" s="67" t="s">
        <v>132</v>
      </c>
      <c r="F196" s="68">
        <v>32</v>
      </c>
      <c r="G196" s="65"/>
      <c r="H196" s="69"/>
      <c r="I196" s="70"/>
      <c r="J196" s="70"/>
      <c r="K196" s="34" t="s">
        <v>65</v>
      </c>
      <c r="L196" s="77">
        <v>196</v>
      </c>
      <c r="M196" s="77"/>
      <c r="N196" s="72"/>
      <c r="O196" s="79" t="s">
        <v>385</v>
      </c>
      <c r="P196" s="81">
        <v>43748.56623842593</v>
      </c>
      <c r="Q196" s="79" t="s">
        <v>430</v>
      </c>
      <c r="R196" s="79"/>
      <c r="S196" s="79"/>
      <c r="T196" s="79" t="s">
        <v>293</v>
      </c>
      <c r="U196" s="79"/>
      <c r="V196" s="82" t="s">
        <v>758</v>
      </c>
      <c r="W196" s="81">
        <v>43748.56623842593</v>
      </c>
      <c r="X196" s="85">
        <v>43748</v>
      </c>
      <c r="Y196" s="87" t="s">
        <v>879</v>
      </c>
      <c r="Z196" s="82" t="s">
        <v>1080</v>
      </c>
      <c r="AA196" s="79"/>
      <c r="AB196" s="79"/>
      <c r="AC196" s="87" t="s">
        <v>1286</v>
      </c>
      <c r="AD196" s="79"/>
      <c r="AE196" s="79" t="b">
        <v>0</v>
      </c>
      <c r="AF196" s="79">
        <v>0</v>
      </c>
      <c r="AG196" s="87" t="s">
        <v>1402</v>
      </c>
      <c r="AH196" s="79" t="b">
        <v>0</v>
      </c>
      <c r="AI196" s="79" t="s">
        <v>1406</v>
      </c>
      <c r="AJ196" s="79"/>
      <c r="AK196" s="87" t="s">
        <v>1402</v>
      </c>
      <c r="AL196" s="79" t="b">
        <v>0</v>
      </c>
      <c r="AM196" s="79">
        <v>1</v>
      </c>
      <c r="AN196" s="87" t="s">
        <v>1393</v>
      </c>
      <c r="AO196" s="79" t="s">
        <v>1409</v>
      </c>
      <c r="AP196" s="79" t="b">
        <v>0</v>
      </c>
      <c r="AQ196" s="87" t="s">
        <v>1393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8"/>
      <c r="BG196" s="49"/>
      <c r="BH196" s="48"/>
      <c r="BI196" s="49"/>
      <c r="BJ196" s="48"/>
      <c r="BK196" s="49"/>
      <c r="BL196" s="48"/>
      <c r="BM196" s="49"/>
      <c r="BN196" s="48"/>
    </row>
    <row r="197" spans="1:66" ht="15">
      <c r="A197" s="64" t="s">
        <v>291</v>
      </c>
      <c r="B197" s="64" t="s">
        <v>352</v>
      </c>
      <c r="C197" s="65" t="s">
        <v>3851</v>
      </c>
      <c r="D197" s="66">
        <v>3</v>
      </c>
      <c r="E197" s="67" t="s">
        <v>132</v>
      </c>
      <c r="F197" s="68">
        <v>32</v>
      </c>
      <c r="G197" s="65"/>
      <c r="H197" s="69"/>
      <c r="I197" s="70"/>
      <c r="J197" s="70"/>
      <c r="K197" s="34" t="s">
        <v>65</v>
      </c>
      <c r="L197" s="77">
        <v>197</v>
      </c>
      <c r="M197" s="77"/>
      <c r="N197" s="72"/>
      <c r="O197" s="79" t="s">
        <v>385</v>
      </c>
      <c r="P197" s="81">
        <v>43748.56623842593</v>
      </c>
      <c r="Q197" s="79" t="s">
        <v>430</v>
      </c>
      <c r="R197" s="79"/>
      <c r="S197" s="79"/>
      <c r="T197" s="79" t="s">
        <v>293</v>
      </c>
      <c r="U197" s="79"/>
      <c r="V197" s="82" t="s">
        <v>758</v>
      </c>
      <c r="W197" s="81">
        <v>43748.56623842593</v>
      </c>
      <c r="X197" s="85">
        <v>43748</v>
      </c>
      <c r="Y197" s="87" t="s">
        <v>879</v>
      </c>
      <c r="Z197" s="82" t="s">
        <v>1080</v>
      </c>
      <c r="AA197" s="79"/>
      <c r="AB197" s="79"/>
      <c r="AC197" s="87" t="s">
        <v>1286</v>
      </c>
      <c r="AD197" s="79"/>
      <c r="AE197" s="79" t="b">
        <v>0</v>
      </c>
      <c r="AF197" s="79">
        <v>0</v>
      </c>
      <c r="AG197" s="87" t="s">
        <v>1402</v>
      </c>
      <c r="AH197" s="79" t="b">
        <v>0</v>
      </c>
      <c r="AI197" s="79" t="s">
        <v>1406</v>
      </c>
      <c r="AJ197" s="79"/>
      <c r="AK197" s="87" t="s">
        <v>1402</v>
      </c>
      <c r="AL197" s="79" t="b">
        <v>0</v>
      </c>
      <c r="AM197" s="79">
        <v>1</v>
      </c>
      <c r="AN197" s="87" t="s">
        <v>1393</v>
      </c>
      <c r="AO197" s="79" t="s">
        <v>1409</v>
      </c>
      <c r="AP197" s="79" t="b">
        <v>0</v>
      </c>
      <c r="AQ197" s="87" t="s">
        <v>1393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5</v>
      </c>
      <c r="BF197" s="48">
        <v>3</v>
      </c>
      <c r="BG197" s="49">
        <v>9.375</v>
      </c>
      <c r="BH197" s="48">
        <v>0</v>
      </c>
      <c r="BI197" s="49">
        <v>0</v>
      </c>
      <c r="BJ197" s="48">
        <v>0</v>
      </c>
      <c r="BK197" s="49">
        <v>0</v>
      </c>
      <c r="BL197" s="48">
        <v>29</v>
      </c>
      <c r="BM197" s="49">
        <v>90.625</v>
      </c>
      <c r="BN197" s="48">
        <v>32</v>
      </c>
    </row>
    <row r="198" spans="1:66" ht="15">
      <c r="A198" s="64" t="s">
        <v>292</v>
      </c>
      <c r="B198" s="64" t="s">
        <v>292</v>
      </c>
      <c r="C198" s="65" t="s">
        <v>3851</v>
      </c>
      <c r="D198" s="66">
        <v>3</v>
      </c>
      <c r="E198" s="67" t="s">
        <v>132</v>
      </c>
      <c r="F198" s="68">
        <v>32</v>
      </c>
      <c r="G198" s="65"/>
      <c r="H198" s="69"/>
      <c r="I198" s="70"/>
      <c r="J198" s="70"/>
      <c r="K198" s="34" t="s">
        <v>65</v>
      </c>
      <c r="L198" s="77">
        <v>198</v>
      </c>
      <c r="M198" s="77"/>
      <c r="N198" s="72"/>
      <c r="O198" s="79" t="s">
        <v>176</v>
      </c>
      <c r="P198" s="81">
        <v>43748.58241898148</v>
      </c>
      <c r="Q198" s="79" t="s">
        <v>431</v>
      </c>
      <c r="R198" s="79"/>
      <c r="S198" s="79"/>
      <c r="T198" s="79" t="s">
        <v>293</v>
      </c>
      <c r="U198" s="79"/>
      <c r="V198" s="82" t="s">
        <v>759</v>
      </c>
      <c r="W198" s="81">
        <v>43748.58241898148</v>
      </c>
      <c r="X198" s="85">
        <v>43748</v>
      </c>
      <c r="Y198" s="87" t="s">
        <v>880</v>
      </c>
      <c r="Z198" s="82" t="s">
        <v>1081</v>
      </c>
      <c r="AA198" s="79"/>
      <c r="AB198" s="79"/>
      <c r="AC198" s="87" t="s">
        <v>1287</v>
      </c>
      <c r="AD198" s="79"/>
      <c r="AE198" s="79" t="b">
        <v>0</v>
      </c>
      <c r="AF198" s="79">
        <v>0</v>
      </c>
      <c r="AG198" s="87" t="s">
        <v>1402</v>
      </c>
      <c r="AH198" s="79" t="b">
        <v>0</v>
      </c>
      <c r="AI198" s="79" t="s">
        <v>1405</v>
      </c>
      <c r="AJ198" s="79"/>
      <c r="AK198" s="87" t="s">
        <v>1402</v>
      </c>
      <c r="AL198" s="79" t="b">
        <v>0</v>
      </c>
      <c r="AM198" s="79">
        <v>0</v>
      </c>
      <c r="AN198" s="87" t="s">
        <v>1402</v>
      </c>
      <c r="AO198" s="79" t="s">
        <v>1409</v>
      </c>
      <c r="AP198" s="79" t="b">
        <v>0</v>
      </c>
      <c r="AQ198" s="87" t="s">
        <v>1287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9</v>
      </c>
      <c r="BE198" s="78" t="str">
        <f>REPLACE(INDEX(GroupVertices[Group],MATCH(Edges[[#This Row],[Vertex 2]],GroupVertices[Vertex],0)),1,1,"")</f>
        <v>9</v>
      </c>
      <c r="BF198" s="48">
        <v>0</v>
      </c>
      <c r="BG198" s="49">
        <v>0</v>
      </c>
      <c r="BH198" s="48">
        <v>0</v>
      </c>
      <c r="BI198" s="49">
        <v>0</v>
      </c>
      <c r="BJ198" s="48">
        <v>0</v>
      </c>
      <c r="BK198" s="49">
        <v>0</v>
      </c>
      <c r="BL198" s="48">
        <v>17</v>
      </c>
      <c r="BM198" s="49">
        <v>100</v>
      </c>
      <c r="BN198" s="48">
        <v>17</v>
      </c>
    </row>
    <row r="199" spans="1:66" ht="15">
      <c r="A199" s="64" t="s">
        <v>293</v>
      </c>
      <c r="B199" s="64" t="s">
        <v>324</v>
      </c>
      <c r="C199" s="65" t="s">
        <v>3851</v>
      </c>
      <c r="D199" s="66">
        <v>3</v>
      </c>
      <c r="E199" s="67" t="s">
        <v>132</v>
      </c>
      <c r="F199" s="68">
        <v>32</v>
      </c>
      <c r="G199" s="65"/>
      <c r="H199" s="69"/>
      <c r="I199" s="70"/>
      <c r="J199" s="70"/>
      <c r="K199" s="34" t="s">
        <v>65</v>
      </c>
      <c r="L199" s="77">
        <v>199</v>
      </c>
      <c r="M199" s="77"/>
      <c r="N199" s="72"/>
      <c r="O199" s="79" t="s">
        <v>385</v>
      </c>
      <c r="P199" s="81">
        <v>43738.3125</v>
      </c>
      <c r="Q199" s="79" t="s">
        <v>390</v>
      </c>
      <c r="R199" s="82" t="s">
        <v>487</v>
      </c>
      <c r="S199" s="79" t="s">
        <v>543</v>
      </c>
      <c r="T199" s="79" t="s">
        <v>293</v>
      </c>
      <c r="U199" s="82" t="s">
        <v>625</v>
      </c>
      <c r="V199" s="82" t="s">
        <v>625</v>
      </c>
      <c r="W199" s="81">
        <v>43738.3125</v>
      </c>
      <c r="X199" s="85">
        <v>43738</v>
      </c>
      <c r="Y199" s="87" t="s">
        <v>881</v>
      </c>
      <c r="Z199" s="82" t="s">
        <v>1082</v>
      </c>
      <c r="AA199" s="79"/>
      <c r="AB199" s="79"/>
      <c r="AC199" s="87" t="s">
        <v>1288</v>
      </c>
      <c r="AD199" s="79"/>
      <c r="AE199" s="79" t="b">
        <v>0</v>
      </c>
      <c r="AF199" s="79">
        <v>2</v>
      </c>
      <c r="AG199" s="87" t="s">
        <v>1402</v>
      </c>
      <c r="AH199" s="79" t="b">
        <v>0</v>
      </c>
      <c r="AI199" s="79" t="s">
        <v>1405</v>
      </c>
      <c r="AJ199" s="79"/>
      <c r="AK199" s="87" t="s">
        <v>1402</v>
      </c>
      <c r="AL199" s="79" t="b">
        <v>0</v>
      </c>
      <c r="AM199" s="79">
        <v>3</v>
      </c>
      <c r="AN199" s="87" t="s">
        <v>1402</v>
      </c>
      <c r="AO199" s="79" t="s">
        <v>1429</v>
      </c>
      <c r="AP199" s="79" t="b">
        <v>0</v>
      </c>
      <c r="AQ199" s="87" t="s">
        <v>1288</v>
      </c>
      <c r="AR199" s="79" t="s">
        <v>384</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4" t="s">
        <v>294</v>
      </c>
      <c r="B200" s="64" t="s">
        <v>293</v>
      </c>
      <c r="C200" s="65" t="s">
        <v>3851</v>
      </c>
      <c r="D200" s="66">
        <v>3</v>
      </c>
      <c r="E200" s="67" t="s">
        <v>132</v>
      </c>
      <c r="F200" s="68">
        <v>32</v>
      </c>
      <c r="G200" s="65"/>
      <c r="H200" s="69"/>
      <c r="I200" s="70"/>
      <c r="J200" s="70"/>
      <c r="K200" s="34" t="s">
        <v>66</v>
      </c>
      <c r="L200" s="77">
        <v>200</v>
      </c>
      <c r="M200" s="77"/>
      <c r="N200" s="72"/>
      <c r="O200" s="79" t="s">
        <v>384</v>
      </c>
      <c r="P200" s="81">
        <v>43738.58225694444</v>
      </c>
      <c r="Q200" s="79" t="s">
        <v>432</v>
      </c>
      <c r="R200" s="79"/>
      <c r="S200" s="79"/>
      <c r="T200" s="79" t="s">
        <v>293</v>
      </c>
      <c r="U200" s="79"/>
      <c r="V200" s="82" t="s">
        <v>760</v>
      </c>
      <c r="W200" s="81">
        <v>43738.58225694444</v>
      </c>
      <c r="X200" s="85">
        <v>43738</v>
      </c>
      <c r="Y200" s="87" t="s">
        <v>882</v>
      </c>
      <c r="Z200" s="82" t="s">
        <v>1083</v>
      </c>
      <c r="AA200" s="79"/>
      <c r="AB200" s="79"/>
      <c r="AC200" s="87" t="s">
        <v>1289</v>
      </c>
      <c r="AD200" s="79"/>
      <c r="AE200" s="79" t="b">
        <v>0</v>
      </c>
      <c r="AF200" s="79">
        <v>0</v>
      </c>
      <c r="AG200" s="87" t="s">
        <v>1402</v>
      </c>
      <c r="AH200" s="79" t="b">
        <v>0</v>
      </c>
      <c r="AI200" s="79" t="s">
        <v>1405</v>
      </c>
      <c r="AJ200" s="79"/>
      <c r="AK200" s="87" t="s">
        <v>1402</v>
      </c>
      <c r="AL200" s="79" t="b">
        <v>0</v>
      </c>
      <c r="AM200" s="79">
        <v>1</v>
      </c>
      <c r="AN200" s="87" t="s">
        <v>1290</v>
      </c>
      <c r="AO200" s="79" t="s">
        <v>1409</v>
      </c>
      <c r="AP200" s="79" t="b">
        <v>0</v>
      </c>
      <c r="AQ200" s="87" t="s">
        <v>1290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294</v>
      </c>
      <c r="B201" s="64" t="s">
        <v>325</v>
      </c>
      <c r="C201" s="65" t="s">
        <v>3851</v>
      </c>
      <c r="D201" s="66">
        <v>3</v>
      </c>
      <c r="E201" s="67" t="s">
        <v>132</v>
      </c>
      <c r="F201" s="68">
        <v>32</v>
      </c>
      <c r="G201" s="65"/>
      <c r="H201" s="69"/>
      <c r="I201" s="70"/>
      <c r="J201" s="70"/>
      <c r="K201" s="34" t="s">
        <v>65</v>
      </c>
      <c r="L201" s="77">
        <v>201</v>
      </c>
      <c r="M201" s="77"/>
      <c r="N201" s="72"/>
      <c r="O201" s="79" t="s">
        <v>385</v>
      </c>
      <c r="P201" s="81">
        <v>43738.58225694444</v>
      </c>
      <c r="Q201" s="79" t="s">
        <v>432</v>
      </c>
      <c r="R201" s="79"/>
      <c r="S201" s="79"/>
      <c r="T201" s="79" t="s">
        <v>293</v>
      </c>
      <c r="U201" s="79"/>
      <c r="V201" s="82" t="s">
        <v>760</v>
      </c>
      <c r="W201" s="81">
        <v>43738.58225694444</v>
      </c>
      <c r="X201" s="85">
        <v>43738</v>
      </c>
      <c r="Y201" s="87" t="s">
        <v>882</v>
      </c>
      <c r="Z201" s="82" t="s">
        <v>1083</v>
      </c>
      <c r="AA201" s="79"/>
      <c r="AB201" s="79"/>
      <c r="AC201" s="87" t="s">
        <v>1289</v>
      </c>
      <c r="AD201" s="79"/>
      <c r="AE201" s="79" t="b">
        <v>0</v>
      </c>
      <c r="AF201" s="79">
        <v>0</v>
      </c>
      <c r="AG201" s="87" t="s">
        <v>1402</v>
      </c>
      <c r="AH201" s="79" t="b">
        <v>0</v>
      </c>
      <c r="AI201" s="79" t="s">
        <v>1405</v>
      </c>
      <c r="AJ201" s="79"/>
      <c r="AK201" s="87" t="s">
        <v>1402</v>
      </c>
      <c r="AL201" s="79" t="b">
        <v>0</v>
      </c>
      <c r="AM201" s="79">
        <v>1</v>
      </c>
      <c r="AN201" s="87" t="s">
        <v>1290</v>
      </c>
      <c r="AO201" s="79" t="s">
        <v>1409</v>
      </c>
      <c r="AP201" s="79" t="b">
        <v>0</v>
      </c>
      <c r="AQ201" s="87" t="s">
        <v>1290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294</v>
      </c>
      <c r="B202" s="64" t="s">
        <v>353</v>
      </c>
      <c r="C202" s="65" t="s">
        <v>3851</v>
      </c>
      <c r="D202" s="66">
        <v>3</v>
      </c>
      <c r="E202" s="67" t="s">
        <v>132</v>
      </c>
      <c r="F202" s="68">
        <v>32</v>
      </c>
      <c r="G202" s="65"/>
      <c r="H202" s="69"/>
      <c r="I202" s="70"/>
      <c r="J202" s="70"/>
      <c r="K202" s="34" t="s">
        <v>65</v>
      </c>
      <c r="L202" s="77">
        <v>202</v>
      </c>
      <c r="M202" s="77"/>
      <c r="N202" s="72"/>
      <c r="O202" s="79" t="s">
        <v>385</v>
      </c>
      <c r="P202" s="81">
        <v>43738.58225694444</v>
      </c>
      <c r="Q202" s="79" t="s">
        <v>432</v>
      </c>
      <c r="R202" s="79"/>
      <c r="S202" s="79"/>
      <c r="T202" s="79" t="s">
        <v>293</v>
      </c>
      <c r="U202" s="79"/>
      <c r="V202" s="82" t="s">
        <v>760</v>
      </c>
      <c r="W202" s="81">
        <v>43738.58225694444</v>
      </c>
      <c r="X202" s="85">
        <v>43738</v>
      </c>
      <c r="Y202" s="87" t="s">
        <v>882</v>
      </c>
      <c r="Z202" s="82" t="s">
        <v>1083</v>
      </c>
      <c r="AA202" s="79"/>
      <c r="AB202" s="79"/>
      <c r="AC202" s="87" t="s">
        <v>1289</v>
      </c>
      <c r="AD202" s="79"/>
      <c r="AE202" s="79" t="b">
        <v>0</v>
      </c>
      <c r="AF202" s="79">
        <v>0</v>
      </c>
      <c r="AG202" s="87" t="s">
        <v>1402</v>
      </c>
      <c r="AH202" s="79" t="b">
        <v>0</v>
      </c>
      <c r="AI202" s="79" t="s">
        <v>1405</v>
      </c>
      <c r="AJ202" s="79"/>
      <c r="AK202" s="87" t="s">
        <v>1402</v>
      </c>
      <c r="AL202" s="79" t="b">
        <v>0</v>
      </c>
      <c r="AM202" s="79">
        <v>1</v>
      </c>
      <c r="AN202" s="87" t="s">
        <v>1290</v>
      </c>
      <c r="AO202" s="79" t="s">
        <v>1409</v>
      </c>
      <c r="AP202" s="79" t="b">
        <v>0</v>
      </c>
      <c r="AQ202" s="87" t="s">
        <v>1290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v>1</v>
      </c>
      <c r="BG202" s="49">
        <v>3.125</v>
      </c>
      <c r="BH202" s="48">
        <v>0</v>
      </c>
      <c r="BI202" s="49">
        <v>0</v>
      </c>
      <c r="BJ202" s="48">
        <v>0</v>
      </c>
      <c r="BK202" s="49">
        <v>0</v>
      </c>
      <c r="BL202" s="48">
        <v>31</v>
      </c>
      <c r="BM202" s="49">
        <v>96.875</v>
      </c>
      <c r="BN202" s="48">
        <v>32</v>
      </c>
    </row>
    <row r="203" spans="1:66" ht="15">
      <c r="A203" s="64" t="s">
        <v>293</v>
      </c>
      <c r="B203" s="64" t="s">
        <v>294</v>
      </c>
      <c r="C203" s="65" t="s">
        <v>3851</v>
      </c>
      <c r="D203" s="66">
        <v>3</v>
      </c>
      <c r="E203" s="67" t="s">
        <v>132</v>
      </c>
      <c r="F203" s="68">
        <v>32</v>
      </c>
      <c r="G203" s="65"/>
      <c r="H203" s="69"/>
      <c r="I203" s="70"/>
      <c r="J203" s="70"/>
      <c r="K203" s="34" t="s">
        <v>66</v>
      </c>
      <c r="L203" s="77">
        <v>203</v>
      </c>
      <c r="M203" s="77"/>
      <c r="N203" s="72"/>
      <c r="O203" s="79" t="s">
        <v>385</v>
      </c>
      <c r="P203" s="81">
        <v>43738.3125</v>
      </c>
      <c r="Q203" s="79" t="s">
        <v>390</v>
      </c>
      <c r="R203" s="82" t="s">
        <v>487</v>
      </c>
      <c r="S203" s="79" t="s">
        <v>543</v>
      </c>
      <c r="T203" s="79" t="s">
        <v>293</v>
      </c>
      <c r="U203" s="82" t="s">
        <v>625</v>
      </c>
      <c r="V203" s="82" t="s">
        <v>625</v>
      </c>
      <c r="W203" s="81">
        <v>43738.3125</v>
      </c>
      <c r="X203" s="85">
        <v>43738</v>
      </c>
      <c r="Y203" s="87" t="s">
        <v>881</v>
      </c>
      <c r="Z203" s="82" t="s">
        <v>1082</v>
      </c>
      <c r="AA203" s="79"/>
      <c r="AB203" s="79"/>
      <c r="AC203" s="87" t="s">
        <v>1288</v>
      </c>
      <c r="AD203" s="79"/>
      <c r="AE203" s="79" t="b">
        <v>0</v>
      </c>
      <c r="AF203" s="79">
        <v>2</v>
      </c>
      <c r="AG203" s="87" t="s">
        <v>1402</v>
      </c>
      <c r="AH203" s="79" t="b">
        <v>0</v>
      </c>
      <c r="AI203" s="79" t="s">
        <v>1405</v>
      </c>
      <c r="AJ203" s="79"/>
      <c r="AK203" s="87" t="s">
        <v>1402</v>
      </c>
      <c r="AL203" s="79" t="b">
        <v>0</v>
      </c>
      <c r="AM203" s="79">
        <v>3</v>
      </c>
      <c r="AN203" s="87" t="s">
        <v>1402</v>
      </c>
      <c r="AO203" s="79" t="s">
        <v>1429</v>
      </c>
      <c r="AP203" s="79" t="b">
        <v>0</v>
      </c>
      <c r="AQ203" s="87" t="s">
        <v>1288</v>
      </c>
      <c r="AR203" s="79" t="s">
        <v>384</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293</v>
      </c>
      <c r="B204" s="64" t="s">
        <v>326</v>
      </c>
      <c r="C204" s="65" t="s">
        <v>3851</v>
      </c>
      <c r="D204" s="66">
        <v>3</v>
      </c>
      <c r="E204" s="67" t="s">
        <v>132</v>
      </c>
      <c r="F204" s="68">
        <v>32</v>
      </c>
      <c r="G204" s="65"/>
      <c r="H204" s="69"/>
      <c r="I204" s="70"/>
      <c r="J204" s="70"/>
      <c r="K204" s="34" t="s">
        <v>65</v>
      </c>
      <c r="L204" s="77">
        <v>204</v>
      </c>
      <c r="M204" s="77"/>
      <c r="N204" s="72"/>
      <c r="O204" s="79" t="s">
        <v>385</v>
      </c>
      <c r="P204" s="81">
        <v>43738.3125</v>
      </c>
      <c r="Q204" s="79" t="s">
        <v>390</v>
      </c>
      <c r="R204" s="82" t="s">
        <v>487</v>
      </c>
      <c r="S204" s="79" t="s">
        <v>543</v>
      </c>
      <c r="T204" s="79" t="s">
        <v>293</v>
      </c>
      <c r="U204" s="82" t="s">
        <v>625</v>
      </c>
      <c r="V204" s="82" t="s">
        <v>625</v>
      </c>
      <c r="W204" s="81">
        <v>43738.3125</v>
      </c>
      <c r="X204" s="85">
        <v>43738</v>
      </c>
      <c r="Y204" s="87" t="s">
        <v>881</v>
      </c>
      <c r="Z204" s="82" t="s">
        <v>1082</v>
      </c>
      <c r="AA204" s="79"/>
      <c r="AB204" s="79"/>
      <c r="AC204" s="87" t="s">
        <v>1288</v>
      </c>
      <c r="AD204" s="79"/>
      <c r="AE204" s="79" t="b">
        <v>0</v>
      </c>
      <c r="AF204" s="79">
        <v>2</v>
      </c>
      <c r="AG204" s="87" t="s">
        <v>1402</v>
      </c>
      <c r="AH204" s="79" t="b">
        <v>0</v>
      </c>
      <c r="AI204" s="79" t="s">
        <v>1405</v>
      </c>
      <c r="AJ204" s="79"/>
      <c r="AK204" s="87" t="s">
        <v>1402</v>
      </c>
      <c r="AL204" s="79" t="b">
        <v>0</v>
      </c>
      <c r="AM204" s="79">
        <v>3</v>
      </c>
      <c r="AN204" s="87" t="s">
        <v>1402</v>
      </c>
      <c r="AO204" s="79" t="s">
        <v>1429</v>
      </c>
      <c r="AP204" s="79" t="b">
        <v>0</v>
      </c>
      <c r="AQ204" s="87" t="s">
        <v>1288</v>
      </c>
      <c r="AR204" s="79" t="s">
        <v>384</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v>0</v>
      </c>
      <c r="BG204" s="49">
        <v>0</v>
      </c>
      <c r="BH204" s="48">
        <v>0</v>
      </c>
      <c r="BI204" s="49">
        <v>0</v>
      </c>
      <c r="BJ204" s="48">
        <v>0</v>
      </c>
      <c r="BK204" s="49">
        <v>0</v>
      </c>
      <c r="BL204" s="48">
        <v>36</v>
      </c>
      <c r="BM204" s="49">
        <v>100</v>
      </c>
      <c r="BN204" s="48">
        <v>36</v>
      </c>
    </row>
    <row r="205" spans="1:66" ht="15">
      <c r="A205" s="64" t="s">
        <v>293</v>
      </c>
      <c r="B205" s="64" t="s">
        <v>325</v>
      </c>
      <c r="C205" s="65" t="s">
        <v>3852</v>
      </c>
      <c r="D205" s="66">
        <v>3</v>
      </c>
      <c r="E205" s="67" t="s">
        <v>136</v>
      </c>
      <c r="F205" s="68">
        <v>19</v>
      </c>
      <c r="G205" s="65"/>
      <c r="H205" s="69"/>
      <c r="I205" s="70"/>
      <c r="J205" s="70"/>
      <c r="K205" s="34" t="s">
        <v>65</v>
      </c>
      <c r="L205" s="77">
        <v>205</v>
      </c>
      <c r="M205" s="77"/>
      <c r="N205" s="72"/>
      <c r="O205" s="79" t="s">
        <v>385</v>
      </c>
      <c r="P205" s="81">
        <v>43738.3125</v>
      </c>
      <c r="Q205" s="79" t="s">
        <v>390</v>
      </c>
      <c r="R205" s="82" t="s">
        <v>487</v>
      </c>
      <c r="S205" s="79" t="s">
        <v>543</v>
      </c>
      <c r="T205" s="79" t="s">
        <v>293</v>
      </c>
      <c r="U205" s="82" t="s">
        <v>625</v>
      </c>
      <c r="V205" s="82" t="s">
        <v>625</v>
      </c>
      <c r="W205" s="81">
        <v>43738.3125</v>
      </c>
      <c r="X205" s="85">
        <v>43738</v>
      </c>
      <c r="Y205" s="87" t="s">
        <v>881</v>
      </c>
      <c r="Z205" s="82" t="s">
        <v>1082</v>
      </c>
      <c r="AA205" s="79"/>
      <c r="AB205" s="79"/>
      <c r="AC205" s="87" t="s">
        <v>1288</v>
      </c>
      <c r="AD205" s="79"/>
      <c r="AE205" s="79" t="b">
        <v>0</v>
      </c>
      <c r="AF205" s="79">
        <v>2</v>
      </c>
      <c r="AG205" s="87" t="s">
        <v>1402</v>
      </c>
      <c r="AH205" s="79" t="b">
        <v>0</v>
      </c>
      <c r="AI205" s="79" t="s">
        <v>1405</v>
      </c>
      <c r="AJ205" s="79"/>
      <c r="AK205" s="87" t="s">
        <v>1402</v>
      </c>
      <c r="AL205" s="79" t="b">
        <v>0</v>
      </c>
      <c r="AM205" s="79">
        <v>3</v>
      </c>
      <c r="AN205" s="87" t="s">
        <v>1402</v>
      </c>
      <c r="AO205" s="79" t="s">
        <v>1429</v>
      </c>
      <c r="AP205" s="79" t="b">
        <v>0</v>
      </c>
      <c r="AQ205" s="87" t="s">
        <v>1288</v>
      </c>
      <c r="AR205" s="79" t="s">
        <v>384</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293</v>
      </c>
      <c r="B206" s="64" t="s">
        <v>325</v>
      </c>
      <c r="C206" s="65" t="s">
        <v>3852</v>
      </c>
      <c r="D206" s="66">
        <v>3</v>
      </c>
      <c r="E206" s="67" t="s">
        <v>136</v>
      </c>
      <c r="F206" s="68">
        <v>19</v>
      </c>
      <c r="G206" s="65"/>
      <c r="H206" s="69"/>
      <c r="I206" s="70"/>
      <c r="J206" s="70"/>
      <c r="K206" s="34" t="s">
        <v>65</v>
      </c>
      <c r="L206" s="77">
        <v>206</v>
      </c>
      <c r="M206" s="77"/>
      <c r="N206" s="72"/>
      <c r="O206" s="79" t="s">
        <v>385</v>
      </c>
      <c r="P206" s="81">
        <v>43738.27222222222</v>
      </c>
      <c r="Q206" s="79" t="s">
        <v>432</v>
      </c>
      <c r="R206" s="82" t="s">
        <v>488</v>
      </c>
      <c r="S206" s="79" t="s">
        <v>543</v>
      </c>
      <c r="T206" s="79" t="s">
        <v>578</v>
      </c>
      <c r="U206" s="82" t="s">
        <v>626</v>
      </c>
      <c r="V206" s="82" t="s">
        <v>626</v>
      </c>
      <c r="W206" s="81">
        <v>43738.27222222222</v>
      </c>
      <c r="X206" s="85">
        <v>43738</v>
      </c>
      <c r="Y206" s="87" t="s">
        <v>883</v>
      </c>
      <c r="Z206" s="82" t="s">
        <v>1084</v>
      </c>
      <c r="AA206" s="79"/>
      <c r="AB206" s="79"/>
      <c r="AC206" s="87" t="s">
        <v>1290</v>
      </c>
      <c r="AD206" s="79"/>
      <c r="AE206" s="79" t="b">
        <v>0</v>
      </c>
      <c r="AF206" s="79">
        <v>0</v>
      </c>
      <c r="AG206" s="87" t="s">
        <v>1402</v>
      </c>
      <c r="AH206" s="79" t="b">
        <v>0</v>
      </c>
      <c r="AI206" s="79" t="s">
        <v>1405</v>
      </c>
      <c r="AJ206" s="79"/>
      <c r="AK206" s="87" t="s">
        <v>1402</v>
      </c>
      <c r="AL206" s="79" t="b">
        <v>0</v>
      </c>
      <c r="AM206" s="79">
        <v>1</v>
      </c>
      <c r="AN206" s="87" t="s">
        <v>1402</v>
      </c>
      <c r="AO206" s="79" t="s">
        <v>1429</v>
      </c>
      <c r="AP206" s="79" t="b">
        <v>0</v>
      </c>
      <c r="AQ206" s="87" t="s">
        <v>1290</v>
      </c>
      <c r="AR206" s="79" t="s">
        <v>384</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8"/>
      <c r="BG206" s="49"/>
      <c r="BH206" s="48"/>
      <c r="BI206" s="49"/>
      <c r="BJ206" s="48"/>
      <c r="BK206" s="49"/>
      <c r="BL206" s="48"/>
      <c r="BM206" s="49"/>
      <c r="BN206" s="48"/>
    </row>
    <row r="207" spans="1:66" ht="15">
      <c r="A207" s="64" t="s">
        <v>293</v>
      </c>
      <c r="B207" s="64" t="s">
        <v>353</v>
      </c>
      <c r="C207" s="65" t="s">
        <v>3851</v>
      </c>
      <c r="D207" s="66">
        <v>3</v>
      </c>
      <c r="E207" s="67" t="s">
        <v>132</v>
      </c>
      <c r="F207" s="68">
        <v>32</v>
      </c>
      <c r="G207" s="65"/>
      <c r="H207" s="69"/>
      <c r="I207" s="70"/>
      <c r="J207" s="70"/>
      <c r="K207" s="34" t="s">
        <v>65</v>
      </c>
      <c r="L207" s="77">
        <v>207</v>
      </c>
      <c r="M207" s="77"/>
      <c r="N207" s="72"/>
      <c r="O207" s="79" t="s">
        <v>385</v>
      </c>
      <c r="P207" s="81">
        <v>43738.27222222222</v>
      </c>
      <c r="Q207" s="79" t="s">
        <v>432</v>
      </c>
      <c r="R207" s="82" t="s">
        <v>488</v>
      </c>
      <c r="S207" s="79" t="s">
        <v>543</v>
      </c>
      <c r="T207" s="79" t="s">
        <v>578</v>
      </c>
      <c r="U207" s="82" t="s">
        <v>626</v>
      </c>
      <c r="V207" s="82" t="s">
        <v>626</v>
      </c>
      <c r="W207" s="81">
        <v>43738.27222222222</v>
      </c>
      <c r="X207" s="85">
        <v>43738</v>
      </c>
      <c r="Y207" s="87" t="s">
        <v>883</v>
      </c>
      <c r="Z207" s="82" t="s">
        <v>1084</v>
      </c>
      <c r="AA207" s="79"/>
      <c r="AB207" s="79"/>
      <c r="AC207" s="87" t="s">
        <v>1290</v>
      </c>
      <c r="AD207" s="79"/>
      <c r="AE207" s="79" t="b">
        <v>0</v>
      </c>
      <c r="AF207" s="79">
        <v>0</v>
      </c>
      <c r="AG207" s="87" t="s">
        <v>1402</v>
      </c>
      <c r="AH207" s="79" t="b">
        <v>0</v>
      </c>
      <c r="AI207" s="79" t="s">
        <v>1405</v>
      </c>
      <c r="AJ207" s="79"/>
      <c r="AK207" s="87" t="s">
        <v>1402</v>
      </c>
      <c r="AL207" s="79" t="b">
        <v>0</v>
      </c>
      <c r="AM207" s="79">
        <v>1</v>
      </c>
      <c r="AN207" s="87" t="s">
        <v>1402</v>
      </c>
      <c r="AO207" s="79" t="s">
        <v>1429</v>
      </c>
      <c r="AP207" s="79" t="b">
        <v>0</v>
      </c>
      <c r="AQ207" s="87" t="s">
        <v>1290</v>
      </c>
      <c r="AR207" s="79" t="s">
        <v>384</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v>1</v>
      </c>
      <c r="BG207" s="49">
        <v>3.125</v>
      </c>
      <c r="BH207" s="48">
        <v>0</v>
      </c>
      <c r="BI207" s="49">
        <v>0</v>
      </c>
      <c r="BJ207" s="48">
        <v>0</v>
      </c>
      <c r="BK207" s="49">
        <v>0</v>
      </c>
      <c r="BL207" s="48">
        <v>31</v>
      </c>
      <c r="BM207" s="49">
        <v>96.875</v>
      </c>
      <c r="BN207" s="48">
        <v>32</v>
      </c>
    </row>
    <row r="208" spans="1:66" ht="15">
      <c r="A208" s="64" t="s">
        <v>293</v>
      </c>
      <c r="B208" s="64" t="s">
        <v>327</v>
      </c>
      <c r="C208" s="65" t="s">
        <v>3851</v>
      </c>
      <c r="D208" s="66">
        <v>3</v>
      </c>
      <c r="E208" s="67" t="s">
        <v>132</v>
      </c>
      <c r="F208" s="68">
        <v>32</v>
      </c>
      <c r="G208" s="65"/>
      <c r="H208" s="69"/>
      <c r="I208" s="70"/>
      <c r="J208" s="70"/>
      <c r="K208" s="34" t="s">
        <v>65</v>
      </c>
      <c r="L208" s="77">
        <v>208</v>
      </c>
      <c r="M208" s="77"/>
      <c r="N208" s="72"/>
      <c r="O208" s="79" t="s">
        <v>385</v>
      </c>
      <c r="P208" s="81">
        <v>43738.604166666664</v>
      </c>
      <c r="Q208" s="79" t="s">
        <v>391</v>
      </c>
      <c r="R208" s="82" t="s">
        <v>489</v>
      </c>
      <c r="S208" s="79" t="s">
        <v>543</v>
      </c>
      <c r="T208" s="79" t="s">
        <v>293</v>
      </c>
      <c r="U208" s="82" t="s">
        <v>627</v>
      </c>
      <c r="V208" s="82" t="s">
        <v>627</v>
      </c>
      <c r="W208" s="81">
        <v>43738.604166666664</v>
      </c>
      <c r="X208" s="85">
        <v>43738</v>
      </c>
      <c r="Y208" s="87" t="s">
        <v>884</v>
      </c>
      <c r="Z208" s="82" t="s">
        <v>1085</v>
      </c>
      <c r="AA208" s="79"/>
      <c r="AB208" s="79"/>
      <c r="AC208" s="87" t="s">
        <v>1291</v>
      </c>
      <c r="AD208" s="79"/>
      <c r="AE208" s="79" t="b">
        <v>0</v>
      </c>
      <c r="AF208" s="79">
        <v>5</v>
      </c>
      <c r="AG208" s="87" t="s">
        <v>1402</v>
      </c>
      <c r="AH208" s="79" t="b">
        <v>0</v>
      </c>
      <c r="AI208" s="79" t="s">
        <v>1405</v>
      </c>
      <c r="AJ208" s="79"/>
      <c r="AK208" s="87" t="s">
        <v>1402</v>
      </c>
      <c r="AL208" s="79" t="b">
        <v>0</v>
      </c>
      <c r="AM208" s="79">
        <v>2</v>
      </c>
      <c r="AN208" s="87" t="s">
        <v>1402</v>
      </c>
      <c r="AO208" s="79" t="s">
        <v>1429</v>
      </c>
      <c r="AP208" s="79" t="b">
        <v>0</v>
      </c>
      <c r="AQ208" s="87" t="s">
        <v>1291</v>
      </c>
      <c r="AR208" s="79" t="s">
        <v>384</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v>0</v>
      </c>
      <c r="BG208" s="49">
        <v>0</v>
      </c>
      <c r="BH208" s="48">
        <v>0</v>
      </c>
      <c r="BI208" s="49">
        <v>0</v>
      </c>
      <c r="BJ208" s="48">
        <v>0</v>
      </c>
      <c r="BK208" s="49">
        <v>0</v>
      </c>
      <c r="BL208" s="48">
        <v>35</v>
      </c>
      <c r="BM208" s="49">
        <v>100</v>
      </c>
      <c r="BN208" s="48">
        <v>35</v>
      </c>
    </row>
    <row r="209" spans="1:66" ht="15">
      <c r="A209" s="64" t="s">
        <v>295</v>
      </c>
      <c r="B209" s="64" t="s">
        <v>293</v>
      </c>
      <c r="C209" s="65" t="s">
        <v>3851</v>
      </c>
      <c r="D209" s="66">
        <v>3</v>
      </c>
      <c r="E209" s="67" t="s">
        <v>132</v>
      </c>
      <c r="F209" s="68">
        <v>32</v>
      </c>
      <c r="G209" s="65"/>
      <c r="H209" s="69"/>
      <c r="I209" s="70"/>
      <c r="J209" s="70"/>
      <c r="K209" s="34" t="s">
        <v>66</v>
      </c>
      <c r="L209" s="77">
        <v>209</v>
      </c>
      <c r="M209" s="77"/>
      <c r="N209" s="72"/>
      <c r="O209" s="79" t="s">
        <v>384</v>
      </c>
      <c r="P209" s="81">
        <v>43740.34855324074</v>
      </c>
      <c r="Q209" s="79" t="s">
        <v>433</v>
      </c>
      <c r="R209" s="79"/>
      <c r="S209" s="79"/>
      <c r="T209" s="79" t="s">
        <v>579</v>
      </c>
      <c r="U209" s="79"/>
      <c r="V209" s="82" t="s">
        <v>761</v>
      </c>
      <c r="W209" s="81">
        <v>43740.34855324074</v>
      </c>
      <c r="X209" s="85">
        <v>43740</v>
      </c>
      <c r="Y209" s="87" t="s">
        <v>885</v>
      </c>
      <c r="Z209" s="82" t="s">
        <v>1086</v>
      </c>
      <c r="AA209" s="79"/>
      <c r="AB209" s="79"/>
      <c r="AC209" s="87" t="s">
        <v>1292</v>
      </c>
      <c r="AD209" s="79"/>
      <c r="AE209" s="79" t="b">
        <v>0</v>
      </c>
      <c r="AF209" s="79">
        <v>0</v>
      </c>
      <c r="AG209" s="87" t="s">
        <v>1402</v>
      </c>
      <c r="AH209" s="79" t="b">
        <v>0</v>
      </c>
      <c r="AI209" s="79" t="s">
        <v>1405</v>
      </c>
      <c r="AJ209" s="79"/>
      <c r="AK209" s="87" t="s">
        <v>1402</v>
      </c>
      <c r="AL209" s="79" t="b">
        <v>0</v>
      </c>
      <c r="AM209" s="79">
        <v>1</v>
      </c>
      <c r="AN209" s="87" t="s">
        <v>1293</v>
      </c>
      <c r="AO209" s="79" t="s">
        <v>1409</v>
      </c>
      <c r="AP209" s="79" t="b">
        <v>0</v>
      </c>
      <c r="AQ209" s="87" t="s">
        <v>1293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v>0</v>
      </c>
      <c r="BG209" s="49">
        <v>0</v>
      </c>
      <c r="BH209" s="48">
        <v>0</v>
      </c>
      <c r="BI209" s="49">
        <v>0</v>
      </c>
      <c r="BJ209" s="48">
        <v>0</v>
      </c>
      <c r="BK209" s="49">
        <v>0</v>
      </c>
      <c r="BL209" s="48">
        <v>33</v>
      </c>
      <c r="BM209" s="49">
        <v>100</v>
      </c>
      <c r="BN209" s="48">
        <v>33</v>
      </c>
    </row>
    <row r="210" spans="1:66" ht="15">
      <c r="A210" s="64" t="s">
        <v>293</v>
      </c>
      <c r="B210" s="64" t="s">
        <v>295</v>
      </c>
      <c r="C210" s="65" t="s">
        <v>3851</v>
      </c>
      <c r="D210" s="66">
        <v>3</v>
      </c>
      <c r="E210" s="67" t="s">
        <v>132</v>
      </c>
      <c r="F210" s="68">
        <v>32</v>
      </c>
      <c r="G210" s="65"/>
      <c r="H210" s="69"/>
      <c r="I210" s="70"/>
      <c r="J210" s="70"/>
      <c r="K210" s="34" t="s">
        <v>66</v>
      </c>
      <c r="L210" s="77">
        <v>210</v>
      </c>
      <c r="M210" s="77"/>
      <c r="N210" s="72"/>
      <c r="O210" s="79" t="s">
        <v>385</v>
      </c>
      <c r="P210" s="81">
        <v>43740.27501157407</v>
      </c>
      <c r="Q210" s="79" t="s">
        <v>433</v>
      </c>
      <c r="R210" s="82" t="s">
        <v>490</v>
      </c>
      <c r="S210" s="79" t="s">
        <v>543</v>
      </c>
      <c r="T210" s="79" t="s">
        <v>580</v>
      </c>
      <c r="U210" s="82" t="s">
        <v>628</v>
      </c>
      <c r="V210" s="82" t="s">
        <v>628</v>
      </c>
      <c r="W210" s="81">
        <v>43740.27501157407</v>
      </c>
      <c r="X210" s="85">
        <v>43740</v>
      </c>
      <c r="Y210" s="87" t="s">
        <v>886</v>
      </c>
      <c r="Z210" s="82" t="s">
        <v>1087</v>
      </c>
      <c r="AA210" s="79"/>
      <c r="AB210" s="79"/>
      <c r="AC210" s="87" t="s">
        <v>1293</v>
      </c>
      <c r="AD210" s="79"/>
      <c r="AE210" s="79" t="b">
        <v>0</v>
      </c>
      <c r="AF210" s="79">
        <v>3</v>
      </c>
      <c r="AG210" s="87" t="s">
        <v>1402</v>
      </c>
      <c r="AH210" s="79" t="b">
        <v>0</v>
      </c>
      <c r="AI210" s="79" t="s">
        <v>1405</v>
      </c>
      <c r="AJ210" s="79"/>
      <c r="AK210" s="87" t="s">
        <v>1402</v>
      </c>
      <c r="AL210" s="79" t="b">
        <v>0</v>
      </c>
      <c r="AM210" s="79">
        <v>1</v>
      </c>
      <c r="AN210" s="87" t="s">
        <v>1402</v>
      </c>
      <c r="AO210" s="79" t="s">
        <v>1429</v>
      </c>
      <c r="AP210" s="79" t="b">
        <v>0</v>
      </c>
      <c r="AQ210" s="87" t="s">
        <v>1293</v>
      </c>
      <c r="AR210" s="79" t="s">
        <v>384</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v>0</v>
      </c>
      <c r="BG210" s="49">
        <v>0</v>
      </c>
      <c r="BH210" s="48">
        <v>0</v>
      </c>
      <c r="BI210" s="49">
        <v>0</v>
      </c>
      <c r="BJ210" s="48">
        <v>0</v>
      </c>
      <c r="BK210" s="49">
        <v>0</v>
      </c>
      <c r="BL210" s="48">
        <v>33</v>
      </c>
      <c r="BM210" s="49">
        <v>100</v>
      </c>
      <c r="BN210" s="48">
        <v>33</v>
      </c>
    </row>
    <row r="211" spans="1:66" ht="15">
      <c r="A211" s="64" t="s">
        <v>296</v>
      </c>
      <c r="B211" s="64" t="s">
        <v>293</v>
      </c>
      <c r="C211" s="65" t="s">
        <v>3851</v>
      </c>
      <c r="D211" s="66">
        <v>3</v>
      </c>
      <c r="E211" s="67" t="s">
        <v>132</v>
      </c>
      <c r="F211" s="68">
        <v>32</v>
      </c>
      <c r="G211" s="65"/>
      <c r="H211" s="69"/>
      <c r="I211" s="70"/>
      <c r="J211" s="70"/>
      <c r="K211" s="34" t="s">
        <v>66</v>
      </c>
      <c r="L211" s="77">
        <v>211</v>
      </c>
      <c r="M211" s="77"/>
      <c r="N211" s="72"/>
      <c r="O211" s="79" t="s">
        <v>384</v>
      </c>
      <c r="P211" s="81">
        <v>43740.52548611111</v>
      </c>
      <c r="Q211" s="79" t="s">
        <v>434</v>
      </c>
      <c r="R211" s="79"/>
      <c r="S211" s="79"/>
      <c r="T211" s="79" t="s">
        <v>581</v>
      </c>
      <c r="U211" s="79"/>
      <c r="V211" s="82" t="s">
        <v>762</v>
      </c>
      <c r="W211" s="81">
        <v>43740.52548611111</v>
      </c>
      <c r="X211" s="85">
        <v>43740</v>
      </c>
      <c r="Y211" s="87" t="s">
        <v>887</v>
      </c>
      <c r="Z211" s="82" t="s">
        <v>1088</v>
      </c>
      <c r="AA211" s="79"/>
      <c r="AB211" s="79"/>
      <c r="AC211" s="87" t="s">
        <v>1294</v>
      </c>
      <c r="AD211" s="79"/>
      <c r="AE211" s="79" t="b">
        <v>0</v>
      </c>
      <c r="AF211" s="79">
        <v>0</v>
      </c>
      <c r="AG211" s="87" t="s">
        <v>1402</v>
      </c>
      <c r="AH211" s="79" t="b">
        <v>0</v>
      </c>
      <c r="AI211" s="79" t="s">
        <v>1405</v>
      </c>
      <c r="AJ211" s="79"/>
      <c r="AK211" s="87" t="s">
        <v>1402</v>
      </c>
      <c r="AL211" s="79" t="b">
        <v>0</v>
      </c>
      <c r="AM211" s="79">
        <v>1</v>
      </c>
      <c r="AN211" s="87" t="s">
        <v>1295</v>
      </c>
      <c r="AO211" s="79" t="s">
        <v>1411</v>
      </c>
      <c r="AP211" s="79" t="b">
        <v>0</v>
      </c>
      <c r="AQ211" s="87" t="s">
        <v>1295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c r="BG211" s="49"/>
      <c r="BH211" s="48"/>
      <c r="BI211" s="49"/>
      <c r="BJ211" s="48"/>
      <c r="BK211" s="49"/>
      <c r="BL211" s="48"/>
      <c r="BM211" s="49"/>
      <c r="BN211" s="48"/>
    </row>
    <row r="212" spans="1:66" ht="15">
      <c r="A212" s="64" t="s">
        <v>296</v>
      </c>
      <c r="B212" s="64" t="s">
        <v>354</v>
      </c>
      <c r="C212" s="65" t="s">
        <v>3851</v>
      </c>
      <c r="D212" s="66">
        <v>3</v>
      </c>
      <c r="E212" s="67" t="s">
        <v>132</v>
      </c>
      <c r="F212" s="68">
        <v>32</v>
      </c>
      <c r="G212" s="65"/>
      <c r="H212" s="69"/>
      <c r="I212" s="70"/>
      <c r="J212" s="70"/>
      <c r="K212" s="34" t="s">
        <v>65</v>
      </c>
      <c r="L212" s="77">
        <v>212</v>
      </c>
      <c r="M212" s="77"/>
      <c r="N212" s="72"/>
      <c r="O212" s="79" t="s">
        <v>385</v>
      </c>
      <c r="P212" s="81">
        <v>43740.52548611111</v>
      </c>
      <c r="Q212" s="79" t="s">
        <v>434</v>
      </c>
      <c r="R212" s="79"/>
      <c r="S212" s="79"/>
      <c r="T212" s="79" t="s">
        <v>581</v>
      </c>
      <c r="U212" s="79"/>
      <c r="V212" s="82" t="s">
        <v>762</v>
      </c>
      <c r="W212" s="81">
        <v>43740.52548611111</v>
      </c>
      <c r="X212" s="85">
        <v>43740</v>
      </c>
      <c r="Y212" s="87" t="s">
        <v>887</v>
      </c>
      <c r="Z212" s="82" t="s">
        <v>1088</v>
      </c>
      <c r="AA212" s="79"/>
      <c r="AB212" s="79"/>
      <c r="AC212" s="87" t="s">
        <v>1294</v>
      </c>
      <c r="AD212" s="79"/>
      <c r="AE212" s="79" t="b">
        <v>0</v>
      </c>
      <c r="AF212" s="79">
        <v>0</v>
      </c>
      <c r="AG212" s="87" t="s">
        <v>1402</v>
      </c>
      <c r="AH212" s="79" t="b">
        <v>0</v>
      </c>
      <c r="AI212" s="79" t="s">
        <v>1405</v>
      </c>
      <c r="AJ212" s="79"/>
      <c r="AK212" s="87" t="s">
        <v>1402</v>
      </c>
      <c r="AL212" s="79" t="b">
        <v>0</v>
      </c>
      <c r="AM212" s="79">
        <v>1</v>
      </c>
      <c r="AN212" s="87" t="s">
        <v>1295</v>
      </c>
      <c r="AO212" s="79" t="s">
        <v>1411</v>
      </c>
      <c r="AP212" s="79" t="b">
        <v>0</v>
      </c>
      <c r="AQ212" s="87" t="s">
        <v>1295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v>0</v>
      </c>
      <c r="BG212" s="49">
        <v>0</v>
      </c>
      <c r="BH212" s="48">
        <v>0</v>
      </c>
      <c r="BI212" s="49">
        <v>0</v>
      </c>
      <c r="BJ212" s="48">
        <v>0</v>
      </c>
      <c r="BK212" s="49">
        <v>0</v>
      </c>
      <c r="BL212" s="48">
        <v>28</v>
      </c>
      <c r="BM212" s="49">
        <v>100</v>
      </c>
      <c r="BN212" s="48">
        <v>28</v>
      </c>
    </row>
    <row r="213" spans="1:66" ht="15">
      <c r="A213" s="64" t="s">
        <v>293</v>
      </c>
      <c r="B213" s="64" t="s">
        <v>296</v>
      </c>
      <c r="C213" s="65" t="s">
        <v>3852</v>
      </c>
      <c r="D213" s="66">
        <v>3</v>
      </c>
      <c r="E213" s="67" t="s">
        <v>136</v>
      </c>
      <c r="F213" s="68">
        <v>19</v>
      </c>
      <c r="G213" s="65"/>
      <c r="H213" s="69"/>
      <c r="I213" s="70"/>
      <c r="J213" s="70"/>
      <c r="K213" s="34" t="s">
        <v>66</v>
      </c>
      <c r="L213" s="77">
        <v>213</v>
      </c>
      <c r="M213" s="77"/>
      <c r="N213" s="72"/>
      <c r="O213" s="79" t="s">
        <v>385</v>
      </c>
      <c r="P213" s="81">
        <v>43738.604166666664</v>
      </c>
      <c r="Q213" s="79" t="s">
        <v>391</v>
      </c>
      <c r="R213" s="82" t="s">
        <v>489</v>
      </c>
      <c r="S213" s="79" t="s">
        <v>543</v>
      </c>
      <c r="T213" s="79" t="s">
        <v>293</v>
      </c>
      <c r="U213" s="82" t="s">
        <v>627</v>
      </c>
      <c r="V213" s="82" t="s">
        <v>627</v>
      </c>
      <c r="W213" s="81">
        <v>43738.604166666664</v>
      </c>
      <c r="X213" s="85">
        <v>43738</v>
      </c>
      <c r="Y213" s="87" t="s">
        <v>884</v>
      </c>
      <c r="Z213" s="82" t="s">
        <v>1085</v>
      </c>
      <c r="AA213" s="79"/>
      <c r="AB213" s="79"/>
      <c r="AC213" s="87" t="s">
        <v>1291</v>
      </c>
      <c r="AD213" s="79"/>
      <c r="AE213" s="79" t="b">
        <v>0</v>
      </c>
      <c r="AF213" s="79">
        <v>5</v>
      </c>
      <c r="AG213" s="87" t="s">
        <v>1402</v>
      </c>
      <c r="AH213" s="79" t="b">
        <v>0</v>
      </c>
      <c r="AI213" s="79" t="s">
        <v>1405</v>
      </c>
      <c r="AJ213" s="79"/>
      <c r="AK213" s="87" t="s">
        <v>1402</v>
      </c>
      <c r="AL213" s="79" t="b">
        <v>0</v>
      </c>
      <c r="AM213" s="79">
        <v>2</v>
      </c>
      <c r="AN213" s="87" t="s">
        <v>1402</v>
      </c>
      <c r="AO213" s="79" t="s">
        <v>1429</v>
      </c>
      <c r="AP213" s="79" t="b">
        <v>0</v>
      </c>
      <c r="AQ213" s="87" t="s">
        <v>1291</v>
      </c>
      <c r="AR213" s="79" t="s">
        <v>384</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8"/>
      <c r="BG213" s="49"/>
      <c r="BH213" s="48"/>
      <c r="BI213" s="49"/>
      <c r="BJ213" s="48"/>
      <c r="BK213" s="49"/>
      <c r="BL213" s="48"/>
      <c r="BM213" s="49"/>
      <c r="BN213" s="48"/>
    </row>
    <row r="214" spans="1:66" ht="15">
      <c r="A214" s="64" t="s">
        <v>293</v>
      </c>
      <c r="B214" s="64" t="s">
        <v>296</v>
      </c>
      <c r="C214" s="65" t="s">
        <v>3852</v>
      </c>
      <c r="D214" s="66">
        <v>3</v>
      </c>
      <c r="E214" s="67" t="s">
        <v>136</v>
      </c>
      <c r="F214" s="68">
        <v>19</v>
      </c>
      <c r="G214" s="65"/>
      <c r="H214" s="69"/>
      <c r="I214" s="70"/>
      <c r="J214" s="70"/>
      <c r="K214" s="34" t="s">
        <v>66</v>
      </c>
      <c r="L214" s="77">
        <v>214</v>
      </c>
      <c r="M214" s="77"/>
      <c r="N214" s="72"/>
      <c r="O214" s="79" t="s">
        <v>385</v>
      </c>
      <c r="P214" s="81">
        <v>43740.525</v>
      </c>
      <c r="Q214" s="79" t="s">
        <v>434</v>
      </c>
      <c r="R214" s="82" t="s">
        <v>491</v>
      </c>
      <c r="S214" s="79" t="s">
        <v>543</v>
      </c>
      <c r="T214" s="79" t="s">
        <v>582</v>
      </c>
      <c r="U214" s="82" t="s">
        <v>629</v>
      </c>
      <c r="V214" s="82" t="s">
        <v>629</v>
      </c>
      <c r="W214" s="81">
        <v>43740.525</v>
      </c>
      <c r="X214" s="85">
        <v>43740</v>
      </c>
      <c r="Y214" s="87" t="s">
        <v>888</v>
      </c>
      <c r="Z214" s="82" t="s">
        <v>1089</v>
      </c>
      <c r="AA214" s="79"/>
      <c r="AB214" s="79"/>
      <c r="AC214" s="87" t="s">
        <v>1295</v>
      </c>
      <c r="AD214" s="79"/>
      <c r="AE214" s="79" t="b">
        <v>0</v>
      </c>
      <c r="AF214" s="79">
        <v>1</v>
      </c>
      <c r="AG214" s="87" t="s">
        <v>1402</v>
      </c>
      <c r="AH214" s="79" t="b">
        <v>0</v>
      </c>
      <c r="AI214" s="79" t="s">
        <v>1405</v>
      </c>
      <c r="AJ214" s="79"/>
      <c r="AK214" s="87" t="s">
        <v>1402</v>
      </c>
      <c r="AL214" s="79" t="b">
        <v>0</v>
      </c>
      <c r="AM214" s="79">
        <v>1</v>
      </c>
      <c r="AN214" s="87" t="s">
        <v>1402</v>
      </c>
      <c r="AO214" s="79" t="s">
        <v>1429</v>
      </c>
      <c r="AP214" s="79" t="b">
        <v>0</v>
      </c>
      <c r="AQ214" s="87" t="s">
        <v>1295</v>
      </c>
      <c r="AR214" s="79" t="s">
        <v>384</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4" t="s">
        <v>293</v>
      </c>
      <c r="B215" s="64" t="s">
        <v>354</v>
      </c>
      <c r="C215" s="65" t="s">
        <v>3851</v>
      </c>
      <c r="D215" s="66">
        <v>3</v>
      </c>
      <c r="E215" s="67" t="s">
        <v>132</v>
      </c>
      <c r="F215" s="68">
        <v>32</v>
      </c>
      <c r="G215" s="65"/>
      <c r="H215" s="69"/>
      <c r="I215" s="70"/>
      <c r="J215" s="70"/>
      <c r="K215" s="34" t="s">
        <v>65</v>
      </c>
      <c r="L215" s="77">
        <v>215</v>
      </c>
      <c r="M215" s="77"/>
      <c r="N215" s="72"/>
      <c r="O215" s="79" t="s">
        <v>385</v>
      </c>
      <c r="P215" s="81">
        <v>43740.525</v>
      </c>
      <c r="Q215" s="79" t="s">
        <v>434</v>
      </c>
      <c r="R215" s="82" t="s">
        <v>491</v>
      </c>
      <c r="S215" s="79" t="s">
        <v>543</v>
      </c>
      <c r="T215" s="79" t="s">
        <v>582</v>
      </c>
      <c r="U215" s="82" t="s">
        <v>629</v>
      </c>
      <c r="V215" s="82" t="s">
        <v>629</v>
      </c>
      <c r="W215" s="81">
        <v>43740.525</v>
      </c>
      <c r="X215" s="85">
        <v>43740</v>
      </c>
      <c r="Y215" s="87" t="s">
        <v>888</v>
      </c>
      <c r="Z215" s="82" t="s">
        <v>1089</v>
      </c>
      <c r="AA215" s="79"/>
      <c r="AB215" s="79"/>
      <c r="AC215" s="87" t="s">
        <v>1295</v>
      </c>
      <c r="AD215" s="79"/>
      <c r="AE215" s="79" t="b">
        <v>0</v>
      </c>
      <c r="AF215" s="79">
        <v>1</v>
      </c>
      <c r="AG215" s="87" t="s">
        <v>1402</v>
      </c>
      <c r="AH215" s="79" t="b">
        <v>0</v>
      </c>
      <c r="AI215" s="79" t="s">
        <v>1405</v>
      </c>
      <c r="AJ215" s="79"/>
      <c r="AK215" s="87" t="s">
        <v>1402</v>
      </c>
      <c r="AL215" s="79" t="b">
        <v>0</v>
      </c>
      <c r="AM215" s="79">
        <v>1</v>
      </c>
      <c r="AN215" s="87" t="s">
        <v>1402</v>
      </c>
      <c r="AO215" s="79" t="s">
        <v>1429</v>
      </c>
      <c r="AP215" s="79" t="b">
        <v>0</v>
      </c>
      <c r="AQ215" s="87" t="s">
        <v>1295</v>
      </c>
      <c r="AR215" s="79" t="s">
        <v>384</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v>0</v>
      </c>
      <c r="BG215" s="49">
        <v>0</v>
      </c>
      <c r="BH215" s="48">
        <v>0</v>
      </c>
      <c r="BI215" s="49">
        <v>0</v>
      </c>
      <c r="BJ215" s="48">
        <v>0</v>
      </c>
      <c r="BK215" s="49">
        <v>0</v>
      </c>
      <c r="BL215" s="48">
        <v>28</v>
      </c>
      <c r="BM215" s="49">
        <v>100</v>
      </c>
      <c r="BN215" s="48">
        <v>28</v>
      </c>
    </row>
    <row r="216" spans="1:66" ht="15">
      <c r="A216" s="64" t="s">
        <v>297</v>
      </c>
      <c r="B216" s="64" t="s">
        <v>293</v>
      </c>
      <c r="C216" s="65" t="s">
        <v>3851</v>
      </c>
      <c r="D216" s="66">
        <v>3</v>
      </c>
      <c r="E216" s="67" t="s">
        <v>132</v>
      </c>
      <c r="F216" s="68">
        <v>32</v>
      </c>
      <c r="G216" s="65"/>
      <c r="H216" s="69"/>
      <c r="I216" s="70"/>
      <c r="J216" s="70"/>
      <c r="K216" s="34" t="s">
        <v>66</v>
      </c>
      <c r="L216" s="77">
        <v>216</v>
      </c>
      <c r="M216" s="77"/>
      <c r="N216" s="72"/>
      <c r="O216" s="79" t="s">
        <v>384</v>
      </c>
      <c r="P216" s="81">
        <v>43742.34953703704</v>
      </c>
      <c r="Q216" s="79" t="s">
        <v>435</v>
      </c>
      <c r="R216" s="79"/>
      <c r="S216" s="79"/>
      <c r="T216" s="79"/>
      <c r="U216" s="79"/>
      <c r="V216" s="82" t="s">
        <v>763</v>
      </c>
      <c r="W216" s="81">
        <v>43742.34953703704</v>
      </c>
      <c r="X216" s="85">
        <v>43742</v>
      </c>
      <c r="Y216" s="87" t="s">
        <v>889</v>
      </c>
      <c r="Z216" s="82" t="s">
        <v>1090</v>
      </c>
      <c r="AA216" s="79"/>
      <c r="AB216" s="79"/>
      <c r="AC216" s="87" t="s">
        <v>1296</v>
      </c>
      <c r="AD216" s="79"/>
      <c r="AE216" s="79" t="b">
        <v>0</v>
      </c>
      <c r="AF216" s="79">
        <v>0</v>
      </c>
      <c r="AG216" s="87" t="s">
        <v>1402</v>
      </c>
      <c r="AH216" s="79" t="b">
        <v>0</v>
      </c>
      <c r="AI216" s="79" t="s">
        <v>1405</v>
      </c>
      <c r="AJ216" s="79"/>
      <c r="AK216" s="87" t="s">
        <v>1402</v>
      </c>
      <c r="AL216" s="79" t="b">
        <v>0</v>
      </c>
      <c r="AM216" s="79">
        <v>1</v>
      </c>
      <c r="AN216" s="87" t="s">
        <v>1297</v>
      </c>
      <c r="AO216" s="79" t="s">
        <v>1409</v>
      </c>
      <c r="AP216" s="79" t="b">
        <v>0</v>
      </c>
      <c r="AQ216" s="87" t="s">
        <v>1297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c r="BG216" s="49"/>
      <c r="BH216" s="48"/>
      <c r="BI216" s="49"/>
      <c r="BJ216" s="48"/>
      <c r="BK216" s="49"/>
      <c r="BL216" s="48"/>
      <c r="BM216" s="49"/>
      <c r="BN216" s="48"/>
    </row>
    <row r="217" spans="1:66" ht="15">
      <c r="A217" s="64" t="s">
        <v>297</v>
      </c>
      <c r="B217" s="64" t="s">
        <v>355</v>
      </c>
      <c r="C217" s="65" t="s">
        <v>3851</v>
      </c>
      <c r="D217" s="66">
        <v>3</v>
      </c>
      <c r="E217" s="67" t="s">
        <v>132</v>
      </c>
      <c r="F217" s="68">
        <v>32</v>
      </c>
      <c r="G217" s="65"/>
      <c r="H217" s="69"/>
      <c r="I217" s="70"/>
      <c r="J217" s="70"/>
      <c r="K217" s="34" t="s">
        <v>65</v>
      </c>
      <c r="L217" s="77">
        <v>217</v>
      </c>
      <c r="M217" s="77"/>
      <c r="N217" s="72"/>
      <c r="O217" s="79" t="s">
        <v>385</v>
      </c>
      <c r="P217" s="81">
        <v>43742.34953703704</v>
      </c>
      <c r="Q217" s="79" t="s">
        <v>435</v>
      </c>
      <c r="R217" s="79"/>
      <c r="S217" s="79"/>
      <c r="T217" s="79"/>
      <c r="U217" s="79"/>
      <c r="V217" s="82" t="s">
        <v>763</v>
      </c>
      <c r="W217" s="81">
        <v>43742.34953703704</v>
      </c>
      <c r="X217" s="85">
        <v>43742</v>
      </c>
      <c r="Y217" s="87" t="s">
        <v>889</v>
      </c>
      <c r="Z217" s="82" t="s">
        <v>1090</v>
      </c>
      <c r="AA217" s="79"/>
      <c r="AB217" s="79"/>
      <c r="AC217" s="87" t="s">
        <v>1296</v>
      </c>
      <c r="AD217" s="79"/>
      <c r="AE217" s="79" t="b">
        <v>0</v>
      </c>
      <c r="AF217" s="79">
        <v>0</v>
      </c>
      <c r="AG217" s="87" t="s">
        <v>1402</v>
      </c>
      <c r="AH217" s="79" t="b">
        <v>0</v>
      </c>
      <c r="AI217" s="79" t="s">
        <v>1405</v>
      </c>
      <c r="AJ217" s="79"/>
      <c r="AK217" s="87" t="s">
        <v>1402</v>
      </c>
      <c r="AL217" s="79" t="b">
        <v>0</v>
      </c>
      <c r="AM217" s="79">
        <v>1</v>
      </c>
      <c r="AN217" s="87" t="s">
        <v>1297</v>
      </c>
      <c r="AO217" s="79" t="s">
        <v>1409</v>
      </c>
      <c r="AP217" s="79" t="b">
        <v>0</v>
      </c>
      <c r="AQ217" s="87" t="s">
        <v>1297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v>1</v>
      </c>
      <c r="BG217" s="49">
        <v>2.3255813953488373</v>
      </c>
      <c r="BH217" s="48">
        <v>0</v>
      </c>
      <c r="BI217" s="49">
        <v>0</v>
      </c>
      <c r="BJ217" s="48">
        <v>0</v>
      </c>
      <c r="BK217" s="49">
        <v>0</v>
      </c>
      <c r="BL217" s="48">
        <v>42</v>
      </c>
      <c r="BM217" s="49">
        <v>97.67441860465117</v>
      </c>
      <c r="BN217" s="48">
        <v>43</v>
      </c>
    </row>
    <row r="218" spans="1:66" ht="15">
      <c r="A218" s="64" t="s">
        <v>293</v>
      </c>
      <c r="B218" s="64" t="s">
        <v>297</v>
      </c>
      <c r="C218" s="65" t="s">
        <v>3851</v>
      </c>
      <c r="D218" s="66">
        <v>3</v>
      </c>
      <c r="E218" s="67" t="s">
        <v>132</v>
      </c>
      <c r="F218" s="68">
        <v>32</v>
      </c>
      <c r="G218" s="65"/>
      <c r="H218" s="69"/>
      <c r="I218" s="70"/>
      <c r="J218" s="70"/>
      <c r="K218" s="34" t="s">
        <v>66</v>
      </c>
      <c r="L218" s="77">
        <v>218</v>
      </c>
      <c r="M218" s="77"/>
      <c r="N218" s="72"/>
      <c r="O218" s="79" t="s">
        <v>385</v>
      </c>
      <c r="P218" s="81">
        <v>43739.416666666664</v>
      </c>
      <c r="Q218" s="79" t="s">
        <v>435</v>
      </c>
      <c r="R218" s="82" t="s">
        <v>492</v>
      </c>
      <c r="S218" s="79" t="s">
        <v>543</v>
      </c>
      <c r="T218" s="79" t="s">
        <v>293</v>
      </c>
      <c r="U218" s="82" t="s">
        <v>630</v>
      </c>
      <c r="V218" s="82" t="s">
        <v>630</v>
      </c>
      <c r="W218" s="81">
        <v>43739.416666666664</v>
      </c>
      <c r="X218" s="85">
        <v>43739</v>
      </c>
      <c r="Y218" s="87" t="s">
        <v>890</v>
      </c>
      <c r="Z218" s="82" t="s">
        <v>1091</v>
      </c>
      <c r="AA218" s="79"/>
      <c r="AB218" s="79"/>
      <c r="AC218" s="87" t="s">
        <v>1297</v>
      </c>
      <c r="AD218" s="79"/>
      <c r="AE218" s="79" t="b">
        <v>0</v>
      </c>
      <c r="AF218" s="79">
        <v>2</v>
      </c>
      <c r="AG218" s="87" t="s">
        <v>1402</v>
      </c>
      <c r="AH218" s="79" t="b">
        <v>0</v>
      </c>
      <c r="AI218" s="79" t="s">
        <v>1405</v>
      </c>
      <c r="AJ218" s="79"/>
      <c r="AK218" s="87" t="s">
        <v>1402</v>
      </c>
      <c r="AL218" s="79" t="b">
        <v>0</v>
      </c>
      <c r="AM218" s="79">
        <v>1</v>
      </c>
      <c r="AN218" s="87" t="s">
        <v>1402</v>
      </c>
      <c r="AO218" s="79" t="s">
        <v>1429</v>
      </c>
      <c r="AP218" s="79" t="b">
        <v>0</v>
      </c>
      <c r="AQ218" s="87" t="s">
        <v>1297</v>
      </c>
      <c r="AR218" s="79" t="s">
        <v>384</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c r="BG218" s="49"/>
      <c r="BH218" s="48"/>
      <c r="BI218" s="49"/>
      <c r="BJ218" s="48"/>
      <c r="BK218" s="49"/>
      <c r="BL218" s="48"/>
      <c r="BM218" s="49"/>
      <c r="BN218" s="48"/>
    </row>
    <row r="219" spans="1:66" ht="15">
      <c r="A219" s="64" t="s">
        <v>293</v>
      </c>
      <c r="B219" s="64" t="s">
        <v>355</v>
      </c>
      <c r="C219" s="65" t="s">
        <v>3851</v>
      </c>
      <c r="D219" s="66">
        <v>3</v>
      </c>
      <c r="E219" s="67" t="s">
        <v>132</v>
      </c>
      <c r="F219" s="68">
        <v>32</v>
      </c>
      <c r="G219" s="65"/>
      <c r="H219" s="69"/>
      <c r="I219" s="70"/>
      <c r="J219" s="70"/>
      <c r="K219" s="34" t="s">
        <v>65</v>
      </c>
      <c r="L219" s="77">
        <v>219</v>
      </c>
      <c r="M219" s="77"/>
      <c r="N219" s="72"/>
      <c r="O219" s="79" t="s">
        <v>385</v>
      </c>
      <c r="P219" s="81">
        <v>43739.416666666664</v>
      </c>
      <c r="Q219" s="79" t="s">
        <v>435</v>
      </c>
      <c r="R219" s="82" t="s">
        <v>492</v>
      </c>
      <c r="S219" s="79" t="s">
        <v>543</v>
      </c>
      <c r="T219" s="79" t="s">
        <v>293</v>
      </c>
      <c r="U219" s="82" t="s">
        <v>630</v>
      </c>
      <c r="V219" s="82" t="s">
        <v>630</v>
      </c>
      <c r="W219" s="81">
        <v>43739.416666666664</v>
      </c>
      <c r="X219" s="85">
        <v>43739</v>
      </c>
      <c r="Y219" s="87" t="s">
        <v>890</v>
      </c>
      <c r="Z219" s="82" t="s">
        <v>1091</v>
      </c>
      <c r="AA219" s="79"/>
      <c r="AB219" s="79"/>
      <c r="AC219" s="87" t="s">
        <v>1297</v>
      </c>
      <c r="AD219" s="79"/>
      <c r="AE219" s="79" t="b">
        <v>0</v>
      </c>
      <c r="AF219" s="79">
        <v>2</v>
      </c>
      <c r="AG219" s="87" t="s">
        <v>1402</v>
      </c>
      <c r="AH219" s="79" t="b">
        <v>0</v>
      </c>
      <c r="AI219" s="79" t="s">
        <v>1405</v>
      </c>
      <c r="AJ219" s="79"/>
      <c r="AK219" s="87" t="s">
        <v>1402</v>
      </c>
      <c r="AL219" s="79" t="b">
        <v>0</v>
      </c>
      <c r="AM219" s="79">
        <v>1</v>
      </c>
      <c r="AN219" s="87" t="s">
        <v>1402</v>
      </c>
      <c r="AO219" s="79" t="s">
        <v>1429</v>
      </c>
      <c r="AP219" s="79" t="b">
        <v>0</v>
      </c>
      <c r="AQ219" s="87" t="s">
        <v>1297</v>
      </c>
      <c r="AR219" s="79" t="s">
        <v>384</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v>1</v>
      </c>
      <c r="BG219" s="49">
        <v>2.3255813953488373</v>
      </c>
      <c r="BH219" s="48">
        <v>0</v>
      </c>
      <c r="BI219" s="49">
        <v>0</v>
      </c>
      <c r="BJ219" s="48">
        <v>0</v>
      </c>
      <c r="BK219" s="49">
        <v>0</v>
      </c>
      <c r="BL219" s="48">
        <v>42</v>
      </c>
      <c r="BM219" s="49">
        <v>97.67441860465117</v>
      </c>
      <c r="BN219" s="48">
        <v>43</v>
      </c>
    </row>
    <row r="220" spans="1:66" ht="15">
      <c r="A220" s="64" t="s">
        <v>298</v>
      </c>
      <c r="B220" s="64" t="s">
        <v>356</v>
      </c>
      <c r="C220" s="65" t="s">
        <v>3851</v>
      </c>
      <c r="D220" s="66">
        <v>3</v>
      </c>
      <c r="E220" s="67" t="s">
        <v>132</v>
      </c>
      <c r="F220" s="68">
        <v>32</v>
      </c>
      <c r="G220" s="65"/>
      <c r="H220" s="69"/>
      <c r="I220" s="70"/>
      <c r="J220" s="70"/>
      <c r="K220" s="34" t="s">
        <v>65</v>
      </c>
      <c r="L220" s="77">
        <v>220</v>
      </c>
      <c r="M220" s="77"/>
      <c r="N220" s="72"/>
      <c r="O220" s="79" t="s">
        <v>385</v>
      </c>
      <c r="P220" s="81">
        <v>43744.87121527778</v>
      </c>
      <c r="Q220" s="79" t="s">
        <v>436</v>
      </c>
      <c r="R220" s="79"/>
      <c r="S220" s="79"/>
      <c r="T220" s="79"/>
      <c r="U220" s="79"/>
      <c r="V220" s="82" t="s">
        <v>764</v>
      </c>
      <c r="W220" s="81">
        <v>43744.87121527778</v>
      </c>
      <c r="X220" s="85">
        <v>43744</v>
      </c>
      <c r="Y220" s="87" t="s">
        <v>891</v>
      </c>
      <c r="Z220" s="82" t="s">
        <v>1092</v>
      </c>
      <c r="AA220" s="79"/>
      <c r="AB220" s="79"/>
      <c r="AC220" s="87" t="s">
        <v>1298</v>
      </c>
      <c r="AD220" s="79"/>
      <c r="AE220" s="79" t="b">
        <v>0</v>
      </c>
      <c r="AF220" s="79">
        <v>0</v>
      </c>
      <c r="AG220" s="87" t="s">
        <v>1402</v>
      </c>
      <c r="AH220" s="79" t="b">
        <v>0</v>
      </c>
      <c r="AI220" s="79" t="s">
        <v>1405</v>
      </c>
      <c r="AJ220" s="79"/>
      <c r="AK220" s="87" t="s">
        <v>1402</v>
      </c>
      <c r="AL220" s="79" t="b">
        <v>0</v>
      </c>
      <c r="AM220" s="79">
        <v>3</v>
      </c>
      <c r="AN220" s="87" t="s">
        <v>1299</v>
      </c>
      <c r="AO220" s="79" t="s">
        <v>1409</v>
      </c>
      <c r="AP220" s="79" t="b">
        <v>0</v>
      </c>
      <c r="AQ220" s="87" t="s">
        <v>1299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c r="BG220" s="49"/>
      <c r="BH220" s="48"/>
      <c r="BI220" s="49"/>
      <c r="BJ220" s="48"/>
      <c r="BK220" s="49"/>
      <c r="BL220" s="48"/>
      <c r="BM220" s="49"/>
      <c r="BN220" s="48"/>
    </row>
    <row r="221" spans="1:66" ht="15">
      <c r="A221" s="64" t="s">
        <v>293</v>
      </c>
      <c r="B221" s="64" t="s">
        <v>356</v>
      </c>
      <c r="C221" s="65" t="s">
        <v>3851</v>
      </c>
      <c r="D221" s="66">
        <v>3</v>
      </c>
      <c r="E221" s="67" t="s">
        <v>132</v>
      </c>
      <c r="F221" s="68">
        <v>32</v>
      </c>
      <c r="G221" s="65"/>
      <c r="H221" s="69"/>
      <c r="I221" s="70"/>
      <c r="J221" s="70"/>
      <c r="K221" s="34" t="s">
        <v>65</v>
      </c>
      <c r="L221" s="77">
        <v>221</v>
      </c>
      <c r="M221" s="77"/>
      <c r="N221" s="72"/>
      <c r="O221" s="79" t="s">
        <v>385</v>
      </c>
      <c r="P221" s="81">
        <v>43732.583391203705</v>
      </c>
      <c r="Q221" s="79" t="s">
        <v>436</v>
      </c>
      <c r="R221" s="82" t="s">
        <v>493</v>
      </c>
      <c r="S221" s="79" t="s">
        <v>543</v>
      </c>
      <c r="T221" s="79" t="s">
        <v>556</v>
      </c>
      <c r="U221" s="82" t="s">
        <v>631</v>
      </c>
      <c r="V221" s="82" t="s">
        <v>631</v>
      </c>
      <c r="W221" s="81">
        <v>43732.583391203705</v>
      </c>
      <c r="X221" s="85">
        <v>43732</v>
      </c>
      <c r="Y221" s="87" t="s">
        <v>892</v>
      </c>
      <c r="Z221" s="82" t="s">
        <v>1093</v>
      </c>
      <c r="AA221" s="79"/>
      <c r="AB221" s="79"/>
      <c r="AC221" s="87" t="s">
        <v>1299</v>
      </c>
      <c r="AD221" s="79"/>
      <c r="AE221" s="79" t="b">
        <v>0</v>
      </c>
      <c r="AF221" s="79">
        <v>0</v>
      </c>
      <c r="AG221" s="87" t="s">
        <v>1402</v>
      </c>
      <c r="AH221" s="79" t="b">
        <v>0</v>
      </c>
      <c r="AI221" s="79" t="s">
        <v>1405</v>
      </c>
      <c r="AJ221" s="79"/>
      <c r="AK221" s="87" t="s">
        <v>1402</v>
      </c>
      <c r="AL221" s="79" t="b">
        <v>0</v>
      </c>
      <c r="AM221" s="79">
        <v>3</v>
      </c>
      <c r="AN221" s="87" t="s">
        <v>1402</v>
      </c>
      <c r="AO221" s="79" t="s">
        <v>1429</v>
      </c>
      <c r="AP221" s="79" t="b">
        <v>0</v>
      </c>
      <c r="AQ221" s="87" t="s">
        <v>1299</v>
      </c>
      <c r="AR221" s="79" t="s">
        <v>384</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4" t="s">
        <v>298</v>
      </c>
      <c r="B222" s="64" t="s">
        <v>357</v>
      </c>
      <c r="C222" s="65" t="s">
        <v>3851</v>
      </c>
      <c r="D222" s="66">
        <v>3</v>
      </c>
      <c r="E222" s="67" t="s">
        <v>132</v>
      </c>
      <c r="F222" s="68">
        <v>32</v>
      </c>
      <c r="G222" s="65"/>
      <c r="H222" s="69"/>
      <c r="I222" s="70"/>
      <c r="J222" s="70"/>
      <c r="K222" s="34" t="s">
        <v>65</v>
      </c>
      <c r="L222" s="77">
        <v>222</v>
      </c>
      <c r="M222" s="77"/>
      <c r="N222" s="72"/>
      <c r="O222" s="79" t="s">
        <v>385</v>
      </c>
      <c r="P222" s="81">
        <v>43744.87121527778</v>
      </c>
      <c r="Q222" s="79" t="s">
        <v>436</v>
      </c>
      <c r="R222" s="79"/>
      <c r="S222" s="79"/>
      <c r="T222" s="79"/>
      <c r="U222" s="79"/>
      <c r="V222" s="82" t="s">
        <v>764</v>
      </c>
      <c r="W222" s="81">
        <v>43744.87121527778</v>
      </c>
      <c r="X222" s="85">
        <v>43744</v>
      </c>
      <c r="Y222" s="87" t="s">
        <v>891</v>
      </c>
      <c r="Z222" s="82" t="s">
        <v>1092</v>
      </c>
      <c r="AA222" s="79"/>
      <c r="AB222" s="79"/>
      <c r="AC222" s="87" t="s">
        <v>1298</v>
      </c>
      <c r="AD222" s="79"/>
      <c r="AE222" s="79" t="b">
        <v>0</v>
      </c>
      <c r="AF222" s="79">
        <v>0</v>
      </c>
      <c r="AG222" s="87" t="s">
        <v>1402</v>
      </c>
      <c r="AH222" s="79" t="b">
        <v>0</v>
      </c>
      <c r="AI222" s="79" t="s">
        <v>1405</v>
      </c>
      <c r="AJ222" s="79"/>
      <c r="AK222" s="87" t="s">
        <v>1402</v>
      </c>
      <c r="AL222" s="79" t="b">
        <v>0</v>
      </c>
      <c r="AM222" s="79">
        <v>3</v>
      </c>
      <c r="AN222" s="87" t="s">
        <v>1299</v>
      </c>
      <c r="AO222" s="79" t="s">
        <v>1409</v>
      </c>
      <c r="AP222" s="79" t="b">
        <v>0</v>
      </c>
      <c r="AQ222" s="87" t="s">
        <v>1299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v>0</v>
      </c>
      <c r="BG222" s="49">
        <v>0</v>
      </c>
      <c r="BH222" s="48">
        <v>0</v>
      </c>
      <c r="BI222" s="49">
        <v>0</v>
      </c>
      <c r="BJ222" s="48">
        <v>0</v>
      </c>
      <c r="BK222" s="49">
        <v>0</v>
      </c>
      <c r="BL222" s="48">
        <v>36</v>
      </c>
      <c r="BM222" s="49">
        <v>100</v>
      </c>
      <c r="BN222" s="48">
        <v>36</v>
      </c>
    </row>
    <row r="223" spans="1:66" ht="15">
      <c r="A223" s="64" t="s">
        <v>293</v>
      </c>
      <c r="B223" s="64" t="s">
        <v>357</v>
      </c>
      <c r="C223" s="65" t="s">
        <v>3851</v>
      </c>
      <c r="D223" s="66">
        <v>3</v>
      </c>
      <c r="E223" s="67" t="s">
        <v>132</v>
      </c>
      <c r="F223" s="68">
        <v>32</v>
      </c>
      <c r="G223" s="65"/>
      <c r="H223" s="69"/>
      <c r="I223" s="70"/>
      <c r="J223" s="70"/>
      <c r="K223" s="34" t="s">
        <v>65</v>
      </c>
      <c r="L223" s="77">
        <v>223</v>
      </c>
      <c r="M223" s="77"/>
      <c r="N223" s="72"/>
      <c r="O223" s="79" t="s">
        <v>385</v>
      </c>
      <c r="P223" s="81">
        <v>43732.583391203705</v>
      </c>
      <c r="Q223" s="79" t="s">
        <v>436</v>
      </c>
      <c r="R223" s="82" t="s">
        <v>493</v>
      </c>
      <c r="S223" s="79" t="s">
        <v>543</v>
      </c>
      <c r="T223" s="79" t="s">
        <v>556</v>
      </c>
      <c r="U223" s="82" t="s">
        <v>631</v>
      </c>
      <c r="V223" s="82" t="s">
        <v>631</v>
      </c>
      <c r="W223" s="81">
        <v>43732.583391203705</v>
      </c>
      <c r="X223" s="85">
        <v>43732</v>
      </c>
      <c r="Y223" s="87" t="s">
        <v>892</v>
      </c>
      <c r="Z223" s="82" t="s">
        <v>1093</v>
      </c>
      <c r="AA223" s="79"/>
      <c r="AB223" s="79"/>
      <c r="AC223" s="87" t="s">
        <v>1299</v>
      </c>
      <c r="AD223" s="79"/>
      <c r="AE223" s="79" t="b">
        <v>0</v>
      </c>
      <c r="AF223" s="79">
        <v>0</v>
      </c>
      <c r="AG223" s="87" t="s">
        <v>1402</v>
      </c>
      <c r="AH223" s="79" t="b">
        <v>0</v>
      </c>
      <c r="AI223" s="79" t="s">
        <v>1405</v>
      </c>
      <c r="AJ223" s="79"/>
      <c r="AK223" s="87" t="s">
        <v>1402</v>
      </c>
      <c r="AL223" s="79" t="b">
        <v>0</v>
      </c>
      <c r="AM223" s="79">
        <v>3</v>
      </c>
      <c r="AN223" s="87" t="s">
        <v>1402</v>
      </c>
      <c r="AO223" s="79" t="s">
        <v>1429</v>
      </c>
      <c r="AP223" s="79" t="b">
        <v>0</v>
      </c>
      <c r="AQ223" s="87" t="s">
        <v>1299</v>
      </c>
      <c r="AR223" s="79" t="s">
        <v>384</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v>0</v>
      </c>
      <c r="BG223" s="49">
        <v>0</v>
      </c>
      <c r="BH223" s="48">
        <v>0</v>
      </c>
      <c r="BI223" s="49">
        <v>0</v>
      </c>
      <c r="BJ223" s="48">
        <v>0</v>
      </c>
      <c r="BK223" s="49">
        <v>0</v>
      </c>
      <c r="BL223" s="48">
        <v>36</v>
      </c>
      <c r="BM223" s="49">
        <v>100</v>
      </c>
      <c r="BN223" s="48">
        <v>36</v>
      </c>
    </row>
    <row r="224" spans="1:66" ht="15">
      <c r="A224" s="64" t="s">
        <v>298</v>
      </c>
      <c r="B224" s="64" t="s">
        <v>293</v>
      </c>
      <c r="C224" s="65" t="s">
        <v>3851</v>
      </c>
      <c r="D224" s="66">
        <v>3</v>
      </c>
      <c r="E224" s="67" t="s">
        <v>132</v>
      </c>
      <c r="F224" s="68">
        <v>32</v>
      </c>
      <c r="G224" s="65"/>
      <c r="H224" s="69"/>
      <c r="I224" s="70"/>
      <c r="J224" s="70"/>
      <c r="K224" s="34" t="s">
        <v>66</v>
      </c>
      <c r="L224" s="77">
        <v>224</v>
      </c>
      <c r="M224" s="77"/>
      <c r="N224" s="72"/>
      <c r="O224" s="79" t="s">
        <v>384</v>
      </c>
      <c r="P224" s="81">
        <v>43744.87121527778</v>
      </c>
      <c r="Q224" s="79" t="s">
        <v>436</v>
      </c>
      <c r="R224" s="79"/>
      <c r="S224" s="79"/>
      <c r="T224" s="79"/>
      <c r="U224" s="79"/>
      <c r="V224" s="82" t="s">
        <v>764</v>
      </c>
      <c r="W224" s="81">
        <v>43744.87121527778</v>
      </c>
      <c r="X224" s="85">
        <v>43744</v>
      </c>
      <c r="Y224" s="87" t="s">
        <v>891</v>
      </c>
      <c r="Z224" s="82" t="s">
        <v>1092</v>
      </c>
      <c r="AA224" s="79"/>
      <c r="AB224" s="79"/>
      <c r="AC224" s="87" t="s">
        <v>1298</v>
      </c>
      <c r="AD224" s="79"/>
      <c r="AE224" s="79" t="b">
        <v>0</v>
      </c>
      <c r="AF224" s="79">
        <v>0</v>
      </c>
      <c r="AG224" s="87" t="s">
        <v>1402</v>
      </c>
      <c r="AH224" s="79" t="b">
        <v>0</v>
      </c>
      <c r="AI224" s="79" t="s">
        <v>1405</v>
      </c>
      <c r="AJ224" s="79"/>
      <c r="AK224" s="87" t="s">
        <v>1402</v>
      </c>
      <c r="AL224" s="79" t="b">
        <v>0</v>
      </c>
      <c r="AM224" s="79">
        <v>3</v>
      </c>
      <c r="AN224" s="87" t="s">
        <v>1299</v>
      </c>
      <c r="AO224" s="79" t="s">
        <v>1409</v>
      </c>
      <c r="AP224" s="79" t="b">
        <v>0</v>
      </c>
      <c r="AQ224" s="87" t="s">
        <v>1299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c r="BG224" s="49"/>
      <c r="BH224" s="48"/>
      <c r="BI224" s="49"/>
      <c r="BJ224" s="48"/>
      <c r="BK224" s="49"/>
      <c r="BL224" s="48"/>
      <c r="BM224" s="49"/>
      <c r="BN224" s="48"/>
    </row>
    <row r="225" spans="1:66" ht="15">
      <c r="A225" s="64" t="s">
        <v>298</v>
      </c>
      <c r="B225" s="64" t="s">
        <v>287</v>
      </c>
      <c r="C225" s="65" t="s">
        <v>3851</v>
      </c>
      <c r="D225" s="66">
        <v>3</v>
      </c>
      <c r="E225" s="67" t="s">
        <v>132</v>
      </c>
      <c r="F225" s="68">
        <v>32</v>
      </c>
      <c r="G225" s="65"/>
      <c r="H225" s="69"/>
      <c r="I225" s="70"/>
      <c r="J225" s="70"/>
      <c r="K225" s="34" t="s">
        <v>65</v>
      </c>
      <c r="L225" s="77">
        <v>225</v>
      </c>
      <c r="M225" s="77"/>
      <c r="N225" s="72"/>
      <c r="O225" s="79" t="s">
        <v>385</v>
      </c>
      <c r="P225" s="81">
        <v>43744.87121527778</v>
      </c>
      <c r="Q225" s="79" t="s">
        <v>436</v>
      </c>
      <c r="R225" s="79"/>
      <c r="S225" s="79"/>
      <c r="T225" s="79"/>
      <c r="U225" s="79"/>
      <c r="V225" s="82" t="s">
        <v>764</v>
      </c>
      <c r="W225" s="81">
        <v>43744.87121527778</v>
      </c>
      <c r="X225" s="85">
        <v>43744</v>
      </c>
      <c r="Y225" s="87" t="s">
        <v>891</v>
      </c>
      <c r="Z225" s="82" t="s">
        <v>1092</v>
      </c>
      <c r="AA225" s="79"/>
      <c r="AB225" s="79"/>
      <c r="AC225" s="87" t="s">
        <v>1298</v>
      </c>
      <c r="AD225" s="79"/>
      <c r="AE225" s="79" t="b">
        <v>0</v>
      </c>
      <c r="AF225" s="79">
        <v>0</v>
      </c>
      <c r="AG225" s="87" t="s">
        <v>1402</v>
      </c>
      <c r="AH225" s="79" t="b">
        <v>0</v>
      </c>
      <c r="AI225" s="79" t="s">
        <v>1405</v>
      </c>
      <c r="AJ225" s="79"/>
      <c r="AK225" s="87" t="s">
        <v>1402</v>
      </c>
      <c r="AL225" s="79" t="b">
        <v>0</v>
      </c>
      <c r="AM225" s="79">
        <v>3</v>
      </c>
      <c r="AN225" s="87" t="s">
        <v>1299</v>
      </c>
      <c r="AO225" s="79" t="s">
        <v>1409</v>
      </c>
      <c r="AP225" s="79" t="b">
        <v>0</v>
      </c>
      <c r="AQ225" s="87" t="s">
        <v>1299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2</v>
      </c>
      <c r="BF225" s="48"/>
      <c r="BG225" s="49"/>
      <c r="BH225" s="48"/>
      <c r="BI225" s="49"/>
      <c r="BJ225" s="48"/>
      <c r="BK225" s="49"/>
      <c r="BL225" s="48"/>
      <c r="BM225" s="49"/>
      <c r="BN225" s="48"/>
    </row>
    <row r="226" spans="1:66" ht="15">
      <c r="A226" s="64" t="s">
        <v>293</v>
      </c>
      <c r="B226" s="64" t="s">
        <v>298</v>
      </c>
      <c r="C226" s="65" t="s">
        <v>3851</v>
      </c>
      <c r="D226" s="66">
        <v>3</v>
      </c>
      <c r="E226" s="67" t="s">
        <v>132</v>
      </c>
      <c r="F226" s="68">
        <v>32</v>
      </c>
      <c r="G226" s="65"/>
      <c r="H226" s="69"/>
      <c r="I226" s="70"/>
      <c r="J226" s="70"/>
      <c r="K226" s="34" t="s">
        <v>66</v>
      </c>
      <c r="L226" s="77">
        <v>226</v>
      </c>
      <c r="M226" s="77"/>
      <c r="N226" s="72"/>
      <c r="O226" s="79" t="s">
        <v>385</v>
      </c>
      <c r="P226" s="81">
        <v>43732.583391203705</v>
      </c>
      <c r="Q226" s="79" t="s">
        <v>436</v>
      </c>
      <c r="R226" s="82" t="s">
        <v>493</v>
      </c>
      <c r="S226" s="79" t="s">
        <v>543</v>
      </c>
      <c r="T226" s="79" t="s">
        <v>556</v>
      </c>
      <c r="U226" s="82" t="s">
        <v>631</v>
      </c>
      <c r="V226" s="82" t="s">
        <v>631</v>
      </c>
      <c r="W226" s="81">
        <v>43732.583391203705</v>
      </c>
      <c r="X226" s="85">
        <v>43732</v>
      </c>
      <c r="Y226" s="87" t="s">
        <v>892</v>
      </c>
      <c r="Z226" s="82" t="s">
        <v>1093</v>
      </c>
      <c r="AA226" s="79"/>
      <c r="AB226" s="79"/>
      <c r="AC226" s="87" t="s">
        <v>1299</v>
      </c>
      <c r="AD226" s="79"/>
      <c r="AE226" s="79" t="b">
        <v>0</v>
      </c>
      <c r="AF226" s="79">
        <v>0</v>
      </c>
      <c r="AG226" s="87" t="s">
        <v>1402</v>
      </c>
      <c r="AH226" s="79" t="b">
        <v>0</v>
      </c>
      <c r="AI226" s="79" t="s">
        <v>1405</v>
      </c>
      <c r="AJ226" s="79"/>
      <c r="AK226" s="87" t="s">
        <v>1402</v>
      </c>
      <c r="AL226" s="79" t="b">
        <v>0</v>
      </c>
      <c r="AM226" s="79">
        <v>3</v>
      </c>
      <c r="AN226" s="87" t="s">
        <v>1402</v>
      </c>
      <c r="AO226" s="79" t="s">
        <v>1429</v>
      </c>
      <c r="AP226" s="79" t="b">
        <v>0</v>
      </c>
      <c r="AQ226" s="87" t="s">
        <v>1299</v>
      </c>
      <c r="AR226" s="79" t="s">
        <v>384</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c r="BG226" s="49"/>
      <c r="BH226" s="48"/>
      <c r="BI226" s="49"/>
      <c r="BJ226" s="48"/>
      <c r="BK226" s="49"/>
      <c r="BL226" s="48"/>
      <c r="BM226" s="49"/>
      <c r="BN226" s="48"/>
    </row>
    <row r="227" spans="1:66" ht="15">
      <c r="A227" s="64" t="s">
        <v>299</v>
      </c>
      <c r="B227" s="64" t="s">
        <v>300</v>
      </c>
      <c r="C227" s="65" t="s">
        <v>3851</v>
      </c>
      <c r="D227" s="66">
        <v>3</v>
      </c>
      <c r="E227" s="67" t="s">
        <v>132</v>
      </c>
      <c r="F227" s="68">
        <v>32</v>
      </c>
      <c r="G227" s="65"/>
      <c r="H227" s="69"/>
      <c r="I227" s="70"/>
      <c r="J227" s="70"/>
      <c r="K227" s="34" t="s">
        <v>66</v>
      </c>
      <c r="L227" s="77">
        <v>227</v>
      </c>
      <c r="M227" s="77"/>
      <c r="N227" s="72"/>
      <c r="O227" s="79" t="s">
        <v>385</v>
      </c>
      <c r="P227" s="81">
        <v>43738.4959375</v>
      </c>
      <c r="Q227" s="79" t="s">
        <v>387</v>
      </c>
      <c r="R227" s="79"/>
      <c r="S227" s="79"/>
      <c r="T227" s="79"/>
      <c r="U227" s="79"/>
      <c r="V227" s="82" t="s">
        <v>765</v>
      </c>
      <c r="W227" s="81">
        <v>43738.4959375</v>
      </c>
      <c r="X227" s="85">
        <v>43738</v>
      </c>
      <c r="Y227" s="87" t="s">
        <v>893</v>
      </c>
      <c r="Z227" s="82" t="s">
        <v>1094</v>
      </c>
      <c r="AA227" s="79"/>
      <c r="AB227" s="79"/>
      <c r="AC227" s="87" t="s">
        <v>1300</v>
      </c>
      <c r="AD227" s="79"/>
      <c r="AE227" s="79" t="b">
        <v>0</v>
      </c>
      <c r="AF227" s="79">
        <v>0</v>
      </c>
      <c r="AG227" s="87" t="s">
        <v>1402</v>
      </c>
      <c r="AH227" s="79" t="b">
        <v>0</v>
      </c>
      <c r="AI227" s="79" t="s">
        <v>1405</v>
      </c>
      <c r="AJ227" s="79"/>
      <c r="AK227" s="87" t="s">
        <v>1402</v>
      </c>
      <c r="AL227" s="79" t="b">
        <v>0</v>
      </c>
      <c r="AM227" s="79">
        <v>3</v>
      </c>
      <c r="AN227" s="87" t="s">
        <v>1302</v>
      </c>
      <c r="AO227" s="79" t="s">
        <v>1408</v>
      </c>
      <c r="AP227" s="79" t="b">
        <v>0</v>
      </c>
      <c r="AQ227" s="87" t="s">
        <v>1302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14</v>
      </c>
      <c r="BE227" s="78" t="str">
        <f>REPLACE(INDEX(GroupVertices[Group],MATCH(Edges[[#This Row],[Vertex 2]],GroupVertices[Vertex],0)),1,1,"")</f>
        <v>14</v>
      </c>
      <c r="BF227" s="48"/>
      <c r="BG227" s="49"/>
      <c r="BH227" s="48"/>
      <c r="BI227" s="49"/>
      <c r="BJ227" s="48"/>
      <c r="BK227" s="49"/>
      <c r="BL227" s="48"/>
      <c r="BM227" s="49"/>
      <c r="BN227" s="48"/>
    </row>
    <row r="228" spans="1:66" ht="15">
      <c r="A228" s="64" t="s">
        <v>300</v>
      </c>
      <c r="B228" s="64" t="s">
        <v>293</v>
      </c>
      <c r="C228" s="65" t="s">
        <v>3851</v>
      </c>
      <c r="D228" s="66">
        <v>3</v>
      </c>
      <c r="E228" s="67" t="s">
        <v>132</v>
      </c>
      <c r="F228" s="68">
        <v>32</v>
      </c>
      <c r="G228" s="65"/>
      <c r="H228" s="69"/>
      <c r="I228" s="70"/>
      <c r="J228" s="70"/>
      <c r="K228" s="34" t="s">
        <v>66</v>
      </c>
      <c r="L228" s="77">
        <v>228</v>
      </c>
      <c r="M228" s="77"/>
      <c r="N228" s="72"/>
      <c r="O228" s="79" t="s">
        <v>384</v>
      </c>
      <c r="P228" s="81">
        <v>43738.50158564815</v>
      </c>
      <c r="Q228" s="79" t="s">
        <v>387</v>
      </c>
      <c r="R228" s="79"/>
      <c r="S228" s="79"/>
      <c r="T228" s="79"/>
      <c r="U228" s="79"/>
      <c r="V228" s="82" t="s">
        <v>766</v>
      </c>
      <c r="W228" s="81">
        <v>43738.50158564815</v>
      </c>
      <c r="X228" s="85">
        <v>43738</v>
      </c>
      <c r="Y228" s="87" t="s">
        <v>894</v>
      </c>
      <c r="Z228" s="82" t="s">
        <v>1095</v>
      </c>
      <c r="AA228" s="79"/>
      <c r="AB228" s="79"/>
      <c r="AC228" s="87" t="s">
        <v>1301</v>
      </c>
      <c r="AD228" s="79"/>
      <c r="AE228" s="79" t="b">
        <v>0</v>
      </c>
      <c r="AF228" s="79">
        <v>0</v>
      </c>
      <c r="AG228" s="87" t="s">
        <v>1402</v>
      </c>
      <c r="AH228" s="79" t="b">
        <v>0</v>
      </c>
      <c r="AI228" s="79" t="s">
        <v>1405</v>
      </c>
      <c r="AJ228" s="79"/>
      <c r="AK228" s="87" t="s">
        <v>1402</v>
      </c>
      <c r="AL228" s="79" t="b">
        <v>0</v>
      </c>
      <c r="AM228" s="79">
        <v>3</v>
      </c>
      <c r="AN228" s="87" t="s">
        <v>1302</v>
      </c>
      <c r="AO228" s="79" t="s">
        <v>1412</v>
      </c>
      <c r="AP228" s="79" t="b">
        <v>0</v>
      </c>
      <c r="AQ228" s="87" t="s">
        <v>1302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14</v>
      </c>
      <c r="BE228" s="78" t="str">
        <f>REPLACE(INDEX(GroupVertices[Group],MATCH(Edges[[#This Row],[Vertex 2]],GroupVertices[Vertex],0)),1,1,"")</f>
        <v>1</v>
      </c>
      <c r="BF228" s="48"/>
      <c r="BG228" s="49"/>
      <c r="BH228" s="48"/>
      <c r="BI228" s="49"/>
      <c r="BJ228" s="48"/>
      <c r="BK228" s="49"/>
      <c r="BL228" s="48"/>
      <c r="BM228" s="49"/>
      <c r="BN228" s="48"/>
    </row>
    <row r="229" spans="1:66" ht="15">
      <c r="A229" s="64" t="s">
        <v>300</v>
      </c>
      <c r="B229" s="64" t="s">
        <v>299</v>
      </c>
      <c r="C229" s="65" t="s">
        <v>3851</v>
      </c>
      <c r="D229" s="66">
        <v>3</v>
      </c>
      <c r="E229" s="67" t="s">
        <v>132</v>
      </c>
      <c r="F229" s="68">
        <v>32</v>
      </c>
      <c r="G229" s="65"/>
      <c r="H229" s="69"/>
      <c r="I229" s="70"/>
      <c r="J229" s="70"/>
      <c r="K229" s="34" t="s">
        <v>66</v>
      </c>
      <c r="L229" s="77">
        <v>229</v>
      </c>
      <c r="M229" s="77"/>
      <c r="N229" s="72"/>
      <c r="O229" s="79" t="s">
        <v>385</v>
      </c>
      <c r="P229" s="81">
        <v>43738.50158564815</v>
      </c>
      <c r="Q229" s="79" t="s">
        <v>387</v>
      </c>
      <c r="R229" s="79"/>
      <c r="S229" s="79"/>
      <c r="T229" s="79"/>
      <c r="U229" s="79"/>
      <c r="V229" s="82" t="s">
        <v>766</v>
      </c>
      <c r="W229" s="81">
        <v>43738.50158564815</v>
      </c>
      <c r="X229" s="85">
        <v>43738</v>
      </c>
      <c r="Y229" s="87" t="s">
        <v>894</v>
      </c>
      <c r="Z229" s="82" t="s">
        <v>1095</v>
      </c>
      <c r="AA229" s="79"/>
      <c r="AB229" s="79"/>
      <c r="AC229" s="87" t="s">
        <v>1301</v>
      </c>
      <c r="AD229" s="79"/>
      <c r="AE229" s="79" t="b">
        <v>0</v>
      </c>
      <c r="AF229" s="79">
        <v>0</v>
      </c>
      <c r="AG229" s="87" t="s">
        <v>1402</v>
      </c>
      <c r="AH229" s="79" t="b">
        <v>0</v>
      </c>
      <c r="AI229" s="79" t="s">
        <v>1405</v>
      </c>
      <c r="AJ229" s="79"/>
      <c r="AK229" s="87" t="s">
        <v>1402</v>
      </c>
      <c r="AL229" s="79" t="b">
        <v>0</v>
      </c>
      <c r="AM229" s="79">
        <v>3</v>
      </c>
      <c r="AN229" s="87" t="s">
        <v>1302</v>
      </c>
      <c r="AO229" s="79" t="s">
        <v>1412</v>
      </c>
      <c r="AP229" s="79" t="b">
        <v>0</v>
      </c>
      <c r="AQ229" s="87" t="s">
        <v>1302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14</v>
      </c>
      <c r="BE229" s="78" t="str">
        <f>REPLACE(INDEX(GroupVertices[Group],MATCH(Edges[[#This Row],[Vertex 2]],GroupVertices[Vertex],0)),1,1,"")</f>
        <v>14</v>
      </c>
      <c r="BF229" s="48">
        <v>0</v>
      </c>
      <c r="BG229" s="49">
        <v>0</v>
      </c>
      <c r="BH229" s="48">
        <v>0</v>
      </c>
      <c r="BI229" s="49">
        <v>0</v>
      </c>
      <c r="BJ229" s="48">
        <v>0</v>
      </c>
      <c r="BK229" s="49">
        <v>0</v>
      </c>
      <c r="BL229" s="48">
        <v>32</v>
      </c>
      <c r="BM229" s="49">
        <v>100</v>
      </c>
      <c r="BN229" s="48">
        <v>32</v>
      </c>
    </row>
    <row r="230" spans="1:66" ht="15">
      <c r="A230" s="64" t="s">
        <v>293</v>
      </c>
      <c r="B230" s="64" t="s">
        <v>300</v>
      </c>
      <c r="C230" s="65" t="s">
        <v>3851</v>
      </c>
      <c r="D230" s="66">
        <v>3</v>
      </c>
      <c r="E230" s="67" t="s">
        <v>132</v>
      </c>
      <c r="F230" s="68">
        <v>32</v>
      </c>
      <c r="G230" s="65"/>
      <c r="H230" s="69"/>
      <c r="I230" s="70"/>
      <c r="J230" s="70"/>
      <c r="K230" s="34" t="s">
        <v>66</v>
      </c>
      <c r="L230" s="77">
        <v>230</v>
      </c>
      <c r="M230" s="77"/>
      <c r="N230" s="72"/>
      <c r="O230" s="79" t="s">
        <v>385</v>
      </c>
      <c r="P230" s="81">
        <v>43738.458333333336</v>
      </c>
      <c r="Q230" s="79" t="s">
        <v>387</v>
      </c>
      <c r="R230" s="82" t="s">
        <v>494</v>
      </c>
      <c r="S230" s="79" t="s">
        <v>543</v>
      </c>
      <c r="T230" s="79" t="s">
        <v>293</v>
      </c>
      <c r="U230" s="82" t="s">
        <v>632</v>
      </c>
      <c r="V230" s="82" t="s">
        <v>632</v>
      </c>
      <c r="W230" s="81">
        <v>43738.458333333336</v>
      </c>
      <c r="X230" s="85">
        <v>43738</v>
      </c>
      <c r="Y230" s="87" t="s">
        <v>895</v>
      </c>
      <c r="Z230" s="82" t="s">
        <v>1096</v>
      </c>
      <c r="AA230" s="79"/>
      <c r="AB230" s="79"/>
      <c r="AC230" s="87" t="s">
        <v>1302</v>
      </c>
      <c r="AD230" s="79"/>
      <c r="AE230" s="79" t="b">
        <v>0</v>
      </c>
      <c r="AF230" s="79">
        <v>3</v>
      </c>
      <c r="AG230" s="87" t="s">
        <v>1402</v>
      </c>
      <c r="AH230" s="79" t="b">
        <v>0</v>
      </c>
      <c r="AI230" s="79" t="s">
        <v>1405</v>
      </c>
      <c r="AJ230" s="79"/>
      <c r="AK230" s="87" t="s">
        <v>1402</v>
      </c>
      <c r="AL230" s="79" t="b">
        <v>0</v>
      </c>
      <c r="AM230" s="79">
        <v>3</v>
      </c>
      <c r="AN230" s="87" t="s">
        <v>1402</v>
      </c>
      <c r="AO230" s="79" t="s">
        <v>1429</v>
      </c>
      <c r="AP230" s="79" t="b">
        <v>0</v>
      </c>
      <c r="AQ230" s="87" t="s">
        <v>1302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14</v>
      </c>
      <c r="BF230" s="48"/>
      <c r="BG230" s="49"/>
      <c r="BH230" s="48"/>
      <c r="BI230" s="49"/>
      <c r="BJ230" s="48"/>
      <c r="BK230" s="49"/>
      <c r="BL230" s="48"/>
      <c r="BM230" s="49"/>
      <c r="BN230" s="48"/>
    </row>
    <row r="231" spans="1:66" ht="15">
      <c r="A231" s="64" t="s">
        <v>299</v>
      </c>
      <c r="B231" s="64" t="s">
        <v>293</v>
      </c>
      <c r="C231" s="65" t="s">
        <v>3851</v>
      </c>
      <c r="D231" s="66">
        <v>3</v>
      </c>
      <c r="E231" s="67" t="s">
        <v>132</v>
      </c>
      <c r="F231" s="68">
        <v>32</v>
      </c>
      <c r="G231" s="65"/>
      <c r="H231" s="69"/>
      <c r="I231" s="70"/>
      <c r="J231" s="70"/>
      <c r="K231" s="34" t="s">
        <v>66</v>
      </c>
      <c r="L231" s="77">
        <v>231</v>
      </c>
      <c r="M231" s="77"/>
      <c r="N231" s="72"/>
      <c r="O231" s="79" t="s">
        <v>384</v>
      </c>
      <c r="P231" s="81">
        <v>43738.4959375</v>
      </c>
      <c r="Q231" s="79" t="s">
        <v>387</v>
      </c>
      <c r="R231" s="79"/>
      <c r="S231" s="79"/>
      <c r="T231" s="79"/>
      <c r="U231" s="79"/>
      <c r="V231" s="82" t="s">
        <v>765</v>
      </c>
      <c r="W231" s="81">
        <v>43738.4959375</v>
      </c>
      <c r="X231" s="85">
        <v>43738</v>
      </c>
      <c r="Y231" s="87" t="s">
        <v>893</v>
      </c>
      <c r="Z231" s="82" t="s">
        <v>1094</v>
      </c>
      <c r="AA231" s="79"/>
      <c r="AB231" s="79"/>
      <c r="AC231" s="87" t="s">
        <v>1300</v>
      </c>
      <c r="AD231" s="79"/>
      <c r="AE231" s="79" t="b">
        <v>0</v>
      </c>
      <c r="AF231" s="79">
        <v>0</v>
      </c>
      <c r="AG231" s="87" t="s">
        <v>1402</v>
      </c>
      <c r="AH231" s="79" t="b">
        <v>0</v>
      </c>
      <c r="AI231" s="79" t="s">
        <v>1405</v>
      </c>
      <c r="AJ231" s="79"/>
      <c r="AK231" s="87" t="s">
        <v>1402</v>
      </c>
      <c r="AL231" s="79" t="b">
        <v>0</v>
      </c>
      <c r="AM231" s="79">
        <v>3</v>
      </c>
      <c r="AN231" s="87" t="s">
        <v>1302</v>
      </c>
      <c r="AO231" s="79" t="s">
        <v>1408</v>
      </c>
      <c r="AP231" s="79" t="b">
        <v>0</v>
      </c>
      <c r="AQ231" s="87" t="s">
        <v>1302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14</v>
      </c>
      <c r="BE231" s="78" t="str">
        <f>REPLACE(INDEX(GroupVertices[Group],MATCH(Edges[[#This Row],[Vertex 2]],GroupVertices[Vertex],0)),1,1,"")</f>
        <v>1</v>
      </c>
      <c r="BF231" s="48">
        <v>0</v>
      </c>
      <c r="BG231" s="49">
        <v>0</v>
      </c>
      <c r="BH231" s="48">
        <v>0</v>
      </c>
      <c r="BI231" s="49">
        <v>0</v>
      </c>
      <c r="BJ231" s="48">
        <v>0</v>
      </c>
      <c r="BK231" s="49">
        <v>0</v>
      </c>
      <c r="BL231" s="48">
        <v>32</v>
      </c>
      <c r="BM231" s="49">
        <v>100</v>
      </c>
      <c r="BN231" s="48">
        <v>32</v>
      </c>
    </row>
    <row r="232" spans="1:66" ht="15">
      <c r="A232" s="64" t="s">
        <v>293</v>
      </c>
      <c r="B232" s="64" t="s">
        <v>299</v>
      </c>
      <c r="C232" s="65" t="s">
        <v>3851</v>
      </c>
      <c r="D232" s="66">
        <v>3</v>
      </c>
      <c r="E232" s="67" t="s">
        <v>132</v>
      </c>
      <c r="F232" s="68">
        <v>32</v>
      </c>
      <c r="G232" s="65"/>
      <c r="H232" s="69"/>
      <c r="I232" s="70"/>
      <c r="J232" s="70"/>
      <c r="K232" s="34" t="s">
        <v>66</v>
      </c>
      <c r="L232" s="77">
        <v>232</v>
      </c>
      <c r="M232" s="77"/>
      <c r="N232" s="72"/>
      <c r="O232" s="79" t="s">
        <v>385</v>
      </c>
      <c r="P232" s="81">
        <v>43738.458333333336</v>
      </c>
      <c r="Q232" s="79" t="s">
        <v>387</v>
      </c>
      <c r="R232" s="82" t="s">
        <v>494</v>
      </c>
      <c r="S232" s="79" t="s">
        <v>543</v>
      </c>
      <c r="T232" s="79" t="s">
        <v>293</v>
      </c>
      <c r="U232" s="82" t="s">
        <v>632</v>
      </c>
      <c r="V232" s="82" t="s">
        <v>632</v>
      </c>
      <c r="W232" s="81">
        <v>43738.458333333336</v>
      </c>
      <c r="X232" s="85">
        <v>43738</v>
      </c>
      <c r="Y232" s="87" t="s">
        <v>895</v>
      </c>
      <c r="Z232" s="82" t="s">
        <v>1096</v>
      </c>
      <c r="AA232" s="79"/>
      <c r="AB232" s="79"/>
      <c r="AC232" s="87" t="s">
        <v>1302</v>
      </c>
      <c r="AD232" s="79"/>
      <c r="AE232" s="79" t="b">
        <v>0</v>
      </c>
      <c r="AF232" s="79">
        <v>3</v>
      </c>
      <c r="AG232" s="87" t="s">
        <v>1402</v>
      </c>
      <c r="AH232" s="79" t="b">
        <v>0</v>
      </c>
      <c r="AI232" s="79" t="s">
        <v>1405</v>
      </c>
      <c r="AJ232" s="79"/>
      <c r="AK232" s="87" t="s">
        <v>1402</v>
      </c>
      <c r="AL232" s="79" t="b">
        <v>0</v>
      </c>
      <c r="AM232" s="79">
        <v>3</v>
      </c>
      <c r="AN232" s="87" t="s">
        <v>1402</v>
      </c>
      <c r="AO232" s="79" t="s">
        <v>1429</v>
      </c>
      <c r="AP232" s="79" t="b">
        <v>0</v>
      </c>
      <c r="AQ232" s="87" t="s">
        <v>1302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14</v>
      </c>
      <c r="BF232" s="48">
        <v>0</v>
      </c>
      <c r="BG232" s="49">
        <v>0</v>
      </c>
      <c r="BH232" s="48">
        <v>0</v>
      </c>
      <c r="BI232" s="49">
        <v>0</v>
      </c>
      <c r="BJ232" s="48">
        <v>0</v>
      </c>
      <c r="BK232" s="49">
        <v>0</v>
      </c>
      <c r="BL232" s="48">
        <v>32</v>
      </c>
      <c r="BM232" s="49">
        <v>100</v>
      </c>
      <c r="BN232" s="48">
        <v>32</v>
      </c>
    </row>
    <row r="233" spans="1:66" ht="15">
      <c r="A233" s="64" t="s">
        <v>301</v>
      </c>
      <c r="B233" s="64" t="s">
        <v>302</v>
      </c>
      <c r="C233" s="65" t="s">
        <v>3851</v>
      </c>
      <c r="D233" s="66">
        <v>3</v>
      </c>
      <c r="E233" s="67" t="s">
        <v>132</v>
      </c>
      <c r="F233" s="68">
        <v>32</v>
      </c>
      <c r="G233" s="65"/>
      <c r="H233" s="69"/>
      <c r="I233" s="70"/>
      <c r="J233" s="70"/>
      <c r="K233" s="34" t="s">
        <v>66</v>
      </c>
      <c r="L233" s="77">
        <v>233</v>
      </c>
      <c r="M233" s="77"/>
      <c r="N233" s="72"/>
      <c r="O233" s="79" t="s">
        <v>385</v>
      </c>
      <c r="P233" s="81">
        <v>43739.62008101852</v>
      </c>
      <c r="Q233" s="79" t="s">
        <v>395</v>
      </c>
      <c r="R233" s="79"/>
      <c r="S233" s="79"/>
      <c r="T233" s="79" t="s">
        <v>293</v>
      </c>
      <c r="U233" s="79"/>
      <c r="V233" s="82" t="s">
        <v>767</v>
      </c>
      <c r="W233" s="81">
        <v>43739.62008101852</v>
      </c>
      <c r="X233" s="85">
        <v>43739</v>
      </c>
      <c r="Y233" s="87" t="s">
        <v>896</v>
      </c>
      <c r="Z233" s="82" t="s">
        <v>1097</v>
      </c>
      <c r="AA233" s="79"/>
      <c r="AB233" s="79"/>
      <c r="AC233" s="87" t="s">
        <v>1303</v>
      </c>
      <c r="AD233" s="79"/>
      <c r="AE233" s="79" t="b">
        <v>0</v>
      </c>
      <c r="AF233" s="79">
        <v>0</v>
      </c>
      <c r="AG233" s="87" t="s">
        <v>1402</v>
      </c>
      <c r="AH233" s="79" t="b">
        <v>0</v>
      </c>
      <c r="AI233" s="79" t="s">
        <v>1405</v>
      </c>
      <c r="AJ233" s="79"/>
      <c r="AK233" s="87" t="s">
        <v>1402</v>
      </c>
      <c r="AL233" s="79" t="b">
        <v>0</v>
      </c>
      <c r="AM233" s="79">
        <v>5</v>
      </c>
      <c r="AN233" s="87" t="s">
        <v>1306</v>
      </c>
      <c r="AO233" s="79" t="s">
        <v>1411</v>
      </c>
      <c r="AP233" s="79" t="b">
        <v>0</v>
      </c>
      <c r="AQ233" s="87" t="s">
        <v>1306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6</v>
      </c>
      <c r="BE233" s="78" t="str">
        <f>REPLACE(INDEX(GroupVertices[Group],MATCH(Edges[[#This Row],[Vertex 2]],GroupVertices[Vertex],0)),1,1,"")</f>
        <v>6</v>
      </c>
      <c r="BF233" s="48"/>
      <c r="BG233" s="49"/>
      <c r="BH233" s="48"/>
      <c r="BI233" s="49"/>
      <c r="BJ233" s="48"/>
      <c r="BK233" s="49"/>
      <c r="BL233" s="48"/>
      <c r="BM233" s="49"/>
      <c r="BN233" s="48"/>
    </row>
    <row r="234" spans="1:66" ht="15">
      <c r="A234" s="64" t="s">
        <v>302</v>
      </c>
      <c r="B234" s="64" t="s">
        <v>293</v>
      </c>
      <c r="C234" s="65" t="s">
        <v>3851</v>
      </c>
      <c r="D234" s="66">
        <v>3</v>
      </c>
      <c r="E234" s="67" t="s">
        <v>132</v>
      </c>
      <c r="F234" s="68">
        <v>32</v>
      </c>
      <c r="G234" s="65"/>
      <c r="H234" s="69"/>
      <c r="I234" s="70"/>
      <c r="J234" s="70"/>
      <c r="K234" s="34" t="s">
        <v>66</v>
      </c>
      <c r="L234" s="77">
        <v>234</v>
      </c>
      <c r="M234" s="77"/>
      <c r="N234" s="72"/>
      <c r="O234" s="79" t="s">
        <v>384</v>
      </c>
      <c r="P234" s="81">
        <v>43739.65613425926</v>
      </c>
      <c r="Q234" s="79" t="s">
        <v>395</v>
      </c>
      <c r="R234" s="79"/>
      <c r="S234" s="79"/>
      <c r="T234" s="79" t="s">
        <v>293</v>
      </c>
      <c r="U234" s="79"/>
      <c r="V234" s="82" t="s">
        <v>768</v>
      </c>
      <c r="W234" s="81">
        <v>43739.65613425926</v>
      </c>
      <c r="X234" s="85">
        <v>43739</v>
      </c>
      <c r="Y234" s="87" t="s">
        <v>897</v>
      </c>
      <c r="Z234" s="82" t="s">
        <v>1098</v>
      </c>
      <c r="AA234" s="79"/>
      <c r="AB234" s="79"/>
      <c r="AC234" s="87" t="s">
        <v>1304</v>
      </c>
      <c r="AD234" s="79"/>
      <c r="AE234" s="79" t="b">
        <v>0</v>
      </c>
      <c r="AF234" s="79">
        <v>0</v>
      </c>
      <c r="AG234" s="87" t="s">
        <v>1402</v>
      </c>
      <c r="AH234" s="79" t="b">
        <v>0</v>
      </c>
      <c r="AI234" s="79" t="s">
        <v>1405</v>
      </c>
      <c r="AJ234" s="79"/>
      <c r="AK234" s="87" t="s">
        <v>1402</v>
      </c>
      <c r="AL234" s="79" t="b">
        <v>0</v>
      </c>
      <c r="AM234" s="79">
        <v>5</v>
      </c>
      <c r="AN234" s="87" t="s">
        <v>1306</v>
      </c>
      <c r="AO234" s="79" t="s">
        <v>1409</v>
      </c>
      <c r="AP234" s="79" t="b">
        <v>0</v>
      </c>
      <c r="AQ234" s="87" t="s">
        <v>1306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6</v>
      </c>
      <c r="BE234" s="78" t="str">
        <f>REPLACE(INDEX(GroupVertices[Group],MATCH(Edges[[#This Row],[Vertex 2]],GroupVertices[Vertex],0)),1,1,"")</f>
        <v>1</v>
      </c>
      <c r="BF234" s="48"/>
      <c r="BG234" s="49"/>
      <c r="BH234" s="48"/>
      <c r="BI234" s="49"/>
      <c r="BJ234" s="48"/>
      <c r="BK234" s="49"/>
      <c r="BL234" s="48"/>
      <c r="BM234" s="49"/>
      <c r="BN234" s="48"/>
    </row>
    <row r="235" spans="1:66" ht="15">
      <c r="A235" s="64" t="s">
        <v>302</v>
      </c>
      <c r="B235" s="64" t="s">
        <v>335</v>
      </c>
      <c r="C235" s="65" t="s">
        <v>3851</v>
      </c>
      <c r="D235" s="66">
        <v>3</v>
      </c>
      <c r="E235" s="67" t="s">
        <v>132</v>
      </c>
      <c r="F235" s="68">
        <v>32</v>
      </c>
      <c r="G235" s="65"/>
      <c r="H235" s="69"/>
      <c r="I235" s="70"/>
      <c r="J235" s="70"/>
      <c r="K235" s="34" t="s">
        <v>65</v>
      </c>
      <c r="L235" s="77">
        <v>235</v>
      </c>
      <c r="M235" s="77"/>
      <c r="N235" s="72"/>
      <c r="O235" s="79" t="s">
        <v>385</v>
      </c>
      <c r="P235" s="81">
        <v>43739.65613425926</v>
      </c>
      <c r="Q235" s="79" t="s">
        <v>395</v>
      </c>
      <c r="R235" s="79"/>
      <c r="S235" s="79"/>
      <c r="T235" s="79" t="s">
        <v>293</v>
      </c>
      <c r="U235" s="79"/>
      <c r="V235" s="82" t="s">
        <v>768</v>
      </c>
      <c r="W235" s="81">
        <v>43739.65613425926</v>
      </c>
      <c r="X235" s="85">
        <v>43739</v>
      </c>
      <c r="Y235" s="87" t="s">
        <v>897</v>
      </c>
      <c r="Z235" s="82" t="s">
        <v>1098</v>
      </c>
      <c r="AA235" s="79"/>
      <c r="AB235" s="79"/>
      <c r="AC235" s="87" t="s">
        <v>1304</v>
      </c>
      <c r="AD235" s="79"/>
      <c r="AE235" s="79" t="b">
        <v>0</v>
      </c>
      <c r="AF235" s="79">
        <v>0</v>
      </c>
      <c r="AG235" s="87" t="s">
        <v>1402</v>
      </c>
      <c r="AH235" s="79" t="b">
        <v>0</v>
      </c>
      <c r="AI235" s="79" t="s">
        <v>1405</v>
      </c>
      <c r="AJ235" s="79"/>
      <c r="AK235" s="87" t="s">
        <v>1402</v>
      </c>
      <c r="AL235" s="79" t="b">
        <v>0</v>
      </c>
      <c r="AM235" s="79">
        <v>5</v>
      </c>
      <c r="AN235" s="87" t="s">
        <v>1306</v>
      </c>
      <c r="AO235" s="79" t="s">
        <v>1409</v>
      </c>
      <c r="AP235" s="79" t="b">
        <v>0</v>
      </c>
      <c r="AQ235" s="87" t="s">
        <v>1306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6</v>
      </c>
      <c r="BE235" s="78" t="str">
        <f>REPLACE(INDEX(GroupVertices[Group],MATCH(Edges[[#This Row],[Vertex 2]],GroupVertices[Vertex],0)),1,1,"")</f>
        <v>6</v>
      </c>
      <c r="BF235" s="48"/>
      <c r="BG235" s="49"/>
      <c r="BH235" s="48"/>
      <c r="BI235" s="49"/>
      <c r="BJ235" s="48"/>
      <c r="BK235" s="49"/>
      <c r="BL235" s="48"/>
      <c r="BM235" s="49"/>
      <c r="BN235" s="48"/>
    </row>
    <row r="236" spans="1:66" ht="15">
      <c r="A236" s="64" t="s">
        <v>302</v>
      </c>
      <c r="B236" s="64" t="s">
        <v>336</v>
      </c>
      <c r="C236" s="65" t="s">
        <v>3851</v>
      </c>
      <c r="D236" s="66">
        <v>3</v>
      </c>
      <c r="E236" s="67" t="s">
        <v>132</v>
      </c>
      <c r="F236" s="68">
        <v>32</v>
      </c>
      <c r="G236" s="65"/>
      <c r="H236" s="69"/>
      <c r="I236" s="70"/>
      <c r="J236" s="70"/>
      <c r="K236" s="34" t="s">
        <v>65</v>
      </c>
      <c r="L236" s="77">
        <v>236</v>
      </c>
      <c r="M236" s="77"/>
      <c r="N236" s="72"/>
      <c r="O236" s="79" t="s">
        <v>385</v>
      </c>
      <c r="P236" s="81">
        <v>43739.65613425926</v>
      </c>
      <c r="Q236" s="79" t="s">
        <v>395</v>
      </c>
      <c r="R236" s="79"/>
      <c r="S236" s="79"/>
      <c r="T236" s="79" t="s">
        <v>293</v>
      </c>
      <c r="U236" s="79"/>
      <c r="V236" s="82" t="s">
        <v>768</v>
      </c>
      <c r="W236" s="81">
        <v>43739.65613425926</v>
      </c>
      <c r="X236" s="85">
        <v>43739</v>
      </c>
      <c r="Y236" s="87" t="s">
        <v>897</v>
      </c>
      <c r="Z236" s="82" t="s">
        <v>1098</v>
      </c>
      <c r="AA236" s="79"/>
      <c r="AB236" s="79"/>
      <c r="AC236" s="87" t="s">
        <v>1304</v>
      </c>
      <c r="AD236" s="79"/>
      <c r="AE236" s="79" t="b">
        <v>0</v>
      </c>
      <c r="AF236" s="79">
        <v>0</v>
      </c>
      <c r="AG236" s="87" t="s">
        <v>1402</v>
      </c>
      <c r="AH236" s="79" t="b">
        <v>0</v>
      </c>
      <c r="AI236" s="79" t="s">
        <v>1405</v>
      </c>
      <c r="AJ236" s="79"/>
      <c r="AK236" s="87" t="s">
        <v>1402</v>
      </c>
      <c r="AL236" s="79" t="b">
        <v>0</v>
      </c>
      <c r="AM236" s="79">
        <v>5</v>
      </c>
      <c r="AN236" s="87" t="s">
        <v>1306</v>
      </c>
      <c r="AO236" s="79" t="s">
        <v>1409</v>
      </c>
      <c r="AP236" s="79" t="b">
        <v>0</v>
      </c>
      <c r="AQ236" s="87" t="s">
        <v>1306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6</v>
      </c>
      <c r="BE236" s="78" t="str">
        <f>REPLACE(INDEX(GroupVertices[Group],MATCH(Edges[[#This Row],[Vertex 2]],GroupVertices[Vertex],0)),1,1,"")</f>
        <v>6</v>
      </c>
      <c r="BF236" s="48"/>
      <c r="BG236" s="49"/>
      <c r="BH236" s="48"/>
      <c r="BI236" s="49"/>
      <c r="BJ236" s="48"/>
      <c r="BK236" s="49"/>
      <c r="BL236" s="48"/>
      <c r="BM236" s="49"/>
      <c r="BN236" s="48"/>
    </row>
    <row r="237" spans="1:66" ht="15">
      <c r="A237" s="64" t="s">
        <v>302</v>
      </c>
      <c r="B237" s="64" t="s">
        <v>301</v>
      </c>
      <c r="C237" s="65" t="s">
        <v>3851</v>
      </c>
      <c r="D237" s="66">
        <v>3</v>
      </c>
      <c r="E237" s="67" t="s">
        <v>132</v>
      </c>
      <c r="F237" s="68">
        <v>32</v>
      </c>
      <c r="G237" s="65"/>
      <c r="H237" s="69"/>
      <c r="I237" s="70"/>
      <c r="J237" s="70"/>
      <c r="K237" s="34" t="s">
        <v>66</v>
      </c>
      <c r="L237" s="77">
        <v>237</v>
      </c>
      <c r="M237" s="77"/>
      <c r="N237" s="72"/>
      <c r="O237" s="79" t="s">
        <v>385</v>
      </c>
      <c r="P237" s="81">
        <v>43739.65613425926</v>
      </c>
      <c r="Q237" s="79" t="s">
        <v>395</v>
      </c>
      <c r="R237" s="79"/>
      <c r="S237" s="79"/>
      <c r="T237" s="79" t="s">
        <v>293</v>
      </c>
      <c r="U237" s="79"/>
      <c r="V237" s="82" t="s">
        <v>768</v>
      </c>
      <c r="W237" s="81">
        <v>43739.65613425926</v>
      </c>
      <c r="X237" s="85">
        <v>43739</v>
      </c>
      <c r="Y237" s="87" t="s">
        <v>897</v>
      </c>
      <c r="Z237" s="82" t="s">
        <v>1098</v>
      </c>
      <c r="AA237" s="79"/>
      <c r="AB237" s="79"/>
      <c r="AC237" s="87" t="s">
        <v>1304</v>
      </c>
      <c r="AD237" s="79"/>
      <c r="AE237" s="79" t="b">
        <v>0</v>
      </c>
      <c r="AF237" s="79">
        <v>0</v>
      </c>
      <c r="AG237" s="87" t="s">
        <v>1402</v>
      </c>
      <c r="AH237" s="79" t="b">
        <v>0</v>
      </c>
      <c r="AI237" s="79" t="s">
        <v>1405</v>
      </c>
      <c r="AJ237" s="79"/>
      <c r="AK237" s="87" t="s">
        <v>1402</v>
      </c>
      <c r="AL237" s="79" t="b">
        <v>0</v>
      </c>
      <c r="AM237" s="79">
        <v>5</v>
      </c>
      <c r="AN237" s="87" t="s">
        <v>1306</v>
      </c>
      <c r="AO237" s="79" t="s">
        <v>1409</v>
      </c>
      <c r="AP237" s="79" t="b">
        <v>0</v>
      </c>
      <c r="AQ237" s="87" t="s">
        <v>1306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6</v>
      </c>
      <c r="BE237" s="78" t="str">
        <f>REPLACE(INDEX(GroupVertices[Group],MATCH(Edges[[#This Row],[Vertex 2]],GroupVertices[Vertex],0)),1,1,"")</f>
        <v>6</v>
      </c>
      <c r="BF237" s="48">
        <v>0</v>
      </c>
      <c r="BG237" s="49">
        <v>0</v>
      </c>
      <c r="BH237" s="48">
        <v>0</v>
      </c>
      <c r="BI237" s="49">
        <v>0</v>
      </c>
      <c r="BJ237" s="48">
        <v>0</v>
      </c>
      <c r="BK237" s="49">
        <v>0</v>
      </c>
      <c r="BL237" s="48">
        <v>36</v>
      </c>
      <c r="BM237" s="49">
        <v>100</v>
      </c>
      <c r="BN237" s="48">
        <v>36</v>
      </c>
    </row>
    <row r="238" spans="1:66" ht="15">
      <c r="A238" s="64" t="s">
        <v>302</v>
      </c>
      <c r="B238" s="64" t="s">
        <v>302</v>
      </c>
      <c r="C238" s="65" t="s">
        <v>3851</v>
      </c>
      <c r="D238" s="66">
        <v>3</v>
      </c>
      <c r="E238" s="67" t="s">
        <v>132</v>
      </c>
      <c r="F238" s="68">
        <v>32</v>
      </c>
      <c r="G238" s="65"/>
      <c r="H238" s="69"/>
      <c r="I238" s="70"/>
      <c r="J238" s="70"/>
      <c r="K238" s="34" t="s">
        <v>65</v>
      </c>
      <c r="L238" s="77">
        <v>238</v>
      </c>
      <c r="M238" s="77"/>
      <c r="N238" s="72"/>
      <c r="O238" s="79" t="s">
        <v>176</v>
      </c>
      <c r="P238" s="81">
        <v>43746.573599537034</v>
      </c>
      <c r="Q238" s="79" t="s">
        <v>412</v>
      </c>
      <c r="R238" s="79"/>
      <c r="S238" s="79"/>
      <c r="T238" s="79" t="s">
        <v>563</v>
      </c>
      <c r="U238" s="79"/>
      <c r="V238" s="82" t="s">
        <v>768</v>
      </c>
      <c r="W238" s="81">
        <v>43746.573599537034</v>
      </c>
      <c r="X238" s="85">
        <v>43746</v>
      </c>
      <c r="Y238" s="87" t="s">
        <v>898</v>
      </c>
      <c r="Z238" s="82" t="s">
        <v>1099</v>
      </c>
      <c r="AA238" s="79"/>
      <c r="AB238" s="79"/>
      <c r="AC238" s="87" t="s">
        <v>1305</v>
      </c>
      <c r="AD238" s="79"/>
      <c r="AE238" s="79" t="b">
        <v>0</v>
      </c>
      <c r="AF238" s="79">
        <v>2</v>
      </c>
      <c r="AG238" s="87" t="s">
        <v>1402</v>
      </c>
      <c r="AH238" s="79" t="b">
        <v>0</v>
      </c>
      <c r="AI238" s="79" t="s">
        <v>1405</v>
      </c>
      <c r="AJ238" s="79"/>
      <c r="AK238" s="87" t="s">
        <v>1402</v>
      </c>
      <c r="AL238" s="79" t="b">
        <v>0</v>
      </c>
      <c r="AM238" s="79">
        <v>2</v>
      </c>
      <c r="AN238" s="87" t="s">
        <v>1402</v>
      </c>
      <c r="AO238" s="79" t="s">
        <v>1430</v>
      </c>
      <c r="AP238" s="79" t="b">
        <v>0</v>
      </c>
      <c r="AQ238" s="87" t="s">
        <v>1305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6</v>
      </c>
      <c r="BE238" s="78" t="str">
        <f>REPLACE(INDEX(GroupVertices[Group],MATCH(Edges[[#This Row],[Vertex 2]],GroupVertices[Vertex],0)),1,1,"")</f>
        <v>6</v>
      </c>
      <c r="BF238" s="48">
        <v>0</v>
      </c>
      <c r="BG238" s="49">
        <v>0</v>
      </c>
      <c r="BH238" s="48">
        <v>0</v>
      </c>
      <c r="BI238" s="49">
        <v>0</v>
      </c>
      <c r="BJ238" s="48">
        <v>0</v>
      </c>
      <c r="BK238" s="49">
        <v>0</v>
      </c>
      <c r="BL238" s="48">
        <v>10</v>
      </c>
      <c r="BM238" s="49">
        <v>100</v>
      </c>
      <c r="BN238" s="48">
        <v>10</v>
      </c>
    </row>
    <row r="239" spans="1:66" ht="15">
      <c r="A239" s="64" t="s">
        <v>293</v>
      </c>
      <c r="B239" s="64" t="s">
        <v>302</v>
      </c>
      <c r="C239" s="65" t="s">
        <v>3851</v>
      </c>
      <c r="D239" s="66">
        <v>3</v>
      </c>
      <c r="E239" s="67" t="s">
        <v>132</v>
      </c>
      <c r="F239" s="68">
        <v>32</v>
      </c>
      <c r="G239" s="65"/>
      <c r="H239" s="69"/>
      <c r="I239" s="70"/>
      <c r="J239" s="70"/>
      <c r="K239" s="34" t="s">
        <v>66</v>
      </c>
      <c r="L239" s="77">
        <v>239</v>
      </c>
      <c r="M239" s="77"/>
      <c r="N239" s="72"/>
      <c r="O239" s="79" t="s">
        <v>385</v>
      </c>
      <c r="P239" s="81">
        <v>43739.604166666664</v>
      </c>
      <c r="Q239" s="79" t="s">
        <v>395</v>
      </c>
      <c r="R239" s="82" t="s">
        <v>495</v>
      </c>
      <c r="S239" s="79" t="s">
        <v>543</v>
      </c>
      <c r="T239" s="79" t="s">
        <v>583</v>
      </c>
      <c r="U239" s="82" t="s">
        <v>633</v>
      </c>
      <c r="V239" s="82" t="s">
        <v>633</v>
      </c>
      <c r="W239" s="81">
        <v>43739.604166666664</v>
      </c>
      <c r="X239" s="85">
        <v>43739</v>
      </c>
      <c r="Y239" s="87" t="s">
        <v>884</v>
      </c>
      <c r="Z239" s="82" t="s">
        <v>1100</v>
      </c>
      <c r="AA239" s="79"/>
      <c r="AB239" s="79"/>
      <c r="AC239" s="87" t="s">
        <v>1306</v>
      </c>
      <c r="AD239" s="79"/>
      <c r="AE239" s="79" t="b">
        <v>0</v>
      </c>
      <c r="AF239" s="79">
        <v>4</v>
      </c>
      <c r="AG239" s="87" t="s">
        <v>1402</v>
      </c>
      <c r="AH239" s="79" t="b">
        <v>0</v>
      </c>
      <c r="AI239" s="79" t="s">
        <v>1405</v>
      </c>
      <c r="AJ239" s="79"/>
      <c r="AK239" s="87" t="s">
        <v>1402</v>
      </c>
      <c r="AL239" s="79" t="b">
        <v>0</v>
      </c>
      <c r="AM239" s="79">
        <v>5</v>
      </c>
      <c r="AN239" s="87" t="s">
        <v>1402</v>
      </c>
      <c r="AO239" s="79" t="s">
        <v>1429</v>
      </c>
      <c r="AP239" s="79" t="b">
        <v>0</v>
      </c>
      <c r="AQ239" s="87" t="s">
        <v>1306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6</v>
      </c>
      <c r="BF239" s="48"/>
      <c r="BG239" s="49"/>
      <c r="BH239" s="48"/>
      <c r="BI239" s="49"/>
      <c r="BJ239" s="48"/>
      <c r="BK239" s="49"/>
      <c r="BL239" s="48"/>
      <c r="BM239" s="49"/>
      <c r="BN239" s="48"/>
    </row>
    <row r="240" spans="1:66" ht="15">
      <c r="A240" s="64" t="s">
        <v>301</v>
      </c>
      <c r="B240" s="64" t="s">
        <v>335</v>
      </c>
      <c r="C240" s="65" t="s">
        <v>3851</v>
      </c>
      <c r="D240" s="66">
        <v>3</v>
      </c>
      <c r="E240" s="67" t="s">
        <v>132</v>
      </c>
      <c r="F240" s="68">
        <v>32</v>
      </c>
      <c r="G240" s="65"/>
      <c r="H240" s="69"/>
      <c r="I240" s="70"/>
      <c r="J240" s="70"/>
      <c r="K240" s="34" t="s">
        <v>65</v>
      </c>
      <c r="L240" s="77">
        <v>240</v>
      </c>
      <c r="M240" s="77"/>
      <c r="N240" s="72"/>
      <c r="O240" s="79" t="s">
        <v>385</v>
      </c>
      <c r="P240" s="81">
        <v>43739.62008101852</v>
      </c>
      <c r="Q240" s="79" t="s">
        <v>395</v>
      </c>
      <c r="R240" s="79"/>
      <c r="S240" s="79"/>
      <c r="T240" s="79" t="s">
        <v>293</v>
      </c>
      <c r="U240" s="79"/>
      <c r="V240" s="82" t="s">
        <v>767</v>
      </c>
      <c r="W240" s="81">
        <v>43739.62008101852</v>
      </c>
      <c r="X240" s="85">
        <v>43739</v>
      </c>
      <c r="Y240" s="87" t="s">
        <v>896</v>
      </c>
      <c r="Z240" s="82" t="s">
        <v>1097</v>
      </c>
      <c r="AA240" s="79"/>
      <c r="AB240" s="79"/>
      <c r="AC240" s="87" t="s">
        <v>1303</v>
      </c>
      <c r="AD240" s="79"/>
      <c r="AE240" s="79" t="b">
        <v>0</v>
      </c>
      <c r="AF240" s="79">
        <v>0</v>
      </c>
      <c r="AG240" s="87" t="s">
        <v>1402</v>
      </c>
      <c r="AH240" s="79" t="b">
        <v>0</v>
      </c>
      <c r="AI240" s="79" t="s">
        <v>1405</v>
      </c>
      <c r="AJ240" s="79"/>
      <c r="AK240" s="87" t="s">
        <v>1402</v>
      </c>
      <c r="AL240" s="79" t="b">
        <v>0</v>
      </c>
      <c r="AM240" s="79">
        <v>5</v>
      </c>
      <c r="AN240" s="87" t="s">
        <v>1306</v>
      </c>
      <c r="AO240" s="79" t="s">
        <v>1411</v>
      </c>
      <c r="AP240" s="79" t="b">
        <v>0</v>
      </c>
      <c r="AQ240" s="87" t="s">
        <v>1306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6</v>
      </c>
      <c r="BE240" s="78" t="str">
        <f>REPLACE(INDEX(GroupVertices[Group],MATCH(Edges[[#This Row],[Vertex 2]],GroupVertices[Vertex],0)),1,1,"")</f>
        <v>6</v>
      </c>
      <c r="BF240" s="48"/>
      <c r="BG240" s="49"/>
      <c r="BH240" s="48"/>
      <c r="BI240" s="49"/>
      <c r="BJ240" s="48"/>
      <c r="BK240" s="49"/>
      <c r="BL240" s="48"/>
      <c r="BM240" s="49"/>
      <c r="BN240" s="48"/>
    </row>
    <row r="241" spans="1:66" ht="15">
      <c r="A241" s="64" t="s">
        <v>293</v>
      </c>
      <c r="B241" s="64" t="s">
        <v>335</v>
      </c>
      <c r="C241" s="65" t="s">
        <v>3851</v>
      </c>
      <c r="D241" s="66">
        <v>3</v>
      </c>
      <c r="E241" s="67" t="s">
        <v>132</v>
      </c>
      <c r="F241" s="68">
        <v>32</v>
      </c>
      <c r="G241" s="65"/>
      <c r="H241" s="69"/>
      <c r="I241" s="70"/>
      <c r="J241" s="70"/>
      <c r="K241" s="34" t="s">
        <v>65</v>
      </c>
      <c r="L241" s="77">
        <v>241</v>
      </c>
      <c r="M241" s="77"/>
      <c r="N241" s="72"/>
      <c r="O241" s="79" t="s">
        <v>385</v>
      </c>
      <c r="P241" s="81">
        <v>43739.604166666664</v>
      </c>
      <c r="Q241" s="79" t="s">
        <v>395</v>
      </c>
      <c r="R241" s="82" t="s">
        <v>495</v>
      </c>
      <c r="S241" s="79" t="s">
        <v>543</v>
      </c>
      <c r="T241" s="79" t="s">
        <v>583</v>
      </c>
      <c r="U241" s="82" t="s">
        <v>633</v>
      </c>
      <c r="V241" s="82" t="s">
        <v>633</v>
      </c>
      <c r="W241" s="81">
        <v>43739.604166666664</v>
      </c>
      <c r="X241" s="85">
        <v>43739</v>
      </c>
      <c r="Y241" s="87" t="s">
        <v>884</v>
      </c>
      <c r="Z241" s="82" t="s">
        <v>1100</v>
      </c>
      <c r="AA241" s="79"/>
      <c r="AB241" s="79"/>
      <c r="AC241" s="87" t="s">
        <v>1306</v>
      </c>
      <c r="AD241" s="79"/>
      <c r="AE241" s="79" t="b">
        <v>0</v>
      </c>
      <c r="AF241" s="79">
        <v>4</v>
      </c>
      <c r="AG241" s="87" t="s">
        <v>1402</v>
      </c>
      <c r="AH241" s="79" t="b">
        <v>0</v>
      </c>
      <c r="AI241" s="79" t="s">
        <v>1405</v>
      </c>
      <c r="AJ241" s="79"/>
      <c r="AK241" s="87" t="s">
        <v>1402</v>
      </c>
      <c r="AL241" s="79" t="b">
        <v>0</v>
      </c>
      <c r="AM241" s="79">
        <v>5</v>
      </c>
      <c r="AN241" s="87" t="s">
        <v>1402</v>
      </c>
      <c r="AO241" s="79" t="s">
        <v>1429</v>
      </c>
      <c r="AP241" s="79" t="b">
        <v>0</v>
      </c>
      <c r="AQ241" s="87" t="s">
        <v>1306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6</v>
      </c>
      <c r="BF241" s="48"/>
      <c r="BG241" s="49"/>
      <c r="BH241" s="48"/>
      <c r="BI241" s="49"/>
      <c r="BJ241" s="48"/>
      <c r="BK241" s="49"/>
      <c r="BL241" s="48"/>
      <c r="BM241" s="49"/>
      <c r="BN241" s="48"/>
    </row>
    <row r="242" spans="1:66" ht="15">
      <c r="A242" s="64" t="s">
        <v>301</v>
      </c>
      <c r="B242" s="64" t="s">
        <v>336</v>
      </c>
      <c r="C242" s="65" t="s">
        <v>3851</v>
      </c>
      <c r="D242" s="66">
        <v>3</v>
      </c>
      <c r="E242" s="67" t="s">
        <v>132</v>
      </c>
      <c r="F242" s="68">
        <v>32</v>
      </c>
      <c r="G242" s="65"/>
      <c r="H242" s="69"/>
      <c r="I242" s="70"/>
      <c r="J242" s="70"/>
      <c r="K242" s="34" t="s">
        <v>65</v>
      </c>
      <c r="L242" s="77">
        <v>242</v>
      </c>
      <c r="M242" s="77"/>
      <c r="N242" s="72"/>
      <c r="O242" s="79" t="s">
        <v>385</v>
      </c>
      <c r="P242" s="81">
        <v>43739.62008101852</v>
      </c>
      <c r="Q242" s="79" t="s">
        <v>395</v>
      </c>
      <c r="R242" s="79"/>
      <c r="S242" s="79"/>
      <c r="T242" s="79" t="s">
        <v>293</v>
      </c>
      <c r="U242" s="79"/>
      <c r="V242" s="82" t="s">
        <v>767</v>
      </c>
      <c r="W242" s="81">
        <v>43739.62008101852</v>
      </c>
      <c r="X242" s="85">
        <v>43739</v>
      </c>
      <c r="Y242" s="87" t="s">
        <v>896</v>
      </c>
      <c r="Z242" s="82" t="s">
        <v>1097</v>
      </c>
      <c r="AA242" s="79"/>
      <c r="AB242" s="79"/>
      <c r="AC242" s="87" t="s">
        <v>1303</v>
      </c>
      <c r="AD242" s="79"/>
      <c r="AE242" s="79" t="b">
        <v>0</v>
      </c>
      <c r="AF242" s="79">
        <v>0</v>
      </c>
      <c r="AG242" s="87" t="s">
        <v>1402</v>
      </c>
      <c r="AH242" s="79" t="b">
        <v>0</v>
      </c>
      <c r="AI242" s="79" t="s">
        <v>1405</v>
      </c>
      <c r="AJ242" s="79"/>
      <c r="AK242" s="87" t="s">
        <v>1402</v>
      </c>
      <c r="AL242" s="79" t="b">
        <v>0</v>
      </c>
      <c r="AM242" s="79">
        <v>5</v>
      </c>
      <c r="AN242" s="87" t="s">
        <v>1306</v>
      </c>
      <c r="AO242" s="79" t="s">
        <v>1411</v>
      </c>
      <c r="AP242" s="79" t="b">
        <v>0</v>
      </c>
      <c r="AQ242" s="87" t="s">
        <v>1306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6</v>
      </c>
      <c r="BE242" s="78" t="str">
        <f>REPLACE(INDEX(GroupVertices[Group],MATCH(Edges[[#This Row],[Vertex 2]],GroupVertices[Vertex],0)),1,1,"")</f>
        <v>6</v>
      </c>
      <c r="BF242" s="48"/>
      <c r="BG242" s="49"/>
      <c r="BH242" s="48"/>
      <c r="BI242" s="49"/>
      <c r="BJ242" s="48"/>
      <c r="BK242" s="49"/>
      <c r="BL242" s="48"/>
      <c r="BM242" s="49"/>
      <c r="BN242" s="48"/>
    </row>
    <row r="243" spans="1:66" ht="15">
      <c r="A243" s="64" t="s">
        <v>293</v>
      </c>
      <c r="B243" s="64" t="s">
        <v>336</v>
      </c>
      <c r="C243" s="65" t="s">
        <v>3851</v>
      </c>
      <c r="D243" s="66">
        <v>3</v>
      </c>
      <c r="E243" s="67" t="s">
        <v>132</v>
      </c>
      <c r="F243" s="68">
        <v>32</v>
      </c>
      <c r="G243" s="65"/>
      <c r="H243" s="69"/>
      <c r="I243" s="70"/>
      <c r="J243" s="70"/>
      <c r="K243" s="34" t="s">
        <v>65</v>
      </c>
      <c r="L243" s="77">
        <v>243</v>
      </c>
      <c r="M243" s="77"/>
      <c r="N243" s="72"/>
      <c r="O243" s="79" t="s">
        <v>385</v>
      </c>
      <c r="P243" s="81">
        <v>43739.604166666664</v>
      </c>
      <c r="Q243" s="79" t="s">
        <v>395</v>
      </c>
      <c r="R243" s="82" t="s">
        <v>495</v>
      </c>
      <c r="S243" s="79" t="s">
        <v>543</v>
      </c>
      <c r="T243" s="79" t="s">
        <v>583</v>
      </c>
      <c r="U243" s="82" t="s">
        <v>633</v>
      </c>
      <c r="V243" s="82" t="s">
        <v>633</v>
      </c>
      <c r="W243" s="81">
        <v>43739.604166666664</v>
      </c>
      <c r="X243" s="85">
        <v>43739</v>
      </c>
      <c r="Y243" s="87" t="s">
        <v>884</v>
      </c>
      <c r="Z243" s="82" t="s">
        <v>1100</v>
      </c>
      <c r="AA243" s="79"/>
      <c r="AB243" s="79"/>
      <c r="AC243" s="87" t="s">
        <v>1306</v>
      </c>
      <c r="AD243" s="79"/>
      <c r="AE243" s="79" t="b">
        <v>0</v>
      </c>
      <c r="AF243" s="79">
        <v>4</v>
      </c>
      <c r="AG243" s="87" t="s">
        <v>1402</v>
      </c>
      <c r="AH243" s="79" t="b">
        <v>0</v>
      </c>
      <c r="AI243" s="79" t="s">
        <v>1405</v>
      </c>
      <c r="AJ243" s="79"/>
      <c r="AK243" s="87" t="s">
        <v>1402</v>
      </c>
      <c r="AL243" s="79" t="b">
        <v>0</v>
      </c>
      <c r="AM243" s="79">
        <v>5</v>
      </c>
      <c r="AN243" s="87" t="s">
        <v>1402</v>
      </c>
      <c r="AO243" s="79" t="s">
        <v>1429</v>
      </c>
      <c r="AP243" s="79" t="b">
        <v>0</v>
      </c>
      <c r="AQ243" s="87" t="s">
        <v>1306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6</v>
      </c>
      <c r="BF243" s="48"/>
      <c r="BG243" s="49"/>
      <c r="BH243" s="48"/>
      <c r="BI243" s="49"/>
      <c r="BJ243" s="48"/>
      <c r="BK243" s="49"/>
      <c r="BL243" s="48"/>
      <c r="BM243" s="49"/>
      <c r="BN243" s="48"/>
    </row>
    <row r="244" spans="1:66" ht="15">
      <c r="A244" s="64" t="s">
        <v>301</v>
      </c>
      <c r="B244" s="64" t="s">
        <v>293</v>
      </c>
      <c r="C244" s="65" t="s">
        <v>3851</v>
      </c>
      <c r="D244" s="66">
        <v>3</v>
      </c>
      <c r="E244" s="67" t="s">
        <v>132</v>
      </c>
      <c r="F244" s="68">
        <v>32</v>
      </c>
      <c r="G244" s="65"/>
      <c r="H244" s="69"/>
      <c r="I244" s="70"/>
      <c r="J244" s="70"/>
      <c r="K244" s="34" t="s">
        <v>66</v>
      </c>
      <c r="L244" s="77">
        <v>244</v>
      </c>
      <c r="M244" s="77"/>
      <c r="N244" s="72"/>
      <c r="O244" s="79" t="s">
        <v>384</v>
      </c>
      <c r="P244" s="81">
        <v>43739.62008101852</v>
      </c>
      <c r="Q244" s="79" t="s">
        <v>395</v>
      </c>
      <c r="R244" s="79"/>
      <c r="S244" s="79"/>
      <c r="T244" s="79" t="s">
        <v>293</v>
      </c>
      <c r="U244" s="79"/>
      <c r="V244" s="82" t="s">
        <v>767</v>
      </c>
      <c r="W244" s="81">
        <v>43739.62008101852</v>
      </c>
      <c r="X244" s="85">
        <v>43739</v>
      </c>
      <c r="Y244" s="87" t="s">
        <v>896</v>
      </c>
      <c r="Z244" s="82" t="s">
        <v>1097</v>
      </c>
      <c r="AA244" s="79"/>
      <c r="AB244" s="79"/>
      <c r="AC244" s="87" t="s">
        <v>1303</v>
      </c>
      <c r="AD244" s="79"/>
      <c r="AE244" s="79" t="b">
        <v>0</v>
      </c>
      <c r="AF244" s="79">
        <v>0</v>
      </c>
      <c r="AG244" s="87" t="s">
        <v>1402</v>
      </c>
      <c r="AH244" s="79" t="b">
        <v>0</v>
      </c>
      <c r="AI244" s="79" t="s">
        <v>1405</v>
      </c>
      <c r="AJ244" s="79"/>
      <c r="AK244" s="87" t="s">
        <v>1402</v>
      </c>
      <c r="AL244" s="79" t="b">
        <v>0</v>
      </c>
      <c r="AM244" s="79">
        <v>5</v>
      </c>
      <c r="AN244" s="87" t="s">
        <v>1306</v>
      </c>
      <c r="AO244" s="79" t="s">
        <v>1411</v>
      </c>
      <c r="AP244" s="79" t="b">
        <v>0</v>
      </c>
      <c r="AQ244" s="87" t="s">
        <v>1306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6</v>
      </c>
      <c r="BE244" s="78" t="str">
        <f>REPLACE(INDEX(GroupVertices[Group],MATCH(Edges[[#This Row],[Vertex 2]],GroupVertices[Vertex],0)),1,1,"")</f>
        <v>1</v>
      </c>
      <c r="BF244" s="48">
        <v>0</v>
      </c>
      <c r="BG244" s="49">
        <v>0</v>
      </c>
      <c r="BH244" s="48">
        <v>0</v>
      </c>
      <c r="BI244" s="49">
        <v>0</v>
      </c>
      <c r="BJ244" s="48">
        <v>0</v>
      </c>
      <c r="BK244" s="49">
        <v>0</v>
      </c>
      <c r="BL244" s="48">
        <v>36</v>
      </c>
      <c r="BM244" s="49">
        <v>100</v>
      </c>
      <c r="BN244" s="48">
        <v>36</v>
      </c>
    </row>
    <row r="245" spans="1:66" ht="15">
      <c r="A245" s="64" t="s">
        <v>293</v>
      </c>
      <c r="B245" s="64" t="s">
        <v>301</v>
      </c>
      <c r="C245" s="65" t="s">
        <v>3851</v>
      </c>
      <c r="D245" s="66">
        <v>3</v>
      </c>
      <c r="E245" s="67" t="s">
        <v>132</v>
      </c>
      <c r="F245" s="68">
        <v>32</v>
      </c>
      <c r="G245" s="65"/>
      <c r="H245" s="69"/>
      <c r="I245" s="70"/>
      <c r="J245" s="70"/>
      <c r="K245" s="34" t="s">
        <v>66</v>
      </c>
      <c r="L245" s="77">
        <v>245</v>
      </c>
      <c r="M245" s="77"/>
      <c r="N245" s="72"/>
      <c r="O245" s="79" t="s">
        <v>385</v>
      </c>
      <c r="P245" s="81">
        <v>43739.604166666664</v>
      </c>
      <c r="Q245" s="79" t="s">
        <v>395</v>
      </c>
      <c r="R245" s="82" t="s">
        <v>495</v>
      </c>
      <c r="S245" s="79" t="s">
        <v>543</v>
      </c>
      <c r="T245" s="79" t="s">
        <v>583</v>
      </c>
      <c r="U245" s="82" t="s">
        <v>633</v>
      </c>
      <c r="V245" s="82" t="s">
        <v>633</v>
      </c>
      <c r="W245" s="81">
        <v>43739.604166666664</v>
      </c>
      <c r="X245" s="85">
        <v>43739</v>
      </c>
      <c r="Y245" s="87" t="s">
        <v>884</v>
      </c>
      <c r="Z245" s="82" t="s">
        <v>1100</v>
      </c>
      <c r="AA245" s="79"/>
      <c r="AB245" s="79"/>
      <c r="AC245" s="87" t="s">
        <v>1306</v>
      </c>
      <c r="AD245" s="79"/>
      <c r="AE245" s="79" t="b">
        <v>0</v>
      </c>
      <c r="AF245" s="79">
        <v>4</v>
      </c>
      <c r="AG245" s="87" t="s">
        <v>1402</v>
      </c>
      <c r="AH245" s="79" t="b">
        <v>0</v>
      </c>
      <c r="AI245" s="79" t="s">
        <v>1405</v>
      </c>
      <c r="AJ245" s="79"/>
      <c r="AK245" s="87" t="s">
        <v>1402</v>
      </c>
      <c r="AL245" s="79" t="b">
        <v>0</v>
      </c>
      <c r="AM245" s="79">
        <v>5</v>
      </c>
      <c r="AN245" s="87" t="s">
        <v>1402</v>
      </c>
      <c r="AO245" s="79" t="s">
        <v>1429</v>
      </c>
      <c r="AP245" s="79" t="b">
        <v>0</v>
      </c>
      <c r="AQ245" s="87" t="s">
        <v>1306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6</v>
      </c>
      <c r="BF245" s="48">
        <v>0</v>
      </c>
      <c r="BG245" s="49">
        <v>0</v>
      </c>
      <c r="BH245" s="48">
        <v>0</v>
      </c>
      <c r="BI245" s="49">
        <v>0</v>
      </c>
      <c r="BJ245" s="48">
        <v>0</v>
      </c>
      <c r="BK245" s="49">
        <v>0</v>
      </c>
      <c r="BL245" s="48">
        <v>36</v>
      </c>
      <c r="BM245" s="49">
        <v>100</v>
      </c>
      <c r="BN245" s="48">
        <v>36</v>
      </c>
    </row>
    <row r="246" spans="1:66" ht="15">
      <c r="A246" s="64" t="s">
        <v>293</v>
      </c>
      <c r="B246" s="64" t="s">
        <v>358</v>
      </c>
      <c r="C246" s="65" t="s">
        <v>3851</v>
      </c>
      <c r="D246" s="66">
        <v>3</v>
      </c>
      <c r="E246" s="67" t="s">
        <v>132</v>
      </c>
      <c r="F246" s="68">
        <v>32</v>
      </c>
      <c r="G246" s="65"/>
      <c r="H246" s="69"/>
      <c r="I246" s="70"/>
      <c r="J246" s="70"/>
      <c r="K246" s="34" t="s">
        <v>65</v>
      </c>
      <c r="L246" s="77">
        <v>246</v>
      </c>
      <c r="M246" s="77"/>
      <c r="N246" s="72"/>
      <c r="O246" s="79" t="s">
        <v>385</v>
      </c>
      <c r="P246" s="81">
        <v>43739.69027777778</v>
      </c>
      <c r="Q246" s="79" t="s">
        <v>437</v>
      </c>
      <c r="R246" s="82" t="s">
        <v>496</v>
      </c>
      <c r="S246" s="79" t="s">
        <v>543</v>
      </c>
      <c r="T246" s="79" t="s">
        <v>584</v>
      </c>
      <c r="U246" s="82" t="s">
        <v>634</v>
      </c>
      <c r="V246" s="82" t="s">
        <v>634</v>
      </c>
      <c r="W246" s="81">
        <v>43739.69027777778</v>
      </c>
      <c r="X246" s="85">
        <v>43739</v>
      </c>
      <c r="Y246" s="87" t="s">
        <v>899</v>
      </c>
      <c r="Z246" s="82" t="s">
        <v>1101</v>
      </c>
      <c r="AA246" s="79"/>
      <c r="AB246" s="79"/>
      <c r="AC246" s="87" t="s">
        <v>1307</v>
      </c>
      <c r="AD246" s="79"/>
      <c r="AE246" s="79" t="b">
        <v>0</v>
      </c>
      <c r="AF246" s="79">
        <v>0</v>
      </c>
      <c r="AG246" s="87" t="s">
        <v>1402</v>
      </c>
      <c r="AH246" s="79" t="b">
        <v>0</v>
      </c>
      <c r="AI246" s="79" t="s">
        <v>1405</v>
      </c>
      <c r="AJ246" s="79"/>
      <c r="AK246" s="87" t="s">
        <v>1402</v>
      </c>
      <c r="AL246" s="79" t="b">
        <v>0</v>
      </c>
      <c r="AM246" s="79">
        <v>0</v>
      </c>
      <c r="AN246" s="87" t="s">
        <v>1402</v>
      </c>
      <c r="AO246" s="79" t="s">
        <v>1429</v>
      </c>
      <c r="AP246" s="79" t="b">
        <v>0</v>
      </c>
      <c r="AQ246" s="87" t="s">
        <v>1307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v>0</v>
      </c>
      <c r="BG246" s="49">
        <v>0</v>
      </c>
      <c r="BH246" s="48">
        <v>0</v>
      </c>
      <c r="BI246" s="49">
        <v>0</v>
      </c>
      <c r="BJ246" s="48">
        <v>0</v>
      </c>
      <c r="BK246" s="49">
        <v>0</v>
      </c>
      <c r="BL246" s="48">
        <v>28</v>
      </c>
      <c r="BM246" s="49">
        <v>100</v>
      </c>
      <c r="BN246" s="48">
        <v>28</v>
      </c>
    </row>
    <row r="247" spans="1:66" ht="15">
      <c r="A247" s="64" t="s">
        <v>303</v>
      </c>
      <c r="B247" s="64" t="s">
        <v>303</v>
      </c>
      <c r="C247" s="65" t="s">
        <v>3851</v>
      </c>
      <c r="D247" s="66">
        <v>3</v>
      </c>
      <c r="E247" s="67" t="s">
        <v>132</v>
      </c>
      <c r="F247" s="68">
        <v>32</v>
      </c>
      <c r="G247" s="65"/>
      <c r="H247" s="69"/>
      <c r="I247" s="70"/>
      <c r="J247" s="70"/>
      <c r="K247" s="34" t="s">
        <v>65</v>
      </c>
      <c r="L247" s="77">
        <v>247</v>
      </c>
      <c r="M247" s="77"/>
      <c r="N247" s="72"/>
      <c r="O247" s="79" t="s">
        <v>176</v>
      </c>
      <c r="P247" s="81">
        <v>43747.68163194445</v>
      </c>
      <c r="Q247" s="79" t="s">
        <v>423</v>
      </c>
      <c r="R247" s="82" t="s">
        <v>497</v>
      </c>
      <c r="S247" s="79" t="s">
        <v>539</v>
      </c>
      <c r="T247" s="79" t="s">
        <v>585</v>
      </c>
      <c r="U247" s="82" t="s">
        <v>635</v>
      </c>
      <c r="V247" s="82" t="s">
        <v>635</v>
      </c>
      <c r="W247" s="81">
        <v>43747.68163194445</v>
      </c>
      <c r="X247" s="85">
        <v>43747</v>
      </c>
      <c r="Y247" s="87" t="s">
        <v>900</v>
      </c>
      <c r="Z247" s="82" t="s">
        <v>1102</v>
      </c>
      <c r="AA247" s="79"/>
      <c r="AB247" s="79"/>
      <c r="AC247" s="87" t="s">
        <v>1308</v>
      </c>
      <c r="AD247" s="79"/>
      <c r="AE247" s="79" t="b">
        <v>0</v>
      </c>
      <c r="AF247" s="79">
        <v>2</v>
      </c>
      <c r="AG247" s="87" t="s">
        <v>1402</v>
      </c>
      <c r="AH247" s="79" t="b">
        <v>0</v>
      </c>
      <c r="AI247" s="79" t="s">
        <v>1405</v>
      </c>
      <c r="AJ247" s="79"/>
      <c r="AK247" s="87" t="s">
        <v>1402</v>
      </c>
      <c r="AL247" s="79" t="b">
        <v>0</v>
      </c>
      <c r="AM247" s="79">
        <v>2</v>
      </c>
      <c r="AN247" s="87" t="s">
        <v>1402</v>
      </c>
      <c r="AO247" s="79" t="s">
        <v>1409</v>
      </c>
      <c r="AP247" s="79" t="b">
        <v>0</v>
      </c>
      <c r="AQ247" s="87" t="s">
        <v>1308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8">
        <v>0</v>
      </c>
      <c r="BG247" s="49">
        <v>0</v>
      </c>
      <c r="BH247" s="48">
        <v>0</v>
      </c>
      <c r="BI247" s="49">
        <v>0</v>
      </c>
      <c r="BJ247" s="48">
        <v>0</v>
      </c>
      <c r="BK247" s="49">
        <v>0</v>
      </c>
      <c r="BL247" s="48">
        <v>35</v>
      </c>
      <c r="BM247" s="49">
        <v>100</v>
      </c>
      <c r="BN247" s="48">
        <v>35</v>
      </c>
    </row>
    <row r="248" spans="1:66" ht="15">
      <c r="A248" s="64" t="s">
        <v>288</v>
      </c>
      <c r="B248" s="64" t="s">
        <v>303</v>
      </c>
      <c r="C248" s="65" t="s">
        <v>3851</v>
      </c>
      <c r="D248" s="66">
        <v>3</v>
      </c>
      <c r="E248" s="67" t="s">
        <v>132</v>
      </c>
      <c r="F248" s="68">
        <v>32</v>
      </c>
      <c r="G248" s="65"/>
      <c r="H248" s="69"/>
      <c r="I248" s="70"/>
      <c r="J248" s="70"/>
      <c r="K248" s="34" t="s">
        <v>65</v>
      </c>
      <c r="L248" s="77">
        <v>248</v>
      </c>
      <c r="M248" s="77"/>
      <c r="N248" s="72"/>
      <c r="O248" s="79" t="s">
        <v>384</v>
      </c>
      <c r="P248" s="81">
        <v>43748.32994212963</v>
      </c>
      <c r="Q248" s="79" t="s">
        <v>423</v>
      </c>
      <c r="R248" s="79"/>
      <c r="S248" s="79"/>
      <c r="T248" s="79" t="s">
        <v>293</v>
      </c>
      <c r="U248" s="79"/>
      <c r="V248" s="82" t="s">
        <v>755</v>
      </c>
      <c r="W248" s="81">
        <v>43748.32994212963</v>
      </c>
      <c r="X248" s="85">
        <v>43748</v>
      </c>
      <c r="Y248" s="87" t="s">
        <v>901</v>
      </c>
      <c r="Z248" s="82" t="s">
        <v>1103</v>
      </c>
      <c r="AA248" s="79"/>
      <c r="AB248" s="79"/>
      <c r="AC248" s="87" t="s">
        <v>1309</v>
      </c>
      <c r="AD248" s="79"/>
      <c r="AE248" s="79" t="b">
        <v>0</v>
      </c>
      <c r="AF248" s="79">
        <v>0</v>
      </c>
      <c r="AG248" s="87" t="s">
        <v>1402</v>
      </c>
      <c r="AH248" s="79" t="b">
        <v>0</v>
      </c>
      <c r="AI248" s="79" t="s">
        <v>1405</v>
      </c>
      <c r="AJ248" s="79"/>
      <c r="AK248" s="87" t="s">
        <v>1402</v>
      </c>
      <c r="AL248" s="79" t="b">
        <v>0</v>
      </c>
      <c r="AM248" s="79">
        <v>2</v>
      </c>
      <c r="AN248" s="87" t="s">
        <v>1308</v>
      </c>
      <c r="AO248" s="79" t="s">
        <v>1409</v>
      </c>
      <c r="AP248" s="79" t="b">
        <v>0</v>
      </c>
      <c r="AQ248" s="87" t="s">
        <v>1308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8">
        <v>0</v>
      </c>
      <c r="BG248" s="49">
        <v>0</v>
      </c>
      <c r="BH248" s="48">
        <v>0</v>
      </c>
      <c r="BI248" s="49">
        <v>0</v>
      </c>
      <c r="BJ248" s="48">
        <v>0</v>
      </c>
      <c r="BK248" s="49">
        <v>0</v>
      </c>
      <c r="BL248" s="48">
        <v>35</v>
      </c>
      <c r="BM248" s="49">
        <v>100</v>
      </c>
      <c r="BN248" s="48">
        <v>35</v>
      </c>
    </row>
    <row r="249" spans="1:66" ht="15">
      <c r="A249" s="64" t="s">
        <v>293</v>
      </c>
      <c r="B249" s="64" t="s">
        <v>303</v>
      </c>
      <c r="C249" s="65" t="s">
        <v>3852</v>
      </c>
      <c r="D249" s="66">
        <v>3</v>
      </c>
      <c r="E249" s="67" t="s">
        <v>136</v>
      </c>
      <c r="F249" s="68">
        <v>19</v>
      </c>
      <c r="G249" s="65"/>
      <c r="H249" s="69"/>
      <c r="I249" s="70"/>
      <c r="J249" s="70"/>
      <c r="K249" s="34" t="s">
        <v>65</v>
      </c>
      <c r="L249" s="77">
        <v>249</v>
      </c>
      <c r="M249" s="77"/>
      <c r="N249" s="72"/>
      <c r="O249" s="79" t="s">
        <v>385</v>
      </c>
      <c r="P249" s="81">
        <v>43739.69027777778</v>
      </c>
      <c r="Q249" s="79" t="s">
        <v>437</v>
      </c>
      <c r="R249" s="82" t="s">
        <v>496</v>
      </c>
      <c r="S249" s="79" t="s">
        <v>543</v>
      </c>
      <c r="T249" s="79" t="s">
        <v>584</v>
      </c>
      <c r="U249" s="82" t="s">
        <v>634</v>
      </c>
      <c r="V249" s="82" t="s">
        <v>634</v>
      </c>
      <c r="W249" s="81">
        <v>43739.69027777778</v>
      </c>
      <c r="X249" s="85">
        <v>43739</v>
      </c>
      <c r="Y249" s="87" t="s">
        <v>899</v>
      </c>
      <c r="Z249" s="82" t="s">
        <v>1101</v>
      </c>
      <c r="AA249" s="79"/>
      <c r="AB249" s="79"/>
      <c r="AC249" s="87" t="s">
        <v>1307</v>
      </c>
      <c r="AD249" s="79"/>
      <c r="AE249" s="79" t="b">
        <v>0</v>
      </c>
      <c r="AF249" s="79">
        <v>0</v>
      </c>
      <c r="AG249" s="87" t="s">
        <v>1402</v>
      </c>
      <c r="AH249" s="79" t="b">
        <v>0</v>
      </c>
      <c r="AI249" s="79" t="s">
        <v>1405</v>
      </c>
      <c r="AJ249" s="79"/>
      <c r="AK249" s="87" t="s">
        <v>1402</v>
      </c>
      <c r="AL249" s="79" t="b">
        <v>0</v>
      </c>
      <c r="AM249" s="79">
        <v>0</v>
      </c>
      <c r="AN249" s="87" t="s">
        <v>1402</v>
      </c>
      <c r="AO249" s="79" t="s">
        <v>1429</v>
      </c>
      <c r="AP249" s="79" t="b">
        <v>0</v>
      </c>
      <c r="AQ249" s="87" t="s">
        <v>1307</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3</v>
      </c>
      <c r="BF249" s="48"/>
      <c r="BG249" s="49"/>
      <c r="BH249" s="48"/>
      <c r="BI249" s="49"/>
      <c r="BJ249" s="48"/>
      <c r="BK249" s="49"/>
      <c r="BL249" s="48"/>
      <c r="BM249" s="49"/>
      <c r="BN249" s="48"/>
    </row>
    <row r="250" spans="1:66" ht="15">
      <c r="A250" s="64" t="s">
        <v>293</v>
      </c>
      <c r="B250" s="64" t="s">
        <v>303</v>
      </c>
      <c r="C250" s="65" t="s">
        <v>3852</v>
      </c>
      <c r="D250" s="66">
        <v>3</v>
      </c>
      <c r="E250" s="67" t="s">
        <v>136</v>
      </c>
      <c r="F250" s="68">
        <v>19</v>
      </c>
      <c r="G250" s="65"/>
      <c r="H250" s="69"/>
      <c r="I250" s="70"/>
      <c r="J250" s="70"/>
      <c r="K250" s="34" t="s">
        <v>65</v>
      </c>
      <c r="L250" s="77">
        <v>250</v>
      </c>
      <c r="M250" s="77"/>
      <c r="N250" s="72"/>
      <c r="O250" s="79" t="s">
        <v>385</v>
      </c>
      <c r="P250" s="81">
        <v>43740.083344907405</v>
      </c>
      <c r="Q250" s="79" t="s">
        <v>438</v>
      </c>
      <c r="R250" s="82" t="s">
        <v>498</v>
      </c>
      <c r="S250" s="79" t="s">
        <v>543</v>
      </c>
      <c r="T250" s="79" t="s">
        <v>293</v>
      </c>
      <c r="U250" s="82" t="s">
        <v>636</v>
      </c>
      <c r="V250" s="82" t="s">
        <v>636</v>
      </c>
      <c r="W250" s="81">
        <v>43740.083344907405</v>
      </c>
      <c r="X250" s="85">
        <v>43740</v>
      </c>
      <c r="Y250" s="87" t="s">
        <v>902</v>
      </c>
      <c r="Z250" s="82" t="s">
        <v>1104</v>
      </c>
      <c r="AA250" s="79"/>
      <c r="AB250" s="79"/>
      <c r="AC250" s="87" t="s">
        <v>1310</v>
      </c>
      <c r="AD250" s="79"/>
      <c r="AE250" s="79" t="b">
        <v>0</v>
      </c>
      <c r="AF250" s="79">
        <v>0</v>
      </c>
      <c r="AG250" s="87" t="s">
        <v>1402</v>
      </c>
      <c r="AH250" s="79" t="b">
        <v>0</v>
      </c>
      <c r="AI250" s="79" t="s">
        <v>1405</v>
      </c>
      <c r="AJ250" s="79"/>
      <c r="AK250" s="87" t="s">
        <v>1402</v>
      </c>
      <c r="AL250" s="79" t="b">
        <v>0</v>
      </c>
      <c r="AM250" s="79">
        <v>0</v>
      </c>
      <c r="AN250" s="87" t="s">
        <v>1402</v>
      </c>
      <c r="AO250" s="79" t="s">
        <v>1429</v>
      </c>
      <c r="AP250" s="79" t="b">
        <v>0</v>
      </c>
      <c r="AQ250" s="87" t="s">
        <v>1310</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3</v>
      </c>
      <c r="BF250" s="48"/>
      <c r="BG250" s="49"/>
      <c r="BH250" s="48"/>
      <c r="BI250" s="49"/>
      <c r="BJ250" s="48"/>
      <c r="BK250" s="49"/>
      <c r="BL250" s="48"/>
      <c r="BM250" s="49"/>
      <c r="BN250" s="48"/>
    </row>
    <row r="251" spans="1:66" ht="15">
      <c r="A251" s="64" t="s">
        <v>293</v>
      </c>
      <c r="B251" s="64" t="s">
        <v>359</v>
      </c>
      <c r="C251" s="65" t="s">
        <v>3851</v>
      </c>
      <c r="D251" s="66">
        <v>3</v>
      </c>
      <c r="E251" s="67" t="s">
        <v>132</v>
      </c>
      <c r="F251" s="68">
        <v>32</v>
      </c>
      <c r="G251" s="65"/>
      <c r="H251" s="69"/>
      <c r="I251" s="70"/>
      <c r="J251" s="70"/>
      <c r="K251" s="34" t="s">
        <v>65</v>
      </c>
      <c r="L251" s="77">
        <v>251</v>
      </c>
      <c r="M251" s="77"/>
      <c r="N251" s="72"/>
      <c r="O251" s="79" t="s">
        <v>385</v>
      </c>
      <c r="P251" s="81">
        <v>43740.083344907405</v>
      </c>
      <c r="Q251" s="79" t="s">
        <v>438</v>
      </c>
      <c r="R251" s="82" t="s">
        <v>498</v>
      </c>
      <c r="S251" s="79" t="s">
        <v>543</v>
      </c>
      <c r="T251" s="79" t="s">
        <v>293</v>
      </c>
      <c r="U251" s="82" t="s">
        <v>636</v>
      </c>
      <c r="V251" s="82" t="s">
        <v>636</v>
      </c>
      <c r="W251" s="81">
        <v>43740.083344907405</v>
      </c>
      <c r="X251" s="85">
        <v>43740</v>
      </c>
      <c r="Y251" s="87" t="s">
        <v>902</v>
      </c>
      <c r="Z251" s="82" t="s">
        <v>1104</v>
      </c>
      <c r="AA251" s="79"/>
      <c r="AB251" s="79"/>
      <c r="AC251" s="87" t="s">
        <v>1310</v>
      </c>
      <c r="AD251" s="79"/>
      <c r="AE251" s="79" t="b">
        <v>0</v>
      </c>
      <c r="AF251" s="79">
        <v>0</v>
      </c>
      <c r="AG251" s="87" t="s">
        <v>1402</v>
      </c>
      <c r="AH251" s="79" t="b">
        <v>0</v>
      </c>
      <c r="AI251" s="79" t="s">
        <v>1405</v>
      </c>
      <c r="AJ251" s="79"/>
      <c r="AK251" s="87" t="s">
        <v>1402</v>
      </c>
      <c r="AL251" s="79" t="b">
        <v>0</v>
      </c>
      <c r="AM251" s="79">
        <v>0</v>
      </c>
      <c r="AN251" s="87" t="s">
        <v>1402</v>
      </c>
      <c r="AO251" s="79" t="s">
        <v>1429</v>
      </c>
      <c r="AP251" s="79" t="b">
        <v>0</v>
      </c>
      <c r="AQ251" s="87" t="s">
        <v>1310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v>0</v>
      </c>
      <c r="BG251" s="49">
        <v>0</v>
      </c>
      <c r="BH251" s="48">
        <v>0</v>
      </c>
      <c r="BI251" s="49">
        <v>0</v>
      </c>
      <c r="BJ251" s="48">
        <v>0</v>
      </c>
      <c r="BK251" s="49">
        <v>0</v>
      </c>
      <c r="BL251" s="48">
        <v>34</v>
      </c>
      <c r="BM251" s="49">
        <v>100</v>
      </c>
      <c r="BN251" s="48">
        <v>34</v>
      </c>
    </row>
    <row r="252" spans="1:66" ht="15">
      <c r="A252" s="64" t="s">
        <v>287</v>
      </c>
      <c r="B252" s="64" t="s">
        <v>360</v>
      </c>
      <c r="C252" s="65" t="s">
        <v>3851</v>
      </c>
      <c r="D252" s="66">
        <v>3</v>
      </c>
      <c r="E252" s="67" t="s">
        <v>132</v>
      </c>
      <c r="F252" s="68">
        <v>32</v>
      </c>
      <c r="G252" s="65"/>
      <c r="H252" s="69"/>
      <c r="I252" s="70"/>
      <c r="J252" s="70"/>
      <c r="K252" s="34" t="s">
        <v>65</v>
      </c>
      <c r="L252" s="77">
        <v>252</v>
      </c>
      <c r="M252" s="77"/>
      <c r="N252" s="72"/>
      <c r="O252" s="79" t="s">
        <v>385</v>
      </c>
      <c r="P252" s="81">
        <v>43741.52042824074</v>
      </c>
      <c r="Q252" s="79" t="s">
        <v>439</v>
      </c>
      <c r="R252" s="79"/>
      <c r="S252" s="79"/>
      <c r="T252" s="79"/>
      <c r="U252" s="79"/>
      <c r="V252" s="82" t="s">
        <v>754</v>
      </c>
      <c r="W252" s="81">
        <v>43741.52042824074</v>
      </c>
      <c r="X252" s="85">
        <v>43741</v>
      </c>
      <c r="Y252" s="87" t="s">
        <v>903</v>
      </c>
      <c r="Z252" s="82" t="s">
        <v>1105</v>
      </c>
      <c r="AA252" s="79"/>
      <c r="AB252" s="79"/>
      <c r="AC252" s="87" t="s">
        <v>1311</v>
      </c>
      <c r="AD252" s="79"/>
      <c r="AE252" s="79" t="b">
        <v>0</v>
      </c>
      <c r="AF252" s="79">
        <v>0</v>
      </c>
      <c r="AG252" s="87" t="s">
        <v>1402</v>
      </c>
      <c r="AH252" s="79" t="b">
        <v>0</v>
      </c>
      <c r="AI252" s="79" t="s">
        <v>1405</v>
      </c>
      <c r="AJ252" s="79"/>
      <c r="AK252" s="87" t="s">
        <v>1402</v>
      </c>
      <c r="AL252" s="79" t="b">
        <v>0</v>
      </c>
      <c r="AM252" s="79">
        <v>1</v>
      </c>
      <c r="AN252" s="87" t="s">
        <v>1312</v>
      </c>
      <c r="AO252" s="79" t="s">
        <v>1408</v>
      </c>
      <c r="AP252" s="79" t="b">
        <v>0</v>
      </c>
      <c r="AQ252" s="87" t="s">
        <v>1312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8">
        <v>0</v>
      </c>
      <c r="BG252" s="49">
        <v>0</v>
      </c>
      <c r="BH252" s="48">
        <v>0</v>
      </c>
      <c r="BI252" s="49">
        <v>0</v>
      </c>
      <c r="BJ252" s="48">
        <v>0</v>
      </c>
      <c r="BK252" s="49">
        <v>0</v>
      </c>
      <c r="BL252" s="48">
        <v>39</v>
      </c>
      <c r="BM252" s="49">
        <v>100</v>
      </c>
      <c r="BN252" s="48">
        <v>39</v>
      </c>
    </row>
    <row r="253" spans="1:66" ht="15">
      <c r="A253" s="64" t="s">
        <v>293</v>
      </c>
      <c r="B253" s="64" t="s">
        <v>360</v>
      </c>
      <c r="C253" s="65" t="s">
        <v>3851</v>
      </c>
      <c r="D253" s="66">
        <v>3</v>
      </c>
      <c r="E253" s="67" t="s">
        <v>132</v>
      </c>
      <c r="F253" s="68">
        <v>32</v>
      </c>
      <c r="G253" s="65"/>
      <c r="H253" s="69"/>
      <c r="I253" s="70"/>
      <c r="J253" s="70"/>
      <c r="K253" s="34" t="s">
        <v>65</v>
      </c>
      <c r="L253" s="77">
        <v>253</v>
      </c>
      <c r="M253" s="77"/>
      <c r="N253" s="72"/>
      <c r="O253" s="79" t="s">
        <v>385</v>
      </c>
      <c r="P253" s="81">
        <v>43740.3715625</v>
      </c>
      <c r="Q253" s="79" t="s">
        <v>439</v>
      </c>
      <c r="R253" s="82" t="s">
        <v>499</v>
      </c>
      <c r="S253" s="79" t="s">
        <v>543</v>
      </c>
      <c r="T253" s="79" t="s">
        <v>293</v>
      </c>
      <c r="U253" s="82" t="s">
        <v>637</v>
      </c>
      <c r="V253" s="82" t="s">
        <v>637</v>
      </c>
      <c r="W253" s="81">
        <v>43740.3715625</v>
      </c>
      <c r="X253" s="85">
        <v>43740</v>
      </c>
      <c r="Y253" s="87" t="s">
        <v>904</v>
      </c>
      <c r="Z253" s="82" t="s">
        <v>1106</v>
      </c>
      <c r="AA253" s="79"/>
      <c r="AB253" s="79"/>
      <c r="AC253" s="87" t="s">
        <v>1312</v>
      </c>
      <c r="AD253" s="79"/>
      <c r="AE253" s="79" t="b">
        <v>0</v>
      </c>
      <c r="AF253" s="79">
        <v>5</v>
      </c>
      <c r="AG253" s="87" t="s">
        <v>1402</v>
      </c>
      <c r="AH253" s="79" t="b">
        <v>0</v>
      </c>
      <c r="AI253" s="79" t="s">
        <v>1405</v>
      </c>
      <c r="AJ253" s="79"/>
      <c r="AK253" s="87" t="s">
        <v>1402</v>
      </c>
      <c r="AL253" s="79" t="b">
        <v>0</v>
      </c>
      <c r="AM253" s="79">
        <v>1</v>
      </c>
      <c r="AN253" s="87" t="s">
        <v>1402</v>
      </c>
      <c r="AO253" s="79" t="s">
        <v>1429</v>
      </c>
      <c r="AP253" s="79" t="b">
        <v>0</v>
      </c>
      <c r="AQ253" s="87" t="s">
        <v>1312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2</v>
      </c>
      <c r="BF253" s="48">
        <v>0</v>
      </c>
      <c r="BG253" s="49">
        <v>0</v>
      </c>
      <c r="BH253" s="48">
        <v>0</v>
      </c>
      <c r="BI253" s="49">
        <v>0</v>
      </c>
      <c r="BJ253" s="48">
        <v>0</v>
      </c>
      <c r="BK253" s="49">
        <v>0</v>
      </c>
      <c r="BL253" s="48">
        <v>39</v>
      </c>
      <c r="BM253" s="49">
        <v>100</v>
      </c>
      <c r="BN253" s="48">
        <v>39</v>
      </c>
    </row>
    <row r="254" spans="1:66" ht="15">
      <c r="A254" s="64" t="s">
        <v>304</v>
      </c>
      <c r="B254" s="64" t="s">
        <v>338</v>
      </c>
      <c r="C254" s="65" t="s">
        <v>3851</v>
      </c>
      <c r="D254" s="66">
        <v>3</v>
      </c>
      <c r="E254" s="67" t="s">
        <v>132</v>
      </c>
      <c r="F254" s="68">
        <v>32</v>
      </c>
      <c r="G254" s="65"/>
      <c r="H254" s="69"/>
      <c r="I254" s="70"/>
      <c r="J254" s="70"/>
      <c r="K254" s="34" t="s">
        <v>65</v>
      </c>
      <c r="L254" s="77">
        <v>254</v>
      </c>
      <c r="M254" s="77"/>
      <c r="N254" s="72"/>
      <c r="O254" s="79" t="s">
        <v>385</v>
      </c>
      <c r="P254" s="81">
        <v>43740.39732638889</v>
      </c>
      <c r="Q254" s="79" t="s">
        <v>403</v>
      </c>
      <c r="R254" s="79"/>
      <c r="S254" s="79"/>
      <c r="T254" s="79"/>
      <c r="U254" s="79"/>
      <c r="V254" s="82" t="s">
        <v>769</v>
      </c>
      <c r="W254" s="81">
        <v>43740.39732638889</v>
      </c>
      <c r="X254" s="85">
        <v>43740</v>
      </c>
      <c r="Y254" s="87" t="s">
        <v>905</v>
      </c>
      <c r="Z254" s="82" t="s">
        <v>1107</v>
      </c>
      <c r="AA254" s="79"/>
      <c r="AB254" s="79"/>
      <c r="AC254" s="87" t="s">
        <v>1313</v>
      </c>
      <c r="AD254" s="79"/>
      <c r="AE254" s="79" t="b">
        <v>0</v>
      </c>
      <c r="AF254" s="79">
        <v>0</v>
      </c>
      <c r="AG254" s="87" t="s">
        <v>1402</v>
      </c>
      <c r="AH254" s="79" t="b">
        <v>0</v>
      </c>
      <c r="AI254" s="79" t="s">
        <v>1405</v>
      </c>
      <c r="AJ254" s="79"/>
      <c r="AK254" s="87" t="s">
        <v>1402</v>
      </c>
      <c r="AL254" s="79" t="b">
        <v>0</v>
      </c>
      <c r="AM254" s="79">
        <v>2</v>
      </c>
      <c r="AN254" s="87" t="s">
        <v>1314</v>
      </c>
      <c r="AO254" s="79" t="s">
        <v>1409</v>
      </c>
      <c r="AP254" s="79" t="b">
        <v>0</v>
      </c>
      <c r="AQ254" s="87" t="s">
        <v>1314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7</v>
      </c>
      <c r="BE254" s="78" t="str">
        <f>REPLACE(INDEX(GroupVertices[Group],MATCH(Edges[[#This Row],[Vertex 2]],GroupVertices[Vertex],0)),1,1,"")</f>
        <v>7</v>
      </c>
      <c r="BF254" s="48">
        <v>0</v>
      </c>
      <c r="BG254" s="49">
        <v>0</v>
      </c>
      <c r="BH254" s="48">
        <v>0</v>
      </c>
      <c r="BI254" s="49">
        <v>0</v>
      </c>
      <c r="BJ254" s="48">
        <v>0</v>
      </c>
      <c r="BK254" s="49">
        <v>0</v>
      </c>
      <c r="BL254" s="48">
        <v>35</v>
      </c>
      <c r="BM254" s="49">
        <v>100</v>
      </c>
      <c r="BN254" s="48">
        <v>35</v>
      </c>
    </row>
    <row r="255" spans="1:66" ht="15">
      <c r="A255" s="64" t="s">
        <v>293</v>
      </c>
      <c r="B255" s="64" t="s">
        <v>338</v>
      </c>
      <c r="C255" s="65" t="s">
        <v>3851</v>
      </c>
      <c r="D255" s="66">
        <v>3</v>
      </c>
      <c r="E255" s="67" t="s">
        <v>132</v>
      </c>
      <c r="F255" s="68">
        <v>32</v>
      </c>
      <c r="G255" s="65"/>
      <c r="H255" s="69"/>
      <c r="I255" s="70"/>
      <c r="J255" s="70"/>
      <c r="K255" s="34" t="s">
        <v>65</v>
      </c>
      <c r="L255" s="77">
        <v>255</v>
      </c>
      <c r="M255" s="77"/>
      <c r="N255" s="72"/>
      <c r="O255" s="79" t="s">
        <v>385</v>
      </c>
      <c r="P255" s="81">
        <v>43740.375</v>
      </c>
      <c r="Q255" s="79" t="s">
        <v>403</v>
      </c>
      <c r="R255" s="82" t="s">
        <v>500</v>
      </c>
      <c r="S255" s="79" t="s">
        <v>543</v>
      </c>
      <c r="T255" s="79" t="s">
        <v>293</v>
      </c>
      <c r="U255" s="82" t="s">
        <v>638</v>
      </c>
      <c r="V255" s="82" t="s">
        <v>638</v>
      </c>
      <c r="W255" s="81">
        <v>43740.375</v>
      </c>
      <c r="X255" s="85">
        <v>43740</v>
      </c>
      <c r="Y255" s="87" t="s">
        <v>906</v>
      </c>
      <c r="Z255" s="82" t="s">
        <v>1108</v>
      </c>
      <c r="AA255" s="79"/>
      <c r="AB255" s="79"/>
      <c r="AC255" s="87" t="s">
        <v>1314</v>
      </c>
      <c r="AD255" s="79"/>
      <c r="AE255" s="79" t="b">
        <v>0</v>
      </c>
      <c r="AF255" s="79">
        <v>3</v>
      </c>
      <c r="AG255" s="87" t="s">
        <v>1402</v>
      </c>
      <c r="AH255" s="79" t="b">
        <v>0</v>
      </c>
      <c r="AI255" s="79" t="s">
        <v>1405</v>
      </c>
      <c r="AJ255" s="79"/>
      <c r="AK255" s="87" t="s">
        <v>1402</v>
      </c>
      <c r="AL255" s="79" t="b">
        <v>0</v>
      </c>
      <c r="AM255" s="79">
        <v>2</v>
      </c>
      <c r="AN255" s="87" t="s">
        <v>1402</v>
      </c>
      <c r="AO255" s="79" t="s">
        <v>1429</v>
      </c>
      <c r="AP255" s="79" t="b">
        <v>0</v>
      </c>
      <c r="AQ255" s="87" t="s">
        <v>1314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7</v>
      </c>
      <c r="BF255" s="48">
        <v>0</v>
      </c>
      <c r="BG255" s="49">
        <v>0</v>
      </c>
      <c r="BH255" s="48">
        <v>0</v>
      </c>
      <c r="BI255" s="49">
        <v>0</v>
      </c>
      <c r="BJ255" s="48">
        <v>0</v>
      </c>
      <c r="BK255" s="49">
        <v>0</v>
      </c>
      <c r="BL255" s="48">
        <v>35</v>
      </c>
      <c r="BM255" s="49">
        <v>100</v>
      </c>
      <c r="BN255" s="48">
        <v>35</v>
      </c>
    </row>
    <row r="256" spans="1:66" ht="15">
      <c r="A256" s="64" t="s">
        <v>305</v>
      </c>
      <c r="B256" s="64" t="s">
        <v>293</v>
      </c>
      <c r="C256" s="65" t="s">
        <v>3851</v>
      </c>
      <c r="D256" s="66">
        <v>3</v>
      </c>
      <c r="E256" s="67" t="s">
        <v>132</v>
      </c>
      <c r="F256" s="68">
        <v>32</v>
      </c>
      <c r="G256" s="65"/>
      <c r="H256" s="69"/>
      <c r="I256" s="70"/>
      <c r="J256" s="70"/>
      <c r="K256" s="34" t="s">
        <v>66</v>
      </c>
      <c r="L256" s="77">
        <v>256</v>
      </c>
      <c r="M256" s="77"/>
      <c r="N256" s="72"/>
      <c r="O256" s="79" t="s">
        <v>384</v>
      </c>
      <c r="P256" s="81">
        <v>43740.53109953704</v>
      </c>
      <c r="Q256" s="79" t="s">
        <v>440</v>
      </c>
      <c r="R256" s="79"/>
      <c r="S256" s="79"/>
      <c r="T256" s="79"/>
      <c r="U256" s="79"/>
      <c r="V256" s="82" t="s">
        <v>770</v>
      </c>
      <c r="W256" s="81">
        <v>43740.53109953704</v>
      </c>
      <c r="X256" s="85">
        <v>43740</v>
      </c>
      <c r="Y256" s="87" t="s">
        <v>907</v>
      </c>
      <c r="Z256" s="82" t="s">
        <v>1109</v>
      </c>
      <c r="AA256" s="79"/>
      <c r="AB256" s="79"/>
      <c r="AC256" s="87" t="s">
        <v>1315</v>
      </c>
      <c r="AD256" s="79"/>
      <c r="AE256" s="79" t="b">
        <v>0</v>
      </c>
      <c r="AF256" s="79">
        <v>0</v>
      </c>
      <c r="AG256" s="87" t="s">
        <v>1402</v>
      </c>
      <c r="AH256" s="79" t="b">
        <v>0</v>
      </c>
      <c r="AI256" s="79" t="s">
        <v>1405</v>
      </c>
      <c r="AJ256" s="79"/>
      <c r="AK256" s="87" t="s">
        <v>1402</v>
      </c>
      <c r="AL256" s="79" t="b">
        <v>0</v>
      </c>
      <c r="AM256" s="79">
        <v>1</v>
      </c>
      <c r="AN256" s="87" t="s">
        <v>1316</v>
      </c>
      <c r="AO256" s="79" t="s">
        <v>1409</v>
      </c>
      <c r="AP256" s="79" t="b">
        <v>0</v>
      </c>
      <c r="AQ256" s="87" t="s">
        <v>1316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305</v>
      </c>
      <c r="B257" s="64" t="s">
        <v>361</v>
      </c>
      <c r="C257" s="65" t="s">
        <v>3851</v>
      </c>
      <c r="D257" s="66">
        <v>3</v>
      </c>
      <c r="E257" s="67" t="s">
        <v>132</v>
      </c>
      <c r="F257" s="68">
        <v>32</v>
      </c>
      <c r="G257" s="65"/>
      <c r="H257" s="69"/>
      <c r="I257" s="70"/>
      <c r="J257" s="70"/>
      <c r="K257" s="34" t="s">
        <v>65</v>
      </c>
      <c r="L257" s="77">
        <v>257</v>
      </c>
      <c r="M257" s="77"/>
      <c r="N257" s="72"/>
      <c r="O257" s="79" t="s">
        <v>385</v>
      </c>
      <c r="P257" s="81">
        <v>43740.53109953704</v>
      </c>
      <c r="Q257" s="79" t="s">
        <v>440</v>
      </c>
      <c r="R257" s="79"/>
      <c r="S257" s="79"/>
      <c r="T257" s="79"/>
      <c r="U257" s="79"/>
      <c r="V257" s="82" t="s">
        <v>770</v>
      </c>
      <c r="W257" s="81">
        <v>43740.53109953704</v>
      </c>
      <c r="X257" s="85">
        <v>43740</v>
      </c>
      <c r="Y257" s="87" t="s">
        <v>907</v>
      </c>
      <c r="Z257" s="82" t="s">
        <v>1109</v>
      </c>
      <c r="AA257" s="79"/>
      <c r="AB257" s="79"/>
      <c r="AC257" s="87" t="s">
        <v>1315</v>
      </c>
      <c r="AD257" s="79"/>
      <c r="AE257" s="79" t="b">
        <v>0</v>
      </c>
      <c r="AF257" s="79">
        <v>0</v>
      </c>
      <c r="AG257" s="87" t="s">
        <v>1402</v>
      </c>
      <c r="AH257" s="79" t="b">
        <v>0</v>
      </c>
      <c r="AI257" s="79" t="s">
        <v>1405</v>
      </c>
      <c r="AJ257" s="79"/>
      <c r="AK257" s="87" t="s">
        <v>1402</v>
      </c>
      <c r="AL257" s="79" t="b">
        <v>0</v>
      </c>
      <c r="AM257" s="79">
        <v>1</v>
      </c>
      <c r="AN257" s="87" t="s">
        <v>1316</v>
      </c>
      <c r="AO257" s="79" t="s">
        <v>1409</v>
      </c>
      <c r="AP257" s="79" t="b">
        <v>0</v>
      </c>
      <c r="AQ257" s="87" t="s">
        <v>1316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v>0</v>
      </c>
      <c r="BG257" s="49">
        <v>0</v>
      </c>
      <c r="BH257" s="48">
        <v>0</v>
      </c>
      <c r="BI257" s="49">
        <v>0</v>
      </c>
      <c r="BJ257" s="48">
        <v>0</v>
      </c>
      <c r="BK257" s="49">
        <v>0</v>
      </c>
      <c r="BL257" s="48">
        <v>40</v>
      </c>
      <c r="BM257" s="49">
        <v>100</v>
      </c>
      <c r="BN257" s="48">
        <v>40</v>
      </c>
    </row>
    <row r="258" spans="1:66" ht="15">
      <c r="A258" s="64" t="s">
        <v>293</v>
      </c>
      <c r="B258" s="64" t="s">
        <v>305</v>
      </c>
      <c r="C258" s="65" t="s">
        <v>3851</v>
      </c>
      <c r="D258" s="66">
        <v>3</v>
      </c>
      <c r="E258" s="67" t="s">
        <v>132</v>
      </c>
      <c r="F258" s="68">
        <v>32</v>
      </c>
      <c r="G258" s="65"/>
      <c r="H258" s="69"/>
      <c r="I258" s="70"/>
      <c r="J258" s="70"/>
      <c r="K258" s="34" t="s">
        <v>66</v>
      </c>
      <c r="L258" s="77">
        <v>258</v>
      </c>
      <c r="M258" s="77"/>
      <c r="N258" s="72"/>
      <c r="O258" s="79" t="s">
        <v>385</v>
      </c>
      <c r="P258" s="81">
        <v>43740.46875</v>
      </c>
      <c r="Q258" s="79" t="s">
        <v>440</v>
      </c>
      <c r="R258" s="82" t="s">
        <v>501</v>
      </c>
      <c r="S258" s="79" t="s">
        <v>543</v>
      </c>
      <c r="T258" s="79" t="s">
        <v>293</v>
      </c>
      <c r="U258" s="82" t="s">
        <v>639</v>
      </c>
      <c r="V258" s="82" t="s">
        <v>639</v>
      </c>
      <c r="W258" s="81">
        <v>43740.46875</v>
      </c>
      <c r="X258" s="85">
        <v>43740</v>
      </c>
      <c r="Y258" s="87" t="s">
        <v>908</v>
      </c>
      <c r="Z258" s="82" t="s">
        <v>1110</v>
      </c>
      <c r="AA258" s="79"/>
      <c r="AB258" s="79"/>
      <c r="AC258" s="87" t="s">
        <v>1316</v>
      </c>
      <c r="AD258" s="79"/>
      <c r="AE258" s="79" t="b">
        <v>0</v>
      </c>
      <c r="AF258" s="79">
        <v>3</v>
      </c>
      <c r="AG258" s="87" t="s">
        <v>1402</v>
      </c>
      <c r="AH258" s="79" t="b">
        <v>0</v>
      </c>
      <c r="AI258" s="79" t="s">
        <v>1405</v>
      </c>
      <c r="AJ258" s="79"/>
      <c r="AK258" s="87" t="s">
        <v>1402</v>
      </c>
      <c r="AL258" s="79" t="b">
        <v>0</v>
      </c>
      <c r="AM258" s="79">
        <v>1</v>
      </c>
      <c r="AN258" s="87" t="s">
        <v>1402</v>
      </c>
      <c r="AO258" s="79" t="s">
        <v>1429</v>
      </c>
      <c r="AP258" s="79" t="b">
        <v>0</v>
      </c>
      <c r="AQ258" s="87" t="s">
        <v>1316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293</v>
      </c>
      <c r="B259" s="64" t="s">
        <v>361</v>
      </c>
      <c r="C259" s="65" t="s">
        <v>3851</v>
      </c>
      <c r="D259" s="66">
        <v>3</v>
      </c>
      <c r="E259" s="67" t="s">
        <v>132</v>
      </c>
      <c r="F259" s="68">
        <v>32</v>
      </c>
      <c r="G259" s="65"/>
      <c r="H259" s="69"/>
      <c r="I259" s="70"/>
      <c r="J259" s="70"/>
      <c r="K259" s="34" t="s">
        <v>65</v>
      </c>
      <c r="L259" s="77">
        <v>259</v>
      </c>
      <c r="M259" s="77"/>
      <c r="N259" s="72"/>
      <c r="O259" s="79" t="s">
        <v>385</v>
      </c>
      <c r="P259" s="81">
        <v>43740.46875</v>
      </c>
      <c r="Q259" s="79" t="s">
        <v>440</v>
      </c>
      <c r="R259" s="82" t="s">
        <v>501</v>
      </c>
      <c r="S259" s="79" t="s">
        <v>543</v>
      </c>
      <c r="T259" s="79" t="s">
        <v>293</v>
      </c>
      <c r="U259" s="82" t="s">
        <v>639</v>
      </c>
      <c r="V259" s="82" t="s">
        <v>639</v>
      </c>
      <c r="W259" s="81">
        <v>43740.46875</v>
      </c>
      <c r="X259" s="85">
        <v>43740</v>
      </c>
      <c r="Y259" s="87" t="s">
        <v>908</v>
      </c>
      <c r="Z259" s="82" t="s">
        <v>1110</v>
      </c>
      <c r="AA259" s="79"/>
      <c r="AB259" s="79"/>
      <c r="AC259" s="87" t="s">
        <v>1316</v>
      </c>
      <c r="AD259" s="79"/>
      <c r="AE259" s="79" t="b">
        <v>0</v>
      </c>
      <c r="AF259" s="79">
        <v>3</v>
      </c>
      <c r="AG259" s="87" t="s">
        <v>1402</v>
      </c>
      <c r="AH259" s="79" t="b">
        <v>0</v>
      </c>
      <c r="AI259" s="79" t="s">
        <v>1405</v>
      </c>
      <c r="AJ259" s="79"/>
      <c r="AK259" s="87" t="s">
        <v>1402</v>
      </c>
      <c r="AL259" s="79" t="b">
        <v>0</v>
      </c>
      <c r="AM259" s="79">
        <v>1</v>
      </c>
      <c r="AN259" s="87" t="s">
        <v>1402</v>
      </c>
      <c r="AO259" s="79" t="s">
        <v>1429</v>
      </c>
      <c r="AP259" s="79" t="b">
        <v>0</v>
      </c>
      <c r="AQ259" s="87" t="s">
        <v>1316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8">
        <v>0</v>
      </c>
      <c r="BG259" s="49">
        <v>0</v>
      </c>
      <c r="BH259" s="48">
        <v>0</v>
      </c>
      <c r="BI259" s="49">
        <v>0</v>
      </c>
      <c r="BJ259" s="48">
        <v>0</v>
      </c>
      <c r="BK259" s="49">
        <v>0</v>
      </c>
      <c r="BL259" s="48">
        <v>40</v>
      </c>
      <c r="BM259" s="49">
        <v>100</v>
      </c>
      <c r="BN259" s="48">
        <v>40</v>
      </c>
    </row>
    <row r="260" spans="1:66" ht="15">
      <c r="A260" s="64" t="s">
        <v>293</v>
      </c>
      <c r="B260" s="64" t="s">
        <v>362</v>
      </c>
      <c r="C260" s="65" t="s">
        <v>3851</v>
      </c>
      <c r="D260" s="66">
        <v>3</v>
      </c>
      <c r="E260" s="67" t="s">
        <v>132</v>
      </c>
      <c r="F260" s="68">
        <v>32</v>
      </c>
      <c r="G260" s="65"/>
      <c r="H260" s="69"/>
      <c r="I260" s="70"/>
      <c r="J260" s="70"/>
      <c r="K260" s="34" t="s">
        <v>65</v>
      </c>
      <c r="L260" s="77">
        <v>260</v>
      </c>
      <c r="M260" s="77"/>
      <c r="N260" s="72"/>
      <c r="O260" s="79" t="s">
        <v>385</v>
      </c>
      <c r="P260" s="81">
        <v>43740.691666666666</v>
      </c>
      <c r="Q260" s="79" t="s">
        <v>441</v>
      </c>
      <c r="R260" s="82" t="s">
        <v>502</v>
      </c>
      <c r="S260" s="79" t="s">
        <v>543</v>
      </c>
      <c r="T260" s="79" t="s">
        <v>293</v>
      </c>
      <c r="U260" s="82" t="s">
        <v>640</v>
      </c>
      <c r="V260" s="82" t="s">
        <v>640</v>
      </c>
      <c r="W260" s="81">
        <v>43740.691666666666</v>
      </c>
      <c r="X260" s="85">
        <v>43740</v>
      </c>
      <c r="Y260" s="87" t="s">
        <v>909</v>
      </c>
      <c r="Z260" s="82" t="s">
        <v>1111</v>
      </c>
      <c r="AA260" s="79"/>
      <c r="AB260" s="79"/>
      <c r="AC260" s="87" t="s">
        <v>1317</v>
      </c>
      <c r="AD260" s="79"/>
      <c r="AE260" s="79" t="b">
        <v>0</v>
      </c>
      <c r="AF260" s="79">
        <v>1</v>
      </c>
      <c r="AG260" s="87" t="s">
        <v>1402</v>
      </c>
      <c r="AH260" s="79" t="b">
        <v>0</v>
      </c>
      <c r="AI260" s="79" t="s">
        <v>1405</v>
      </c>
      <c r="AJ260" s="79"/>
      <c r="AK260" s="87" t="s">
        <v>1402</v>
      </c>
      <c r="AL260" s="79" t="b">
        <v>0</v>
      </c>
      <c r="AM260" s="79">
        <v>0</v>
      </c>
      <c r="AN260" s="87" t="s">
        <v>1402</v>
      </c>
      <c r="AO260" s="79" t="s">
        <v>1429</v>
      </c>
      <c r="AP260" s="79" t="b">
        <v>0</v>
      </c>
      <c r="AQ260" s="87" t="s">
        <v>1317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8">
        <v>0</v>
      </c>
      <c r="BG260" s="49">
        <v>0</v>
      </c>
      <c r="BH260" s="48">
        <v>0</v>
      </c>
      <c r="BI260" s="49">
        <v>0</v>
      </c>
      <c r="BJ260" s="48">
        <v>0</v>
      </c>
      <c r="BK260" s="49">
        <v>0</v>
      </c>
      <c r="BL260" s="48">
        <v>40</v>
      </c>
      <c r="BM260" s="49">
        <v>100</v>
      </c>
      <c r="BN260" s="48">
        <v>40</v>
      </c>
    </row>
    <row r="261" spans="1:66" ht="15">
      <c r="A261" s="64" t="s">
        <v>306</v>
      </c>
      <c r="B261" s="64" t="s">
        <v>307</v>
      </c>
      <c r="C261" s="65" t="s">
        <v>3851</v>
      </c>
      <c r="D261" s="66">
        <v>3</v>
      </c>
      <c r="E261" s="67" t="s">
        <v>132</v>
      </c>
      <c r="F261" s="68">
        <v>32</v>
      </c>
      <c r="G261" s="65"/>
      <c r="H261" s="69"/>
      <c r="I261" s="70"/>
      <c r="J261" s="70"/>
      <c r="K261" s="34" t="s">
        <v>66</v>
      </c>
      <c r="L261" s="77">
        <v>261</v>
      </c>
      <c r="M261" s="77"/>
      <c r="N261" s="72"/>
      <c r="O261" s="79" t="s">
        <v>385</v>
      </c>
      <c r="P261" s="81">
        <v>43741.66125</v>
      </c>
      <c r="Q261" s="79" t="s">
        <v>442</v>
      </c>
      <c r="R261" s="79"/>
      <c r="S261" s="79"/>
      <c r="T261" s="79" t="s">
        <v>293</v>
      </c>
      <c r="U261" s="79"/>
      <c r="V261" s="82" t="s">
        <v>771</v>
      </c>
      <c r="W261" s="81">
        <v>43741.66125</v>
      </c>
      <c r="X261" s="85">
        <v>43741</v>
      </c>
      <c r="Y261" s="87" t="s">
        <v>910</v>
      </c>
      <c r="Z261" s="82" t="s">
        <v>1112</v>
      </c>
      <c r="AA261" s="79"/>
      <c r="AB261" s="79"/>
      <c r="AC261" s="87" t="s">
        <v>1318</v>
      </c>
      <c r="AD261" s="79"/>
      <c r="AE261" s="79" t="b">
        <v>0</v>
      </c>
      <c r="AF261" s="79">
        <v>0</v>
      </c>
      <c r="AG261" s="87" t="s">
        <v>1402</v>
      </c>
      <c r="AH261" s="79" t="b">
        <v>0</v>
      </c>
      <c r="AI261" s="79" t="s">
        <v>1405</v>
      </c>
      <c r="AJ261" s="79"/>
      <c r="AK261" s="87" t="s">
        <v>1402</v>
      </c>
      <c r="AL261" s="79" t="b">
        <v>0</v>
      </c>
      <c r="AM261" s="79">
        <v>2</v>
      </c>
      <c r="AN261" s="87" t="s">
        <v>1320</v>
      </c>
      <c r="AO261" s="79" t="s">
        <v>1409</v>
      </c>
      <c r="AP261" s="79" t="b">
        <v>0</v>
      </c>
      <c r="AQ261" s="87" t="s">
        <v>1320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v>0</v>
      </c>
      <c r="BG261" s="49">
        <v>0</v>
      </c>
      <c r="BH261" s="48">
        <v>0</v>
      </c>
      <c r="BI261" s="49">
        <v>0</v>
      </c>
      <c r="BJ261" s="48">
        <v>0</v>
      </c>
      <c r="BK261" s="49">
        <v>0</v>
      </c>
      <c r="BL261" s="48">
        <v>26</v>
      </c>
      <c r="BM261" s="49">
        <v>100</v>
      </c>
      <c r="BN261" s="48">
        <v>26</v>
      </c>
    </row>
    <row r="262" spans="1:66" ht="15">
      <c r="A262" s="64" t="s">
        <v>307</v>
      </c>
      <c r="B262" s="64" t="s">
        <v>293</v>
      </c>
      <c r="C262" s="65" t="s">
        <v>3851</v>
      </c>
      <c r="D262" s="66">
        <v>3</v>
      </c>
      <c r="E262" s="67" t="s">
        <v>132</v>
      </c>
      <c r="F262" s="68">
        <v>32</v>
      </c>
      <c r="G262" s="65"/>
      <c r="H262" s="69"/>
      <c r="I262" s="70"/>
      <c r="J262" s="70"/>
      <c r="K262" s="34" t="s">
        <v>66</v>
      </c>
      <c r="L262" s="77">
        <v>262</v>
      </c>
      <c r="M262" s="77"/>
      <c r="N262" s="72"/>
      <c r="O262" s="79" t="s">
        <v>384</v>
      </c>
      <c r="P262" s="81">
        <v>43741.665717592594</v>
      </c>
      <c r="Q262" s="79" t="s">
        <v>442</v>
      </c>
      <c r="R262" s="79"/>
      <c r="S262" s="79"/>
      <c r="T262" s="79" t="s">
        <v>293</v>
      </c>
      <c r="U262" s="79"/>
      <c r="V262" s="82" t="s">
        <v>772</v>
      </c>
      <c r="W262" s="81">
        <v>43741.665717592594</v>
      </c>
      <c r="X262" s="85">
        <v>43741</v>
      </c>
      <c r="Y262" s="87" t="s">
        <v>911</v>
      </c>
      <c r="Z262" s="82" t="s">
        <v>1113</v>
      </c>
      <c r="AA262" s="79"/>
      <c r="AB262" s="79"/>
      <c r="AC262" s="87" t="s">
        <v>1319</v>
      </c>
      <c r="AD262" s="79"/>
      <c r="AE262" s="79" t="b">
        <v>0</v>
      </c>
      <c r="AF262" s="79">
        <v>0</v>
      </c>
      <c r="AG262" s="87" t="s">
        <v>1402</v>
      </c>
      <c r="AH262" s="79" t="b">
        <v>0</v>
      </c>
      <c r="AI262" s="79" t="s">
        <v>1405</v>
      </c>
      <c r="AJ262" s="79"/>
      <c r="AK262" s="87" t="s">
        <v>1402</v>
      </c>
      <c r="AL262" s="79" t="b">
        <v>0</v>
      </c>
      <c r="AM262" s="79">
        <v>2</v>
      </c>
      <c r="AN262" s="87" t="s">
        <v>1320</v>
      </c>
      <c r="AO262" s="79" t="s">
        <v>1409</v>
      </c>
      <c r="AP262" s="79" t="b">
        <v>0</v>
      </c>
      <c r="AQ262" s="87" t="s">
        <v>1320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c r="BG262" s="49"/>
      <c r="BH262" s="48"/>
      <c r="BI262" s="49"/>
      <c r="BJ262" s="48"/>
      <c r="BK262" s="49"/>
      <c r="BL262" s="48"/>
      <c r="BM262" s="49"/>
      <c r="BN262" s="48"/>
    </row>
    <row r="263" spans="1:66" ht="15">
      <c r="A263" s="64" t="s">
        <v>307</v>
      </c>
      <c r="B263" s="64" t="s">
        <v>306</v>
      </c>
      <c r="C263" s="65" t="s">
        <v>3851</v>
      </c>
      <c r="D263" s="66">
        <v>3</v>
      </c>
      <c r="E263" s="67" t="s">
        <v>132</v>
      </c>
      <c r="F263" s="68">
        <v>32</v>
      </c>
      <c r="G263" s="65"/>
      <c r="H263" s="69"/>
      <c r="I263" s="70"/>
      <c r="J263" s="70"/>
      <c r="K263" s="34" t="s">
        <v>66</v>
      </c>
      <c r="L263" s="77">
        <v>263</v>
      </c>
      <c r="M263" s="77"/>
      <c r="N263" s="72"/>
      <c r="O263" s="79" t="s">
        <v>385</v>
      </c>
      <c r="P263" s="81">
        <v>43741.665717592594</v>
      </c>
      <c r="Q263" s="79" t="s">
        <v>442</v>
      </c>
      <c r="R263" s="79"/>
      <c r="S263" s="79"/>
      <c r="T263" s="79" t="s">
        <v>293</v>
      </c>
      <c r="U263" s="79"/>
      <c r="V263" s="82" t="s">
        <v>772</v>
      </c>
      <c r="W263" s="81">
        <v>43741.665717592594</v>
      </c>
      <c r="X263" s="85">
        <v>43741</v>
      </c>
      <c r="Y263" s="87" t="s">
        <v>911</v>
      </c>
      <c r="Z263" s="82" t="s">
        <v>1113</v>
      </c>
      <c r="AA263" s="79"/>
      <c r="AB263" s="79"/>
      <c r="AC263" s="87" t="s">
        <v>1319</v>
      </c>
      <c r="AD263" s="79"/>
      <c r="AE263" s="79" t="b">
        <v>0</v>
      </c>
      <c r="AF263" s="79">
        <v>0</v>
      </c>
      <c r="AG263" s="87" t="s">
        <v>1402</v>
      </c>
      <c r="AH263" s="79" t="b">
        <v>0</v>
      </c>
      <c r="AI263" s="79" t="s">
        <v>1405</v>
      </c>
      <c r="AJ263" s="79"/>
      <c r="AK263" s="87" t="s">
        <v>1402</v>
      </c>
      <c r="AL263" s="79" t="b">
        <v>0</v>
      </c>
      <c r="AM263" s="79">
        <v>2</v>
      </c>
      <c r="AN263" s="87" t="s">
        <v>1320</v>
      </c>
      <c r="AO263" s="79" t="s">
        <v>1409</v>
      </c>
      <c r="AP263" s="79" t="b">
        <v>0</v>
      </c>
      <c r="AQ263" s="87" t="s">
        <v>1320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8">
        <v>0</v>
      </c>
      <c r="BG263" s="49">
        <v>0</v>
      </c>
      <c r="BH263" s="48">
        <v>0</v>
      </c>
      <c r="BI263" s="49">
        <v>0</v>
      </c>
      <c r="BJ263" s="48">
        <v>0</v>
      </c>
      <c r="BK263" s="49">
        <v>0</v>
      </c>
      <c r="BL263" s="48">
        <v>26</v>
      </c>
      <c r="BM263" s="49">
        <v>100</v>
      </c>
      <c r="BN263" s="48">
        <v>26</v>
      </c>
    </row>
    <row r="264" spans="1:66" ht="15">
      <c r="A264" s="64" t="s">
        <v>293</v>
      </c>
      <c r="B264" s="64" t="s">
        <v>307</v>
      </c>
      <c r="C264" s="65" t="s">
        <v>3851</v>
      </c>
      <c r="D264" s="66">
        <v>3</v>
      </c>
      <c r="E264" s="67" t="s">
        <v>132</v>
      </c>
      <c r="F264" s="68">
        <v>32</v>
      </c>
      <c r="G264" s="65"/>
      <c r="H264" s="69"/>
      <c r="I264" s="70"/>
      <c r="J264" s="70"/>
      <c r="K264" s="34" t="s">
        <v>66</v>
      </c>
      <c r="L264" s="77">
        <v>264</v>
      </c>
      <c r="M264" s="77"/>
      <c r="N264" s="72"/>
      <c r="O264" s="79" t="s">
        <v>385</v>
      </c>
      <c r="P264" s="81">
        <v>43741.3125</v>
      </c>
      <c r="Q264" s="79" t="s">
        <v>442</v>
      </c>
      <c r="R264" s="82" t="s">
        <v>503</v>
      </c>
      <c r="S264" s="79" t="s">
        <v>543</v>
      </c>
      <c r="T264" s="79" t="s">
        <v>293</v>
      </c>
      <c r="U264" s="82" t="s">
        <v>641</v>
      </c>
      <c r="V264" s="82" t="s">
        <v>641</v>
      </c>
      <c r="W264" s="81">
        <v>43741.3125</v>
      </c>
      <c r="X264" s="85">
        <v>43741</v>
      </c>
      <c r="Y264" s="87" t="s">
        <v>881</v>
      </c>
      <c r="Z264" s="82" t="s">
        <v>1114</v>
      </c>
      <c r="AA264" s="79"/>
      <c r="AB264" s="79"/>
      <c r="AC264" s="87" t="s">
        <v>1320</v>
      </c>
      <c r="AD264" s="79"/>
      <c r="AE264" s="79" t="b">
        <v>0</v>
      </c>
      <c r="AF264" s="79">
        <v>2</v>
      </c>
      <c r="AG264" s="87" t="s">
        <v>1402</v>
      </c>
      <c r="AH264" s="79" t="b">
        <v>0</v>
      </c>
      <c r="AI264" s="79" t="s">
        <v>1405</v>
      </c>
      <c r="AJ264" s="79"/>
      <c r="AK264" s="87" t="s">
        <v>1402</v>
      </c>
      <c r="AL264" s="79" t="b">
        <v>0</v>
      </c>
      <c r="AM264" s="79">
        <v>2</v>
      </c>
      <c r="AN264" s="87" t="s">
        <v>1402</v>
      </c>
      <c r="AO264" s="79" t="s">
        <v>1429</v>
      </c>
      <c r="AP264" s="79" t="b">
        <v>0</v>
      </c>
      <c r="AQ264" s="87" t="s">
        <v>1320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8">
        <v>0</v>
      </c>
      <c r="BG264" s="49">
        <v>0</v>
      </c>
      <c r="BH264" s="48">
        <v>0</v>
      </c>
      <c r="BI264" s="49">
        <v>0</v>
      </c>
      <c r="BJ264" s="48">
        <v>0</v>
      </c>
      <c r="BK264" s="49">
        <v>0</v>
      </c>
      <c r="BL264" s="48">
        <v>26</v>
      </c>
      <c r="BM264" s="49">
        <v>100</v>
      </c>
      <c r="BN264" s="48">
        <v>26</v>
      </c>
    </row>
    <row r="265" spans="1:66" ht="15">
      <c r="A265" s="64" t="s">
        <v>306</v>
      </c>
      <c r="B265" s="64" t="s">
        <v>293</v>
      </c>
      <c r="C265" s="65" t="s">
        <v>3851</v>
      </c>
      <c r="D265" s="66">
        <v>3</v>
      </c>
      <c r="E265" s="67" t="s">
        <v>132</v>
      </c>
      <c r="F265" s="68">
        <v>32</v>
      </c>
      <c r="G265" s="65"/>
      <c r="H265" s="69"/>
      <c r="I265" s="70"/>
      <c r="J265" s="70"/>
      <c r="K265" s="34" t="s">
        <v>66</v>
      </c>
      <c r="L265" s="77">
        <v>265</v>
      </c>
      <c r="M265" s="77"/>
      <c r="N265" s="72"/>
      <c r="O265" s="79" t="s">
        <v>384</v>
      </c>
      <c r="P265" s="81">
        <v>43741.66125</v>
      </c>
      <c r="Q265" s="79" t="s">
        <v>442</v>
      </c>
      <c r="R265" s="79"/>
      <c r="S265" s="79"/>
      <c r="T265" s="79" t="s">
        <v>293</v>
      </c>
      <c r="U265" s="79"/>
      <c r="V265" s="82" t="s">
        <v>771</v>
      </c>
      <c r="W265" s="81">
        <v>43741.66125</v>
      </c>
      <c r="X265" s="85">
        <v>43741</v>
      </c>
      <c r="Y265" s="87" t="s">
        <v>910</v>
      </c>
      <c r="Z265" s="82" t="s">
        <v>1112</v>
      </c>
      <c r="AA265" s="79"/>
      <c r="AB265" s="79"/>
      <c r="AC265" s="87" t="s">
        <v>1318</v>
      </c>
      <c r="AD265" s="79"/>
      <c r="AE265" s="79" t="b">
        <v>0</v>
      </c>
      <c r="AF265" s="79">
        <v>0</v>
      </c>
      <c r="AG265" s="87" t="s">
        <v>1402</v>
      </c>
      <c r="AH265" s="79" t="b">
        <v>0</v>
      </c>
      <c r="AI265" s="79" t="s">
        <v>1405</v>
      </c>
      <c r="AJ265" s="79"/>
      <c r="AK265" s="87" t="s">
        <v>1402</v>
      </c>
      <c r="AL265" s="79" t="b">
        <v>0</v>
      </c>
      <c r="AM265" s="79">
        <v>2</v>
      </c>
      <c r="AN265" s="87" t="s">
        <v>1320</v>
      </c>
      <c r="AO265" s="79" t="s">
        <v>1409</v>
      </c>
      <c r="AP265" s="79" t="b">
        <v>0</v>
      </c>
      <c r="AQ265" s="87" t="s">
        <v>1320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8"/>
      <c r="BG265" s="49"/>
      <c r="BH265" s="48"/>
      <c r="BI265" s="49"/>
      <c r="BJ265" s="48"/>
      <c r="BK265" s="49"/>
      <c r="BL265" s="48"/>
      <c r="BM265" s="49"/>
      <c r="BN265" s="48"/>
    </row>
    <row r="266" spans="1:66" ht="15">
      <c r="A266" s="64" t="s">
        <v>293</v>
      </c>
      <c r="B266" s="64" t="s">
        <v>306</v>
      </c>
      <c r="C266" s="65" t="s">
        <v>3851</v>
      </c>
      <c r="D266" s="66">
        <v>3</v>
      </c>
      <c r="E266" s="67" t="s">
        <v>132</v>
      </c>
      <c r="F266" s="68">
        <v>32</v>
      </c>
      <c r="G266" s="65"/>
      <c r="H266" s="69"/>
      <c r="I266" s="70"/>
      <c r="J266" s="70"/>
      <c r="K266" s="34" t="s">
        <v>66</v>
      </c>
      <c r="L266" s="77">
        <v>266</v>
      </c>
      <c r="M266" s="77"/>
      <c r="N266" s="72"/>
      <c r="O266" s="79" t="s">
        <v>385</v>
      </c>
      <c r="P266" s="81">
        <v>43741.3125</v>
      </c>
      <c r="Q266" s="79" t="s">
        <v>442</v>
      </c>
      <c r="R266" s="82" t="s">
        <v>503</v>
      </c>
      <c r="S266" s="79" t="s">
        <v>543</v>
      </c>
      <c r="T266" s="79" t="s">
        <v>293</v>
      </c>
      <c r="U266" s="82" t="s">
        <v>641</v>
      </c>
      <c r="V266" s="82" t="s">
        <v>641</v>
      </c>
      <c r="W266" s="81">
        <v>43741.3125</v>
      </c>
      <c r="X266" s="85">
        <v>43741</v>
      </c>
      <c r="Y266" s="87" t="s">
        <v>881</v>
      </c>
      <c r="Z266" s="82" t="s">
        <v>1114</v>
      </c>
      <c r="AA266" s="79"/>
      <c r="AB266" s="79"/>
      <c r="AC266" s="87" t="s">
        <v>1320</v>
      </c>
      <c r="AD266" s="79"/>
      <c r="AE266" s="79" t="b">
        <v>0</v>
      </c>
      <c r="AF266" s="79">
        <v>2</v>
      </c>
      <c r="AG266" s="87" t="s">
        <v>1402</v>
      </c>
      <c r="AH266" s="79" t="b">
        <v>0</v>
      </c>
      <c r="AI266" s="79" t="s">
        <v>1405</v>
      </c>
      <c r="AJ266" s="79"/>
      <c r="AK266" s="87" t="s">
        <v>1402</v>
      </c>
      <c r="AL266" s="79" t="b">
        <v>0</v>
      </c>
      <c r="AM266" s="79">
        <v>2</v>
      </c>
      <c r="AN266" s="87" t="s">
        <v>1402</v>
      </c>
      <c r="AO266" s="79" t="s">
        <v>1429</v>
      </c>
      <c r="AP266" s="79" t="b">
        <v>0</v>
      </c>
      <c r="AQ266" s="87" t="s">
        <v>1320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8"/>
      <c r="BG266" s="49"/>
      <c r="BH266" s="48"/>
      <c r="BI266" s="49"/>
      <c r="BJ266" s="48"/>
      <c r="BK266" s="49"/>
      <c r="BL266" s="48"/>
      <c r="BM266" s="49"/>
      <c r="BN266" s="48"/>
    </row>
    <row r="267" spans="1:66" ht="15">
      <c r="A267" s="64" t="s">
        <v>308</v>
      </c>
      <c r="B267" s="64" t="s">
        <v>238</v>
      </c>
      <c r="C267" s="65" t="s">
        <v>3851</v>
      </c>
      <c r="D267" s="66">
        <v>3</v>
      </c>
      <c r="E267" s="67" t="s">
        <v>132</v>
      </c>
      <c r="F267" s="68">
        <v>32</v>
      </c>
      <c r="G267" s="65"/>
      <c r="H267" s="69"/>
      <c r="I267" s="70"/>
      <c r="J267" s="70"/>
      <c r="K267" s="34" t="s">
        <v>65</v>
      </c>
      <c r="L267" s="77">
        <v>267</v>
      </c>
      <c r="M267" s="77"/>
      <c r="N267" s="72"/>
      <c r="O267" s="79" t="s">
        <v>385</v>
      </c>
      <c r="P267" s="81">
        <v>43740.73222222222</v>
      </c>
      <c r="Q267" s="79" t="s">
        <v>398</v>
      </c>
      <c r="R267" s="79"/>
      <c r="S267" s="79"/>
      <c r="T267" s="79" t="s">
        <v>553</v>
      </c>
      <c r="U267" s="82" t="s">
        <v>642</v>
      </c>
      <c r="V267" s="82" t="s">
        <v>642</v>
      </c>
      <c r="W267" s="81">
        <v>43740.73222222222</v>
      </c>
      <c r="X267" s="85">
        <v>43740</v>
      </c>
      <c r="Y267" s="87" t="s">
        <v>912</v>
      </c>
      <c r="Z267" s="82" t="s">
        <v>1115</v>
      </c>
      <c r="AA267" s="79"/>
      <c r="AB267" s="79"/>
      <c r="AC267" s="87" t="s">
        <v>1321</v>
      </c>
      <c r="AD267" s="79"/>
      <c r="AE267" s="79" t="b">
        <v>0</v>
      </c>
      <c r="AF267" s="79">
        <v>16</v>
      </c>
      <c r="AG267" s="87" t="s">
        <v>1402</v>
      </c>
      <c r="AH267" s="79" t="b">
        <v>0</v>
      </c>
      <c r="AI267" s="79" t="s">
        <v>1405</v>
      </c>
      <c r="AJ267" s="79"/>
      <c r="AK267" s="87" t="s">
        <v>1402</v>
      </c>
      <c r="AL267" s="79" t="b">
        <v>0</v>
      </c>
      <c r="AM267" s="79">
        <v>5</v>
      </c>
      <c r="AN267" s="87" t="s">
        <v>1402</v>
      </c>
      <c r="AO267" s="79" t="s">
        <v>1411</v>
      </c>
      <c r="AP267" s="79" t="b">
        <v>0</v>
      </c>
      <c r="AQ267" s="87" t="s">
        <v>1321</v>
      </c>
      <c r="AR267" s="79" t="s">
        <v>384</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8"/>
      <c r="BG267" s="49"/>
      <c r="BH267" s="48"/>
      <c r="BI267" s="49"/>
      <c r="BJ267" s="48"/>
      <c r="BK267" s="49"/>
      <c r="BL267" s="48"/>
      <c r="BM267" s="49"/>
      <c r="BN267" s="48"/>
    </row>
    <row r="268" spans="1:66" ht="15">
      <c r="A268" s="64" t="s">
        <v>308</v>
      </c>
      <c r="B268" s="64" t="s">
        <v>309</v>
      </c>
      <c r="C268" s="65" t="s">
        <v>3851</v>
      </c>
      <c r="D268" s="66">
        <v>3</v>
      </c>
      <c r="E268" s="67" t="s">
        <v>132</v>
      </c>
      <c r="F268" s="68">
        <v>32</v>
      </c>
      <c r="G268" s="65"/>
      <c r="H268" s="69"/>
      <c r="I268" s="70"/>
      <c r="J268" s="70"/>
      <c r="K268" s="34" t="s">
        <v>66</v>
      </c>
      <c r="L268" s="77">
        <v>268</v>
      </c>
      <c r="M268" s="77"/>
      <c r="N268" s="72"/>
      <c r="O268" s="79" t="s">
        <v>385</v>
      </c>
      <c r="P268" s="81">
        <v>43740.73222222222</v>
      </c>
      <c r="Q268" s="79" t="s">
        <v>398</v>
      </c>
      <c r="R268" s="79"/>
      <c r="S268" s="79"/>
      <c r="T268" s="79" t="s">
        <v>553</v>
      </c>
      <c r="U268" s="82" t="s">
        <v>642</v>
      </c>
      <c r="V268" s="82" t="s">
        <v>642</v>
      </c>
      <c r="W268" s="81">
        <v>43740.73222222222</v>
      </c>
      <c r="X268" s="85">
        <v>43740</v>
      </c>
      <c r="Y268" s="87" t="s">
        <v>912</v>
      </c>
      <c r="Z268" s="82" t="s">
        <v>1115</v>
      </c>
      <c r="AA268" s="79"/>
      <c r="AB268" s="79"/>
      <c r="AC268" s="87" t="s">
        <v>1321</v>
      </c>
      <c r="AD268" s="79"/>
      <c r="AE268" s="79" t="b">
        <v>0</v>
      </c>
      <c r="AF268" s="79">
        <v>16</v>
      </c>
      <c r="AG268" s="87" t="s">
        <v>1402</v>
      </c>
      <c r="AH268" s="79" t="b">
        <v>0</v>
      </c>
      <c r="AI268" s="79" t="s">
        <v>1405</v>
      </c>
      <c r="AJ268" s="79"/>
      <c r="AK268" s="87" t="s">
        <v>1402</v>
      </c>
      <c r="AL268" s="79" t="b">
        <v>0</v>
      </c>
      <c r="AM268" s="79">
        <v>5</v>
      </c>
      <c r="AN268" s="87" t="s">
        <v>1402</v>
      </c>
      <c r="AO268" s="79" t="s">
        <v>1411</v>
      </c>
      <c r="AP268" s="79" t="b">
        <v>0</v>
      </c>
      <c r="AQ268" s="87" t="s">
        <v>1321</v>
      </c>
      <c r="AR268" s="79" t="s">
        <v>384</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8"/>
      <c r="BG268" s="49"/>
      <c r="BH268" s="48"/>
      <c r="BI268" s="49"/>
      <c r="BJ268" s="48"/>
      <c r="BK268" s="49"/>
      <c r="BL268" s="48"/>
      <c r="BM268" s="49"/>
      <c r="BN268" s="48"/>
    </row>
    <row r="269" spans="1:66" ht="15">
      <c r="A269" s="64" t="s">
        <v>308</v>
      </c>
      <c r="B269" s="64" t="s">
        <v>288</v>
      </c>
      <c r="C269" s="65" t="s">
        <v>3851</v>
      </c>
      <c r="D269" s="66">
        <v>3</v>
      </c>
      <c r="E269" s="67" t="s">
        <v>132</v>
      </c>
      <c r="F269" s="68">
        <v>32</v>
      </c>
      <c r="G269" s="65"/>
      <c r="H269" s="69"/>
      <c r="I269" s="70"/>
      <c r="J269" s="70"/>
      <c r="K269" s="34" t="s">
        <v>65</v>
      </c>
      <c r="L269" s="77">
        <v>269</v>
      </c>
      <c r="M269" s="77"/>
      <c r="N269" s="72"/>
      <c r="O269" s="79" t="s">
        <v>385</v>
      </c>
      <c r="P269" s="81">
        <v>43740.73222222222</v>
      </c>
      <c r="Q269" s="79" t="s">
        <v>398</v>
      </c>
      <c r="R269" s="79"/>
      <c r="S269" s="79"/>
      <c r="T269" s="79" t="s">
        <v>553</v>
      </c>
      <c r="U269" s="82" t="s">
        <v>642</v>
      </c>
      <c r="V269" s="82" t="s">
        <v>642</v>
      </c>
      <c r="W269" s="81">
        <v>43740.73222222222</v>
      </c>
      <c r="X269" s="85">
        <v>43740</v>
      </c>
      <c r="Y269" s="87" t="s">
        <v>912</v>
      </c>
      <c r="Z269" s="82" t="s">
        <v>1115</v>
      </c>
      <c r="AA269" s="79"/>
      <c r="AB269" s="79"/>
      <c r="AC269" s="87" t="s">
        <v>1321</v>
      </c>
      <c r="AD269" s="79"/>
      <c r="AE269" s="79" t="b">
        <v>0</v>
      </c>
      <c r="AF269" s="79">
        <v>16</v>
      </c>
      <c r="AG269" s="87" t="s">
        <v>1402</v>
      </c>
      <c r="AH269" s="79" t="b">
        <v>0</v>
      </c>
      <c r="AI269" s="79" t="s">
        <v>1405</v>
      </c>
      <c r="AJ269" s="79"/>
      <c r="AK269" s="87" t="s">
        <v>1402</v>
      </c>
      <c r="AL269" s="79" t="b">
        <v>0</v>
      </c>
      <c r="AM269" s="79">
        <v>5</v>
      </c>
      <c r="AN269" s="87" t="s">
        <v>1402</v>
      </c>
      <c r="AO269" s="79" t="s">
        <v>1411</v>
      </c>
      <c r="AP269" s="79" t="b">
        <v>0</v>
      </c>
      <c r="AQ269" s="87" t="s">
        <v>1321</v>
      </c>
      <c r="AR269" s="79" t="s">
        <v>384</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8">
        <v>0</v>
      </c>
      <c r="BG269" s="49">
        <v>0</v>
      </c>
      <c r="BH269" s="48">
        <v>0</v>
      </c>
      <c r="BI269" s="49">
        <v>0</v>
      </c>
      <c r="BJ269" s="48">
        <v>0</v>
      </c>
      <c r="BK269" s="49">
        <v>0</v>
      </c>
      <c r="BL269" s="48">
        <v>16</v>
      </c>
      <c r="BM269" s="49">
        <v>100</v>
      </c>
      <c r="BN269" s="48">
        <v>16</v>
      </c>
    </row>
    <row r="270" spans="1:66" ht="15">
      <c r="A270" s="64" t="s">
        <v>308</v>
      </c>
      <c r="B270" s="64" t="s">
        <v>293</v>
      </c>
      <c r="C270" s="65" t="s">
        <v>3851</v>
      </c>
      <c r="D270" s="66">
        <v>3</v>
      </c>
      <c r="E270" s="67" t="s">
        <v>132</v>
      </c>
      <c r="F270" s="68">
        <v>32</v>
      </c>
      <c r="G270" s="65"/>
      <c r="H270" s="69"/>
      <c r="I270" s="70"/>
      <c r="J270" s="70"/>
      <c r="K270" s="34" t="s">
        <v>66</v>
      </c>
      <c r="L270" s="77">
        <v>270</v>
      </c>
      <c r="M270" s="77"/>
      <c r="N270" s="72"/>
      <c r="O270" s="79" t="s">
        <v>385</v>
      </c>
      <c r="P270" s="81">
        <v>43740.73222222222</v>
      </c>
      <c r="Q270" s="79" t="s">
        <v>398</v>
      </c>
      <c r="R270" s="79"/>
      <c r="S270" s="79"/>
      <c r="T270" s="79" t="s">
        <v>553</v>
      </c>
      <c r="U270" s="82" t="s">
        <v>642</v>
      </c>
      <c r="V270" s="82" t="s">
        <v>642</v>
      </c>
      <c r="W270" s="81">
        <v>43740.73222222222</v>
      </c>
      <c r="X270" s="85">
        <v>43740</v>
      </c>
      <c r="Y270" s="87" t="s">
        <v>912</v>
      </c>
      <c r="Z270" s="82" t="s">
        <v>1115</v>
      </c>
      <c r="AA270" s="79"/>
      <c r="AB270" s="79"/>
      <c r="AC270" s="87" t="s">
        <v>1321</v>
      </c>
      <c r="AD270" s="79"/>
      <c r="AE270" s="79" t="b">
        <v>0</v>
      </c>
      <c r="AF270" s="79">
        <v>16</v>
      </c>
      <c r="AG270" s="87" t="s">
        <v>1402</v>
      </c>
      <c r="AH270" s="79" t="b">
        <v>0</v>
      </c>
      <c r="AI270" s="79" t="s">
        <v>1405</v>
      </c>
      <c r="AJ270" s="79"/>
      <c r="AK270" s="87" t="s">
        <v>1402</v>
      </c>
      <c r="AL270" s="79" t="b">
        <v>0</v>
      </c>
      <c r="AM270" s="79">
        <v>5</v>
      </c>
      <c r="AN270" s="87" t="s">
        <v>1402</v>
      </c>
      <c r="AO270" s="79" t="s">
        <v>1411</v>
      </c>
      <c r="AP270" s="79" t="b">
        <v>0</v>
      </c>
      <c r="AQ270" s="87" t="s">
        <v>1321</v>
      </c>
      <c r="AR270" s="79" t="s">
        <v>384</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1</v>
      </c>
      <c r="BF270" s="48"/>
      <c r="BG270" s="49"/>
      <c r="BH270" s="48"/>
      <c r="BI270" s="49"/>
      <c r="BJ270" s="48"/>
      <c r="BK270" s="49"/>
      <c r="BL270" s="48"/>
      <c r="BM270" s="49"/>
      <c r="BN270" s="48"/>
    </row>
    <row r="271" spans="1:66" ht="15">
      <c r="A271" s="64" t="s">
        <v>309</v>
      </c>
      <c r="B271" s="64" t="s">
        <v>308</v>
      </c>
      <c r="C271" s="65" t="s">
        <v>3851</v>
      </c>
      <c r="D271" s="66">
        <v>3</v>
      </c>
      <c r="E271" s="67" t="s">
        <v>132</v>
      </c>
      <c r="F271" s="68">
        <v>32</v>
      </c>
      <c r="G271" s="65"/>
      <c r="H271" s="69"/>
      <c r="I271" s="70"/>
      <c r="J271" s="70"/>
      <c r="K271" s="34" t="s">
        <v>66</v>
      </c>
      <c r="L271" s="77">
        <v>271</v>
      </c>
      <c r="M271" s="77"/>
      <c r="N271" s="72"/>
      <c r="O271" s="79" t="s">
        <v>384</v>
      </c>
      <c r="P271" s="81">
        <v>43741.352314814816</v>
      </c>
      <c r="Q271" s="79" t="s">
        <v>398</v>
      </c>
      <c r="R271" s="79"/>
      <c r="S271" s="79"/>
      <c r="T271" s="79" t="s">
        <v>553</v>
      </c>
      <c r="U271" s="79"/>
      <c r="V271" s="82" t="s">
        <v>773</v>
      </c>
      <c r="W271" s="81">
        <v>43741.352314814816</v>
      </c>
      <c r="X271" s="85">
        <v>43741</v>
      </c>
      <c r="Y271" s="87" t="s">
        <v>913</v>
      </c>
      <c r="Z271" s="82" t="s">
        <v>1116</v>
      </c>
      <c r="AA271" s="79"/>
      <c r="AB271" s="79"/>
      <c r="AC271" s="87" t="s">
        <v>1322</v>
      </c>
      <c r="AD271" s="79"/>
      <c r="AE271" s="79" t="b">
        <v>0</v>
      </c>
      <c r="AF271" s="79">
        <v>0</v>
      </c>
      <c r="AG271" s="87" t="s">
        <v>1402</v>
      </c>
      <c r="AH271" s="79" t="b">
        <v>0</v>
      </c>
      <c r="AI271" s="79" t="s">
        <v>1405</v>
      </c>
      <c r="AJ271" s="79"/>
      <c r="AK271" s="87" t="s">
        <v>1402</v>
      </c>
      <c r="AL271" s="79" t="b">
        <v>0</v>
      </c>
      <c r="AM271" s="79">
        <v>5</v>
      </c>
      <c r="AN271" s="87" t="s">
        <v>1321</v>
      </c>
      <c r="AO271" s="79" t="s">
        <v>1417</v>
      </c>
      <c r="AP271" s="79" t="b">
        <v>0</v>
      </c>
      <c r="AQ271" s="87" t="s">
        <v>1321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8"/>
      <c r="BG271" s="49"/>
      <c r="BH271" s="48"/>
      <c r="BI271" s="49"/>
      <c r="BJ271" s="48"/>
      <c r="BK271" s="49"/>
      <c r="BL271" s="48"/>
      <c r="BM271" s="49"/>
      <c r="BN271" s="48"/>
    </row>
    <row r="272" spans="1:66" ht="15">
      <c r="A272" s="64" t="s">
        <v>293</v>
      </c>
      <c r="B272" s="64" t="s">
        <v>308</v>
      </c>
      <c r="C272" s="65" t="s">
        <v>3851</v>
      </c>
      <c r="D272" s="66">
        <v>3</v>
      </c>
      <c r="E272" s="67" t="s">
        <v>132</v>
      </c>
      <c r="F272" s="68">
        <v>32</v>
      </c>
      <c r="G272" s="65"/>
      <c r="H272" s="69"/>
      <c r="I272" s="70"/>
      <c r="J272" s="70"/>
      <c r="K272" s="34" t="s">
        <v>66</v>
      </c>
      <c r="L272" s="77">
        <v>272</v>
      </c>
      <c r="M272" s="77"/>
      <c r="N272" s="72"/>
      <c r="O272" s="79" t="s">
        <v>384</v>
      </c>
      <c r="P272" s="81">
        <v>43741.334085648145</v>
      </c>
      <c r="Q272" s="79" t="s">
        <v>398</v>
      </c>
      <c r="R272" s="79"/>
      <c r="S272" s="79"/>
      <c r="T272" s="79" t="s">
        <v>553</v>
      </c>
      <c r="U272" s="79"/>
      <c r="V272" s="82" t="s">
        <v>774</v>
      </c>
      <c r="W272" s="81">
        <v>43741.334085648145</v>
      </c>
      <c r="X272" s="85">
        <v>43741</v>
      </c>
      <c r="Y272" s="87" t="s">
        <v>914</v>
      </c>
      <c r="Z272" s="82" t="s">
        <v>1117</v>
      </c>
      <c r="AA272" s="79"/>
      <c r="AB272" s="79"/>
      <c r="AC272" s="87" t="s">
        <v>1323</v>
      </c>
      <c r="AD272" s="79"/>
      <c r="AE272" s="79" t="b">
        <v>0</v>
      </c>
      <c r="AF272" s="79">
        <v>0</v>
      </c>
      <c r="AG272" s="87" t="s">
        <v>1402</v>
      </c>
      <c r="AH272" s="79" t="b">
        <v>0</v>
      </c>
      <c r="AI272" s="79" t="s">
        <v>1405</v>
      </c>
      <c r="AJ272" s="79"/>
      <c r="AK272" s="87" t="s">
        <v>1402</v>
      </c>
      <c r="AL272" s="79" t="b">
        <v>0</v>
      </c>
      <c r="AM272" s="79">
        <v>5</v>
      </c>
      <c r="AN272" s="87" t="s">
        <v>1321</v>
      </c>
      <c r="AO272" s="79" t="s">
        <v>1409</v>
      </c>
      <c r="AP272" s="79" t="b">
        <v>0</v>
      </c>
      <c r="AQ272" s="87" t="s">
        <v>1321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3</v>
      </c>
      <c r="BF272" s="48"/>
      <c r="BG272" s="49"/>
      <c r="BH272" s="48"/>
      <c r="BI272" s="49"/>
      <c r="BJ272" s="48"/>
      <c r="BK272" s="49"/>
      <c r="BL272" s="48"/>
      <c r="BM272" s="49"/>
      <c r="BN272" s="48"/>
    </row>
    <row r="273" spans="1:66" ht="15">
      <c r="A273" s="64" t="s">
        <v>309</v>
      </c>
      <c r="B273" s="64" t="s">
        <v>238</v>
      </c>
      <c r="C273" s="65" t="s">
        <v>3851</v>
      </c>
      <c r="D273" s="66">
        <v>3</v>
      </c>
      <c r="E273" s="67" t="s">
        <v>132</v>
      </c>
      <c r="F273" s="68">
        <v>32</v>
      </c>
      <c r="G273" s="65"/>
      <c r="H273" s="69"/>
      <c r="I273" s="70"/>
      <c r="J273" s="70"/>
      <c r="K273" s="34" t="s">
        <v>65</v>
      </c>
      <c r="L273" s="77">
        <v>273</v>
      </c>
      <c r="M273" s="77"/>
      <c r="N273" s="72"/>
      <c r="O273" s="79" t="s">
        <v>385</v>
      </c>
      <c r="P273" s="81">
        <v>43741.352314814816</v>
      </c>
      <c r="Q273" s="79" t="s">
        <v>398</v>
      </c>
      <c r="R273" s="79"/>
      <c r="S273" s="79"/>
      <c r="T273" s="79" t="s">
        <v>553</v>
      </c>
      <c r="U273" s="79"/>
      <c r="V273" s="82" t="s">
        <v>773</v>
      </c>
      <c r="W273" s="81">
        <v>43741.352314814816</v>
      </c>
      <c r="X273" s="85">
        <v>43741</v>
      </c>
      <c r="Y273" s="87" t="s">
        <v>913</v>
      </c>
      <c r="Z273" s="82" t="s">
        <v>1116</v>
      </c>
      <c r="AA273" s="79"/>
      <c r="AB273" s="79"/>
      <c r="AC273" s="87" t="s">
        <v>1322</v>
      </c>
      <c r="AD273" s="79"/>
      <c r="AE273" s="79" t="b">
        <v>0</v>
      </c>
      <c r="AF273" s="79">
        <v>0</v>
      </c>
      <c r="AG273" s="87" t="s">
        <v>1402</v>
      </c>
      <c r="AH273" s="79" t="b">
        <v>0</v>
      </c>
      <c r="AI273" s="79" t="s">
        <v>1405</v>
      </c>
      <c r="AJ273" s="79"/>
      <c r="AK273" s="87" t="s">
        <v>1402</v>
      </c>
      <c r="AL273" s="79" t="b">
        <v>0</v>
      </c>
      <c r="AM273" s="79">
        <v>5</v>
      </c>
      <c r="AN273" s="87" t="s">
        <v>1321</v>
      </c>
      <c r="AO273" s="79" t="s">
        <v>1417</v>
      </c>
      <c r="AP273" s="79" t="b">
        <v>0</v>
      </c>
      <c r="AQ273" s="87" t="s">
        <v>1321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8"/>
      <c r="BG273" s="49"/>
      <c r="BH273" s="48"/>
      <c r="BI273" s="49"/>
      <c r="BJ273" s="48"/>
      <c r="BK273" s="49"/>
      <c r="BL273" s="48"/>
      <c r="BM273" s="49"/>
      <c r="BN273" s="48"/>
    </row>
    <row r="274" spans="1:66" ht="15">
      <c r="A274" s="64" t="s">
        <v>238</v>
      </c>
      <c r="B274" s="64" t="s">
        <v>288</v>
      </c>
      <c r="C274" s="65" t="s">
        <v>3851</v>
      </c>
      <c r="D274" s="66">
        <v>3</v>
      </c>
      <c r="E274" s="67" t="s">
        <v>132</v>
      </c>
      <c r="F274" s="68">
        <v>32</v>
      </c>
      <c r="G274" s="65"/>
      <c r="H274" s="69"/>
      <c r="I274" s="70"/>
      <c r="J274" s="70"/>
      <c r="K274" s="34" t="s">
        <v>65</v>
      </c>
      <c r="L274" s="77">
        <v>274</v>
      </c>
      <c r="M274" s="77"/>
      <c r="N274" s="72"/>
      <c r="O274" s="79" t="s">
        <v>385</v>
      </c>
      <c r="P274" s="81">
        <v>43743.25099537037</v>
      </c>
      <c r="Q274" s="79" t="s">
        <v>399</v>
      </c>
      <c r="R274" s="79"/>
      <c r="S274" s="79"/>
      <c r="T274" s="79" t="s">
        <v>554</v>
      </c>
      <c r="U274" s="79"/>
      <c r="V274" s="82" t="s">
        <v>710</v>
      </c>
      <c r="W274" s="81">
        <v>43743.25099537037</v>
      </c>
      <c r="X274" s="85">
        <v>43743</v>
      </c>
      <c r="Y274" s="87" t="s">
        <v>814</v>
      </c>
      <c r="Z274" s="82" t="s">
        <v>1015</v>
      </c>
      <c r="AA274" s="79"/>
      <c r="AB274" s="79"/>
      <c r="AC274" s="87" t="s">
        <v>1221</v>
      </c>
      <c r="AD274" s="79"/>
      <c r="AE274" s="79" t="b">
        <v>0</v>
      </c>
      <c r="AF274" s="79">
        <v>0</v>
      </c>
      <c r="AG274" s="87" t="s">
        <v>1402</v>
      </c>
      <c r="AH274" s="79" t="b">
        <v>0</v>
      </c>
      <c r="AI274" s="79" t="s">
        <v>1405</v>
      </c>
      <c r="AJ274" s="79"/>
      <c r="AK274" s="87" t="s">
        <v>1402</v>
      </c>
      <c r="AL274" s="79" t="b">
        <v>0</v>
      </c>
      <c r="AM274" s="79">
        <v>4</v>
      </c>
      <c r="AN274" s="87" t="s">
        <v>1220</v>
      </c>
      <c r="AO274" s="79" t="s">
        <v>1411</v>
      </c>
      <c r="AP274" s="79" t="b">
        <v>0</v>
      </c>
      <c r="AQ274" s="87" t="s">
        <v>1220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8"/>
      <c r="BG274" s="49"/>
      <c r="BH274" s="48"/>
      <c r="BI274" s="49"/>
      <c r="BJ274" s="48"/>
      <c r="BK274" s="49"/>
      <c r="BL274" s="48"/>
      <c r="BM274" s="49"/>
      <c r="BN274" s="48"/>
    </row>
    <row r="275" spans="1:66" ht="15">
      <c r="A275" s="64" t="s">
        <v>293</v>
      </c>
      <c r="B275" s="64" t="s">
        <v>238</v>
      </c>
      <c r="C275" s="65" t="s">
        <v>3851</v>
      </c>
      <c r="D275" s="66">
        <v>3</v>
      </c>
      <c r="E275" s="67" t="s">
        <v>132</v>
      </c>
      <c r="F275" s="68">
        <v>32</v>
      </c>
      <c r="G275" s="65"/>
      <c r="H275" s="69"/>
      <c r="I275" s="70"/>
      <c r="J275" s="70"/>
      <c r="K275" s="34" t="s">
        <v>65</v>
      </c>
      <c r="L275" s="77">
        <v>275</v>
      </c>
      <c r="M275" s="77"/>
      <c r="N275" s="72"/>
      <c r="O275" s="79" t="s">
        <v>385</v>
      </c>
      <c r="P275" s="81">
        <v>43741.334085648145</v>
      </c>
      <c r="Q275" s="79" t="s">
        <v>398</v>
      </c>
      <c r="R275" s="79"/>
      <c r="S275" s="79"/>
      <c r="T275" s="79" t="s">
        <v>553</v>
      </c>
      <c r="U275" s="79"/>
      <c r="V275" s="82" t="s">
        <v>774</v>
      </c>
      <c r="W275" s="81">
        <v>43741.334085648145</v>
      </c>
      <c r="X275" s="85">
        <v>43741</v>
      </c>
      <c r="Y275" s="87" t="s">
        <v>914</v>
      </c>
      <c r="Z275" s="82" t="s">
        <v>1117</v>
      </c>
      <c r="AA275" s="79"/>
      <c r="AB275" s="79"/>
      <c r="AC275" s="87" t="s">
        <v>1323</v>
      </c>
      <c r="AD275" s="79"/>
      <c r="AE275" s="79" t="b">
        <v>0</v>
      </c>
      <c r="AF275" s="79">
        <v>0</v>
      </c>
      <c r="AG275" s="87" t="s">
        <v>1402</v>
      </c>
      <c r="AH275" s="79" t="b">
        <v>0</v>
      </c>
      <c r="AI275" s="79" t="s">
        <v>1405</v>
      </c>
      <c r="AJ275" s="79"/>
      <c r="AK275" s="87" t="s">
        <v>1402</v>
      </c>
      <c r="AL275" s="79" t="b">
        <v>0</v>
      </c>
      <c r="AM275" s="79">
        <v>5</v>
      </c>
      <c r="AN275" s="87" t="s">
        <v>1321</v>
      </c>
      <c r="AO275" s="79" t="s">
        <v>1409</v>
      </c>
      <c r="AP275" s="79" t="b">
        <v>0</v>
      </c>
      <c r="AQ275" s="87" t="s">
        <v>1321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3</v>
      </c>
      <c r="BF275" s="48"/>
      <c r="BG275" s="49"/>
      <c r="BH275" s="48"/>
      <c r="BI275" s="49"/>
      <c r="BJ275" s="48"/>
      <c r="BK275" s="49"/>
      <c r="BL275" s="48"/>
      <c r="BM275" s="49"/>
      <c r="BN275" s="48"/>
    </row>
    <row r="276" spans="1:66" ht="15">
      <c r="A276" s="64" t="s">
        <v>309</v>
      </c>
      <c r="B276" s="64" t="s">
        <v>288</v>
      </c>
      <c r="C276" s="65" t="s">
        <v>3851</v>
      </c>
      <c r="D276" s="66">
        <v>3</v>
      </c>
      <c r="E276" s="67" t="s">
        <v>132</v>
      </c>
      <c r="F276" s="68">
        <v>32</v>
      </c>
      <c r="G276" s="65"/>
      <c r="H276" s="69"/>
      <c r="I276" s="70"/>
      <c r="J276" s="70"/>
      <c r="K276" s="34" t="s">
        <v>65</v>
      </c>
      <c r="L276" s="77">
        <v>276</v>
      </c>
      <c r="M276" s="77"/>
      <c r="N276" s="72"/>
      <c r="O276" s="79" t="s">
        <v>385</v>
      </c>
      <c r="P276" s="81">
        <v>43741.352314814816</v>
      </c>
      <c r="Q276" s="79" t="s">
        <v>398</v>
      </c>
      <c r="R276" s="79"/>
      <c r="S276" s="79"/>
      <c r="T276" s="79" t="s">
        <v>553</v>
      </c>
      <c r="U276" s="79"/>
      <c r="V276" s="82" t="s">
        <v>773</v>
      </c>
      <c r="W276" s="81">
        <v>43741.352314814816</v>
      </c>
      <c r="X276" s="85">
        <v>43741</v>
      </c>
      <c r="Y276" s="87" t="s">
        <v>913</v>
      </c>
      <c r="Z276" s="82" t="s">
        <v>1116</v>
      </c>
      <c r="AA276" s="79"/>
      <c r="AB276" s="79"/>
      <c r="AC276" s="87" t="s">
        <v>1322</v>
      </c>
      <c r="AD276" s="79"/>
      <c r="AE276" s="79" t="b">
        <v>0</v>
      </c>
      <c r="AF276" s="79">
        <v>0</v>
      </c>
      <c r="AG276" s="87" t="s">
        <v>1402</v>
      </c>
      <c r="AH276" s="79" t="b">
        <v>0</v>
      </c>
      <c r="AI276" s="79" t="s">
        <v>1405</v>
      </c>
      <c r="AJ276" s="79"/>
      <c r="AK276" s="87" t="s">
        <v>1402</v>
      </c>
      <c r="AL276" s="79" t="b">
        <v>0</v>
      </c>
      <c r="AM276" s="79">
        <v>5</v>
      </c>
      <c r="AN276" s="87" t="s">
        <v>1321</v>
      </c>
      <c r="AO276" s="79" t="s">
        <v>1417</v>
      </c>
      <c r="AP276" s="79" t="b">
        <v>0</v>
      </c>
      <c r="AQ276" s="87" t="s">
        <v>1321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8">
        <v>0</v>
      </c>
      <c r="BG276" s="49">
        <v>0</v>
      </c>
      <c r="BH276" s="48">
        <v>0</v>
      </c>
      <c r="BI276" s="49">
        <v>0</v>
      </c>
      <c r="BJ276" s="48">
        <v>0</v>
      </c>
      <c r="BK276" s="49">
        <v>0</v>
      </c>
      <c r="BL276" s="48">
        <v>16</v>
      </c>
      <c r="BM276" s="49">
        <v>100</v>
      </c>
      <c r="BN276" s="48">
        <v>16</v>
      </c>
    </row>
    <row r="277" spans="1:66" ht="15">
      <c r="A277" s="64" t="s">
        <v>309</v>
      </c>
      <c r="B277" s="64" t="s">
        <v>293</v>
      </c>
      <c r="C277" s="65" t="s">
        <v>3851</v>
      </c>
      <c r="D277" s="66">
        <v>3</v>
      </c>
      <c r="E277" s="67" t="s">
        <v>132</v>
      </c>
      <c r="F277" s="68">
        <v>32</v>
      </c>
      <c r="G277" s="65"/>
      <c r="H277" s="69"/>
      <c r="I277" s="70"/>
      <c r="J277" s="70"/>
      <c r="K277" s="34" t="s">
        <v>66</v>
      </c>
      <c r="L277" s="77">
        <v>277</v>
      </c>
      <c r="M277" s="77"/>
      <c r="N277" s="72"/>
      <c r="O277" s="79" t="s">
        <v>385</v>
      </c>
      <c r="P277" s="81">
        <v>43741.352314814816</v>
      </c>
      <c r="Q277" s="79" t="s">
        <v>398</v>
      </c>
      <c r="R277" s="79"/>
      <c r="S277" s="79"/>
      <c r="T277" s="79" t="s">
        <v>553</v>
      </c>
      <c r="U277" s="79"/>
      <c r="V277" s="82" t="s">
        <v>773</v>
      </c>
      <c r="W277" s="81">
        <v>43741.352314814816</v>
      </c>
      <c r="X277" s="85">
        <v>43741</v>
      </c>
      <c r="Y277" s="87" t="s">
        <v>913</v>
      </c>
      <c r="Z277" s="82" t="s">
        <v>1116</v>
      </c>
      <c r="AA277" s="79"/>
      <c r="AB277" s="79"/>
      <c r="AC277" s="87" t="s">
        <v>1322</v>
      </c>
      <c r="AD277" s="79"/>
      <c r="AE277" s="79" t="b">
        <v>0</v>
      </c>
      <c r="AF277" s="79">
        <v>0</v>
      </c>
      <c r="AG277" s="87" t="s">
        <v>1402</v>
      </c>
      <c r="AH277" s="79" t="b">
        <v>0</v>
      </c>
      <c r="AI277" s="79" t="s">
        <v>1405</v>
      </c>
      <c r="AJ277" s="79"/>
      <c r="AK277" s="87" t="s">
        <v>1402</v>
      </c>
      <c r="AL277" s="79" t="b">
        <v>0</v>
      </c>
      <c r="AM277" s="79">
        <v>5</v>
      </c>
      <c r="AN277" s="87" t="s">
        <v>1321</v>
      </c>
      <c r="AO277" s="79" t="s">
        <v>1417</v>
      </c>
      <c r="AP277" s="79" t="b">
        <v>0</v>
      </c>
      <c r="AQ277" s="87" t="s">
        <v>1321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1</v>
      </c>
      <c r="BF277" s="48"/>
      <c r="BG277" s="49"/>
      <c r="BH277" s="48"/>
      <c r="BI277" s="49"/>
      <c r="BJ277" s="48"/>
      <c r="BK277" s="49"/>
      <c r="BL277" s="48"/>
      <c r="BM277" s="49"/>
      <c r="BN277" s="48"/>
    </row>
    <row r="278" spans="1:66" ht="15">
      <c r="A278" s="64" t="s">
        <v>293</v>
      </c>
      <c r="B278" s="64" t="s">
        <v>309</v>
      </c>
      <c r="C278" s="65" t="s">
        <v>3851</v>
      </c>
      <c r="D278" s="66">
        <v>3</v>
      </c>
      <c r="E278" s="67" t="s">
        <v>132</v>
      </c>
      <c r="F278" s="68">
        <v>32</v>
      </c>
      <c r="G278" s="65"/>
      <c r="H278" s="69"/>
      <c r="I278" s="70"/>
      <c r="J278" s="70"/>
      <c r="K278" s="34" t="s">
        <v>66</v>
      </c>
      <c r="L278" s="77">
        <v>278</v>
      </c>
      <c r="M278" s="77"/>
      <c r="N278" s="72"/>
      <c r="O278" s="79" t="s">
        <v>385</v>
      </c>
      <c r="P278" s="81">
        <v>43741.334085648145</v>
      </c>
      <c r="Q278" s="79" t="s">
        <v>398</v>
      </c>
      <c r="R278" s="79"/>
      <c r="S278" s="79"/>
      <c r="T278" s="79" t="s">
        <v>553</v>
      </c>
      <c r="U278" s="79"/>
      <c r="V278" s="82" t="s">
        <v>774</v>
      </c>
      <c r="W278" s="81">
        <v>43741.334085648145</v>
      </c>
      <c r="X278" s="85">
        <v>43741</v>
      </c>
      <c r="Y278" s="87" t="s">
        <v>914</v>
      </c>
      <c r="Z278" s="82" t="s">
        <v>1117</v>
      </c>
      <c r="AA278" s="79"/>
      <c r="AB278" s="79"/>
      <c r="AC278" s="87" t="s">
        <v>1323</v>
      </c>
      <c r="AD278" s="79"/>
      <c r="AE278" s="79" t="b">
        <v>0</v>
      </c>
      <c r="AF278" s="79">
        <v>0</v>
      </c>
      <c r="AG278" s="87" t="s">
        <v>1402</v>
      </c>
      <c r="AH278" s="79" t="b">
        <v>0</v>
      </c>
      <c r="AI278" s="79" t="s">
        <v>1405</v>
      </c>
      <c r="AJ278" s="79"/>
      <c r="AK278" s="87" t="s">
        <v>1402</v>
      </c>
      <c r="AL278" s="79" t="b">
        <v>0</v>
      </c>
      <c r="AM278" s="79">
        <v>5</v>
      </c>
      <c r="AN278" s="87" t="s">
        <v>1321</v>
      </c>
      <c r="AO278" s="79" t="s">
        <v>1409</v>
      </c>
      <c r="AP278" s="79" t="b">
        <v>0</v>
      </c>
      <c r="AQ278" s="87" t="s">
        <v>1321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3</v>
      </c>
      <c r="BF278" s="48"/>
      <c r="BG278" s="49"/>
      <c r="BH278" s="48"/>
      <c r="BI278" s="49"/>
      <c r="BJ278" s="48"/>
      <c r="BK278" s="49"/>
      <c r="BL278" s="48"/>
      <c r="BM278" s="49"/>
      <c r="BN278" s="48"/>
    </row>
    <row r="279" spans="1:66" ht="15">
      <c r="A279" s="64" t="s">
        <v>247</v>
      </c>
      <c r="B279" s="64" t="s">
        <v>363</v>
      </c>
      <c r="C279" s="65" t="s">
        <v>3851</v>
      </c>
      <c r="D279" s="66">
        <v>3</v>
      </c>
      <c r="E279" s="67" t="s">
        <v>132</v>
      </c>
      <c r="F279" s="68">
        <v>32</v>
      </c>
      <c r="G279" s="65"/>
      <c r="H279" s="69"/>
      <c r="I279" s="70"/>
      <c r="J279" s="70"/>
      <c r="K279" s="34" t="s">
        <v>65</v>
      </c>
      <c r="L279" s="77">
        <v>279</v>
      </c>
      <c r="M279" s="77"/>
      <c r="N279" s="72"/>
      <c r="O279" s="79" t="s">
        <v>385</v>
      </c>
      <c r="P279" s="81">
        <v>43745.416030092594</v>
      </c>
      <c r="Q279" s="79" t="s">
        <v>443</v>
      </c>
      <c r="R279" s="79"/>
      <c r="S279" s="79"/>
      <c r="T279" s="79" t="s">
        <v>586</v>
      </c>
      <c r="U279" s="79"/>
      <c r="V279" s="82" t="s">
        <v>775</v>
      </c>
      <c r="W279" s="81">
        <v>43745.416030092594</v>
      </c>
      <c r="X279" s="85">
        <v>43745</v>
      </c>
      <c r="Y279" s="87" t="s">
        <v>915</v>
      </c>
      <c r="Z279" s="82" t="s">
        <v>1118</v>
      </c>
      <c r="AA279" s="79"/>
      <c r="AB279" s="79"/>
      <c r="AC279" s="87" t="s">
        <v>1324</v>
      </c>
      <c r="AD279" s="79"/>
      <c r="AE279" s="79" t="b">
        <v>0</v>
      </c>
      <c r="AF279" s="79">
        <v>0</v>
      </c>
      <c r="AG279" s="87" t="s">
        <v>1402</v>
      </c>
      <c r="AH279" s="79" t="b">
        <v>0</v>
      </c>
      <c r="AI279" s="79" t="s">
        <v>1405</v>
      </c>
      <c r="AJ279" s="79"/>
      <c r="AK279" s="87" t="s">
        <v>1402</v>
      </c>
      <c r="AL279" s="79" t="b">
        <v>0</v>
      </c>
      <c r="AM279" s="79">
        <v>1</v>
      </c>
      <c r="AN279" s="87" t="s">
        <v>1325</v>
      </c>
      <c r="AO279" s="79" t="s">
        <v>1409</v>
      </c>
      <c r="AP279" s="79" t="b">
        <v>0</v>
      </c>
      <c r="AQ279" s="87" t="s">
        <v>1325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8</v>
      </c>
      <c r="BE279" s="78" t="str">
        <f>REPLACE(INDEX(GroupVertices[Group],MATCH(Edges[[#This Row],[Vertex 2]],GroupVertices[Vertex],0)),1,1,"")</f>
        <v>8</v>
      </c>
      <c r="BF279" s="48">
        <v>1</v>
      </c>
      <c r="BG279" s="49">
        <v>2.6315789473684212</v>
      </c>
      <c r="BH279" s="48">
        <v>0</v>
      </c>
      <c r="BI279" s="49">
        <v>0</v>
      </c>
      <c r="BJ279" s="48">
        <v>0</v>
      </c>
      <c r="BK279" s="49">
        <v>0</v>
      </c>
      <c r="BL279" s="48">
        <v>37</v>
      </c>
      <c r="BM279" s="49">
        <v>97.36842105263158</v>
      </c>
      <c r="BN279" s="48">
        <v>38</v>
      </c>
    </row>
    <row r="280" spans="1:66" ht="15">
      <c r="A280" s="64" t="s">
        <v>293</v>
      </c>
      <c r="B280" s="64" t="s">
        <v>363</v>
      </c>
      <c r="C280" s="65" t="s">
        <v>3851</v>
      </c>
      <c r="D280" s="66">
        <v>3</v>
      </c>
      <c r="E280" s="67" t="s">
        <v>132</v>
      </c>
      <c r="F280" s="68">
        <v>32</v>
      </c>
      <c r="G280" s="65"/>
      <c r="H280" s="69"/>
      <c r="I280" s="70"/>
      <c r="J280" s="70"/>
      <c r="K280" s="34" t="s">
        <v>65</v>
      </c>
      <c r="L280" s="77">
        <v>280</v>
      </c>
      <c r="M280" s="77"/>
      <c r="N280" s="72"/>
      <c r="O280" s="79" t="s">
        <v>385</v>
      </c>
      <c r="P280" s="81">
        <v>43741.395833333336</v>
      </c>
      <c r="Q280" s="79" t="s">
        <v>443</v>
      </c>
      <c r="R280" s="82" t="s">
        <v>504</v>
      </c>
      <c r="S280" s="79" t="s">
        <v>543</v>
      </c>
      <c r="T280" s="79" t="s">
        <v>587</v>
      </c>
      <c r="U280" s="82" t="s">
        <v>643</v>
      </c>
      <c r="V280" s="82" t="s">
        <v>643</v>
      </c>
      <c r="W280" s="81">
        <v>43741.395833333336</v>
      </c>
      <c r="X280" s="85">
        <v>43741</v>
      </c>
      <c r="Y280" s="87" t="s">
        <v>916</v>
      </c>
      <c r="Z280" s="82" t="s">
        <v>1119</v>
      </c>
      <c r="AA280" s="79"/>
      <c r="AB280" s="79"/>
      <c r="AC280" s="87" t="s">
        <v>1325</v>
      </c>
      <c r="AD280" s="79"/>
      <c r="AE280" s="79" t="b">
        <v>0</v>
      </c>
      <c r="AF280" s="79">
        <v>1</v>
      </c>
      <c r="AG280" s="87" t="s">
        <v>1402</v>
      </c>
      <c r="AH280" s="79" t="b">
        <v>0</v>
      </c>
      <c r="AI280" s="79" t="s">
        <v>1405</v>
      </c>
      <c r="AJ280" s="79"/>
      <c r="AK280" s="87" t="s">
        <v>1402</v>
      </c>
      <c r="AL280" s="79" t="b">
        <v>0</v>
      </c>
      <c r="AM280" s="79">
        <v>1</v>
      </c>
      <c r="AN280" s="87" t="s">
        <v>1402</v>
      </c>
      <c r="AO280" s="79" t="s">
        <v>1429</v>
      </c>
      <c r="AP280" s="79" t="b">
        <v>0</v>
      </c>
      <c r="AQ280" s="87" t="s">
        <v>1325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8</v>
      </c>
      <c r="BF280" s="48">
        <v>1</v>
      </c>
      <c r="BG280" s="49">
        <v>2.6315789473684212</v>
      </c>
      <c r="BH280" s="48">
        <v>0</v>
      </c>
      <c r="BI280" s="49">
        <v>0</v>
      </c>
      <c r="BJ280" s="48">
        <v>0</v>
      </c>
      <c r="BK280" s="49">
        <v>0</v>
      </c>
      <c r="BL280" s="48">
        <v>37</v>
      </c>
      <c r="BM280" s="49">
        <v>97.36842105263158</v>
      </c>
      <c r="BN280" s="48">
        <v>38</v>
      </c>
    </row>
    <row r="281" spans="1:66" ht="15">
      <c r="A281" s="64" t="s">
        <v>293</v>
      </c>
      <c r="B281" s="64" t="s">
        <v>364</v>
      </c>
      <c r="C281" s="65" t="s">
        <v>3851</v>
      </c>
      <c r="D281" s="66">
        <v>3</v>
      </c>
      <c r="E281" s="67" t="s">
        <v>132</v>
      </c>
      <c r="F281" s="68">
        <v>32</v>
      </c>
      <c r="G281" s="65"/>
      <c r="H281" s="69"/>
      <c r="I281" s="70"/>
      <c r="J281" s="70"/>
      <c r="K281" s="34" t="s">
        <v>65</v>
      </c>
      <c r="L281" s="77">
        <v>281</v>
      </c>
      <c r="M281" s="77"/>
      <c r="N281" s="72"/>
      <c r="O281" s="79" t="s">
        <v>385</v>
      </c>
      <c r="P281" s="81">
        <v>43741.4375</v>
      </c>
      <c r="Q281" s="79" t="s">
        <v>444</v>
      </c>
      <c r="R281" s="82" t="s">
        <v>505</v>
      </c>
      <c r="S281" s="79" t="s">
        <v>543</v>
      </c>
      <c r="T281" s="79" t="s">
        <v>588</v>
      </c>
      <c r="U281" s="82" t="s">
        <v>644</v>
      </c>
      <c r="V281" s="82" t="s">
        <v>644</v>
      </c>
      <c r="W281" s="81">
        <v>43741.4375</v>
      </c>
      <c r="X281" s="85">
        <v>43741</v>
      </c>
      <c r="Y281" s="87" t="s">
        <v>917</v>
      </c>
      <c r="Z281" s="82" t="s">
        <v>1120</v>
      </c>
      <c r="AA281" s="79"/>
      <c r="AB281" s="79"/>
      <c r="AC281" s="87" t="s">
        <v>1326</v>
      </c>
      <c r="AD281" s="79"/>
      <c r="AE281" s="79" t="b">
        <v>0</v>
      </c>
      <c r="AF281" s="79">
        <v>0</v>
      </c>
      <c r="AG281" s="87" t="s">
        <v>1402</v>
      </c>
      <c r="AH281" s="79" t="b">
        <v>0</v>
      </c>
      <c r="AI281" s="79" t="s">
        <v>1405</v>
      </c>
      <c r="AJ281" s="79"/>
      <c r="AK281" s="87" t="s">
        <v>1402</v>
      </c>
      <c r="AL281" s="79" t="b">
        <v>0</v>
      </c>
      <c r="AM281" s="79">
        <v>0</v>
      </c>
      <c r="AN281" s="87" t="s">
        <v>1402</v>
      </c>
      <c r="AO281" s="79" t="s">
        <v>1429</v>
      </c>
      <c r="AP281" s="79" t="b">
        <v>0</v>
      </c>
      <c r="AQ281" s="87" t="s">
        <v>1326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8">
        <v>1</v>
      </c>
      <c r="BG281" s="49">
        <v>2.7777777777777777</v>
      </c>
      <c r="BH281" s="48">
        <v>1</v>
      </c>
      <c r="BI281" s="49">
        <v>2.7777777777777777</v>
      </c>
      <c r="BJ281" s="48">
        <v>0</v>
      </c>
      <c r="BK281" s="49">
        <v>0</v>
      </c>
      <c r="BL281" s="48">
        <v>34</v>
      </c>
      <c r="BM281" s="49">
        <v>94.44444444444444</v>
      </c>
      <c r="BN281" s="48">
        <v>36</v>
      </c>
    </row>
    <row r="282" spans="1:66" ht="15">
      <c r="A282" s="64" t="s">
        <v>310</v>
      </c>
      <c r="B282" s="64" t="s">
        <v>365</v>
      </c>
      <c r="C282" s="65" t="s">
        <v>3851</v>
      </c>
      <c r="D282" s="66">
        <v>3</v>
      </c>
      <c r="E282" s="67" t="s">
        <v>132</v>
      </c>
      <c r="F282" s="68">
        <v>32</v>
      </c>
      <c r="G282" s="65"/>
      <c r="H282" s="69"/>
      <c r="I282" s="70"/>
      <c r="J282" s="70"/>
      <c r="K282" s="34" t="s">
        <v>65</v>
      </c>
      <c r="L282" s="77">
        <v>282</v>
      </c>
      <c r="M282" s="77"/>
      <c r="N282" s="72"/>
      <c r="O282" s="79" t="s">
        <v>385</v>
      </c>
      <c r="P282" s="81">
        <v>43741.643159722225</v>
      </c>
      <c r="Q282" s="79" t="s">
        <v>445</v>
      </c>
      <c r="R282" s="82" t="s">
        <v>506</v>
      </c>
      <c r="S282" s="79" t="s">
        <v>539</v>
      </c>
      <c r="T282" s="79" t="s">
        <v>589</v>
      </c>
      <c r="U282" s="82" t="s">
        <v>645</v>
      </c>
      <c r="V282" s="82" t="s">
        <v>645</v>
      </c>
      <c r="W282" s="81">
        <v>43741.643159722225</v>
      </c>
      <c r="X282" s="85">
        <v>43741</v>
      </c>
      <c r="Y282" s="87" t="s">
        <v>918</v>
      </c>
      <c r="Z282" s="82" t="s">
        <v>1121</v>
      </c>
      <c r="AA282" s="79"/>
      <c r="AB282" s="79"/>
      <c r="AC282" s="87" t="s">
        <v>1327</v>
      </c>
      <c r="AD282" s="79"/>
      <c r="AE282" s="79" t="b">
        <v>0</v>
      </c>
      <c r="AF282" s="79">
        <v>1</v>
      </c>
      <c r="AG282" s="87" t="s">
        <v>1402</v>
      </c>
      <c r="AH282" s="79" t="b">
        <v>0</v>
      </c>
      <c r="AI282" s="79" t="s">
        <v>1405</v>
      </c>
      <c r="AJ282" s="79"/>
      <c r="AK282" s="87" t="s">
        <v>1402</v>
      </c>
      <c r="AL282" s="79" t="b">
        <v>0</v>
      </c>
      <c r="AM282" s="79">
        <v>1</v>
      </c>
      <c r="AN282" s="87" t="s">
        <v>1402</v>
      </c>
      <c r="AO282" s="79" t="s">
        <v>1409</v>
      </c>
      <c r="AP282" s="79" t="b">
        <v>0</v>
      </c>
      <c r="AQ282" s="87" t="s">
        <v>1327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8">
        <v>1</v>
      </c>
      <c r="BG282" s="49">
        <v>3.125</v>
      </c>
      <c r="BH282" s="48">
        <v>0</v>
      </c>
      <c r="BI282" s="49">
        <v>0</v>
      </c>
      <c r="BJ282" s="48">
        <v>0</v>
      </c>
      <c r="BK282" s="49">
        <v>0</v>
      </c>
      <c r="BL282" s="48">
        <v>31</v>
      </c>
      <c r="BM282" s="49">
        <v>96.875</v>
      </c>
      <c r="BN282" s="48">
        <v>32</v>
      </c>
    </row>
    <row r="283" spans="1:66" ht="15">
      <c r="A283" s="64" t="s">
        <v>310</v>
      </c>
      <c r="B283" s="64" t="s">
        <v>293</v>
      </c>
      <c r="C283" s="65" t="s">
        <v>3851</v>
      </c>
      <c r="D283" s="66">
        <v>3</v>
      </c>
      <c r="E283" s="67" t="s">
        <v>132</v>
      </c>
      <c r="F283" s="68">
        <v>32</v>
      </c>
      <c r="G283" s="65"/>
      <c r="H283" s="69"/>
      <c r="I283" s="70"/>
      <c r="J283" s="70"/>
      <c r="K283" s="34" t="s">
        <v>66</v>
      </c>
      <c r="L283" s="77">
        <v>283</v>
      </c>
      <c r="M283" s="77"/>
      <c r="N283" s="72"/>
      <c r="O283" s="79" t="s">
        <v>385</v>
      </c>
      <c r="P283" s="81">
        <v>43741.643159722225</v>
      </c>
      <c r="Q283" s="79" t="s">
        <v>445</v>
      </c>
      <c r="R283" s="82" t="s">
        <v>506</v>
      </c>
      <c r="S283" s="79" t="s">
        <v>539</v>
      </c>
      <c r="T283" s="79" t="s">
        <v>589</v>
      </c>
      <c r="U283" s="82" t="s">
        <v>645</v>
      </c>
      <c r="V283" s="82" t="s">
        <v>645</v>
      </c>
      <c r="W283" s="81">
        <v>43741.643159722225</v>
      </c>
      <c r="X283" s="85">
        <v>43741</v>
      </c>
      <c r="Y283" s="87" t="s">
        <v>918</v>
      </c>
      <c r="Z283" s="82" t="s">
        <v>1121</v>
      </c>
      <c r="AA283" s="79"/>
      <c r="AB283" s="79"/>
      <c r="AC283" s="87" t="s">
        <v>1327</v>
      </c>
      <c r="AD283" s="79"/>
      <c r="AE283" s="79" t="b">
        <v>0</v>
      </c>
      <c r="AF283" s="79">
        <v>1</v>
      </c>
      <c r="AG283" s="87" t="s">
        <v>1402</v>
      </c>
      <c r="AH283" s="79" t="b">
        <v>0</v>
      </c>
      <c r="AI283" s="79" t="s">
        <v>1405</v>
      </c>
      <c r="AJ283" s="79"/>
      <c r="AK283" s="87" t="s">
        <v>1402</v>
      </c>
      <c r="AL283" s="79" t="b">
        <v>0</v>
      </c>
      <c r="AM283" s="79">
        <v>1</v>
      </c>
      <c r="AN283" s="87" t="s">
        <v>1402</v>
      </c>
      <c r="AO283" s="79" t="s">
        <v>1409</v>
      </c>
      <c r="AP283" s="79" t="b">
        <v>0</v>
      </c>
      <c r="AQ283" s="87" t="s">
        <v>1327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8"/>
      <c r="BG283" s="49"/>
      <c r="BH283" s="48"/>
      <c r="BI283" s="49"/>
      <c r="BJ283" s="48"/>
      <c r="BK283" s="49"/>
      <c r="BL283" s="48"/>
      <c r="BM283" s="49"/>
      <c r="BN283" s="48"/>
    </row>
    <row r="284" spans="1:66" ht="15">
      <c r="A284" s="64" t="s">
        <v>293</v>
      </c>
      <c r="B284" s="64" t="s">
        <v>310</v>
      </c>
      <c r="C284" s="65" t="s">
        <v>3851</v>
      </c>
      <c r="D284" s="66">
        <v>3</v>
      </c>
      <c r="E284" s="67" t="s">
        <v>132</v>
      </c>
      <c r="F284" s="68">
        <v>32</v>
      </c>
      <c r="G284" s="65"/>
      <c r="H284" s="69"/>
      <c r="I284" s="70"/>
      <c r="J284" s="70"/>
      <c r="K284" s="34" t="s">
        <v>66</v>
      </c>
      <c r="L284" s="77">
        <v>284</v>
      </c>
      <c r="M284" s="77"/>
      <c r="N284" s="72"/>
      <c r="O284" s="79" t="s">
        <v>384</v>
      </c>
      <c r="P284" s="81">
        <v>43741.643692129626</v>
      </c>
      <c r="Q284" s="79" t="s">
        <v>445</v>
      </c>
      <c r="R284" s="79"/>
      <c r="S284" s="79"/>
      <c r="T284" s="79"/>
      <c r="U284" s="79"/>
      <c r="V284" s="82" t="s">
        <v>774</v>
      </c>
      <c r="W284" s="81">
        <v>43741.643692129626</v>
      </c>
      <c r="X284" s="85">
        <v>43741</v>
      </c>
      <c r="Y284" s="87" t="s">
        <v>919</v>
      </c>
      <c r="Z284" s="82" t="s">
        <v>1122</v>
      </c>
      <c r="AA284" s="79"/>
      <c r="AB284" s="79"/>
      <c r="AC284" s="87" t="s">
        <v>1328</v>
      </c>
      <c r="AD284" s="79"/>
      <c r="AE284" s="79" t="b">
        <v>0</v>
      </c>
      <c r="AF284" s="79">
        <v>0</v>
      </c>
      <c r="AG284" s="87" t="s">
        <v>1402</v>
      </c>
      <c r="AH284" s="79" t="b">
        <v>0</v>
      </c>
      <c r="AI284" s="79" t="s">
        <v>1405</v>
      </c>
      <c r="AJ284" s="79"/>
      <c r="AK284" s="87" t="s">
        <v>1402</v>
      </c>
      <c r="AL284" s="79" t="b">
        <v>0</v>
      </c>
      <c r="AM284" s="79">
        <v>1</v>
      </c>
      <c r="AN284" s="87" t="s">
        <v>1327</v>
      </c>
      <c r="AO284" s="79" t="s">
        <v>1409</v>
      </c>
      <c r="AP284" s="79" t="b">
        <v>0</v>
      </c>
      <c r="AQ284" s="87" t="s">
        <v>1327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8"/>
      <c r="BG284" s="49"/>
      <c r="BH284" s="48"/>
      <c r="BI284" s="49"/>
      <c r="BJ284" s="48"/>
      <c r="BK284" s="49"/>
      <c r="BL284" s="48"/>
      <c r="BM284" s="49"/>
      <c r="BN284" s="48"/>
    </row>
    <row r="285" spans="1:66" ht="15">
      <c r="A285" s="64" t="s">
        <v>293</v>
      </c>
      <c r="B285" s="64" t="s">
        <v>339</v>
      </c>
      <c r="C285" s="65" t="s">
        <v>3852</v>
      </c>
      <c r="D285" s="66">
        <v>3</v>
      </c>
      <c r="E285" s="67" t="s">
        <v>136</v>
      </c>
      <c r="F285" s="68">
        <v>19</v>
      </c>
      <c r="G285" s="65"/>
      <c r="H285" s="69"/>
      <c r="I285" s="70"/>
      <c r="J285" s="70"/>
      <c r="K285" s="34" t="s">
        <v>65</v>
      </c>
      <c r="L285" s="77">
        <v>285</v>
      </c>
      <c r="M285" s="77"/>
      <c r="N285" s="72"/>
      <c r="O285" s="79" t="s">
        <v>385</v>
      </c>
      <c r="P285" s="81">
        <v>43740.691666666666</v>
      </c>
      <c r="Q285" s="79" t="s">
        <v>441</v>
      </c>
      <c r="R285" s="82" t="s">
        <v>502</v>
      </c>
      <c r="S285" s="79" t="s">
        <v>543</v>
      </c>
      <c r="T285" s="79" t="s">
        <v>293</v>
      </c>
      <c r="U285" s="82" t="s">
        <v>640</v>
      </c>
      <c r="V285" s="82" t="s">
        <v>640</v>
      </c>
      <c r="W285" s="81">
        <v>43740.691666666666</v>
      </c>
      <c r="X285" s="85">
        <v>43740</v>
      </c>
      <c r="Y285" s="87" t="s">
        <v>909</v>
      </c>
      <c r="Z285" s="82" t="s">
        <v>1111</v>
      </c>
      <c r="AA285" s="79"/>
      <c r="AB285" s="79"/>
      <c r="AC285" s="87" t="s">
        <v>1317</v>
      </c>
      <c r="AD285" s="79"/>
      <c r="AE285" s="79" t="b">
        <v>0</v>
      </c>
      <c r="AF285" s="79">
        <v>1</v>
      </c>
      <c r="AG285" s="87" t="s">
        <v>1402</v>
      </c>
      <c r="AH285" s="79" t="b">
        <v>0</v>
      </c>
      <c r="AI285" s="79" t="s">
        <v>1405</v>
      </c>
      <c r="AJ285" s="79"/>
      <c r="AK285" s="87" t="s">
        <v>1402</v>
      </c>
      <c r="AL285" s="79" t="b">
        <v>0</v>
      </c>
      <c r="AM285" s="79">
        <v>0</v>
      </c>
      <c r="AN285" s="87" t="s">
        <v>1402</v>
      </c>
      <c r="AO285" s="79" t="s">
        <v>1429</v>
      </c>
      <c r="AP285" s="79" t="b">
        <v>0</v>
      </c>
      <c r="AQ285" s="87" t="s">
        <v>1317</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3</v>
      </c>
      <c r="BF285" s="48"/>
      <c r="BG285" s="49"/>
      <c r="BH285" s="48"/>
      <c r="BI285" s="49"/>
      <c r="BJ285" s="48"/>
      <c r="BK285" s="49"/>
      <c r="BL285" s="48"/>
      <c r="BM285" s="49"/>
      <c r="BN285" s="48"/>
    </row>
    <row r="286" spans="1:66" ht="15">
      <c r="A286" s="64" t="s">
        <v>293</v>
      </c>
      <c r="B286" s="64" t="s">
        <v>339</v>
      </c>
      <c r="C286" s="65" t="s">
        <v>3852</v>
      </c>
      <c r="D286" s="66">
        <v>3</v>
      </c>
      <c r="E286" s="67" t="s">
        <v>136</v>
      </c>
      <c r="F286" s="68">
        <v>19</v>
      </c>
      <c r="G286" s="65"/>
      <c r="H286" s="69"/>
      <c r="I286" s="70"/>
      <c r="J286" s="70"/>
      <c r="K286" s="34" t="s">
        <v>65</v>
      </c>
      <c r="L286" s="77">
        <v>286</v>
      </c>
      <c r="M286" s="77"/>
      <c r="N286" s="72"/>
      <c r="O286" s="79" t="s">
        <v>385</v>
      </c>
      <c r="P286" s="81">
        <v>43741.69305555556</v>
      </c>
      <c r="Q286" s="79" t="s">
        <v>406</v>
      </c>
      <c r="R286" s="82" t="s">
        <v>507</v>
      </c>
      <c r="S286" s="79" t="s">
        <v>543</v>
      </c>
      <c r="T286" s="79" t="s">
        <v>590</v>
      </c>
      <c r="U286" s="82" t="s">
        <v>646</v>
      </c>
      <c r="V286" s="82" t="s">
        <v>646</v>
      </c>
      <c r="W286" s="81">
        <v>43741.69305555556</v>
      </c>
      <c r="X286" s="85">
        <v>43741</v>
      </c>
      <c r="Y286" s="87" t="s">
        <v>920</v>
      </c>
      <c r="Z286" s="82" t="s">
        <v>1123</v>
      </c>
      <c r="AA286" s="79"/>
      <c r="AB286" s="79"/>
      <c r="AC286" s="87" t="s">
        <v>1329</v>
      </c>
      <c r="AD286" s="79"/>
      <c r="AE286" s="79" t="b">
        <v>0</v>
      </c>
      <c r="AF286" s="79">
        <v>1</v>
      </c>
      <c r="AG286" s="87" t="s">
        <v>1402</v>
      </c>
      <c r="AH286" s="79" t="b">
        <v>0</v>
      </c>
      <c r="AI286" s="79" t="s">
        <v>1405</v>
      </c>
      <c r="AJ286" s="79"/>
      <c r="AK286" s="87" t="s">
        <v>1402</v>
      </c>
      <c r="AL286" s="79" t="b">
        <v>0</v>
      </c>
      <c r="AM286" s="79">
        <v>1</v>
      </c>
      <c r="AN286" s="87" t="s">
        <v>1402</v>
      </c>
      <c r="AO286" s="79" t="s">
        <v>1429</v>
      </c>
      <c r="AP286" s="79" t="b">
        <v>0</v>
      </c>
      <c r="AQ286" s="87" t="s">
        <v>1329</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3</v>
      </c>
      <c r="BF286" s="48">
        <v>0</v>
      </c>
      <c r="BG286" s="49">
        <v>0</v>
      </c>
      <c r="BH286" s="48">
        <v>0</v>
      </c>
      <c r="BI286" s="49">
        <v>0</v>
      </c>
      <c r="BJ286" s="48">
        <v>0</v>
      </c>
      <c r="BK286" s="49">
        <v>0</v>
      </c>
      <c r="BL286" s="48">
        <v>36</v>
      </c>
      <c r="BM286" s="49">
        <v>100</v>
      </c>
      <c r="BN286" s="48">
        <v>36</v>
      </c>
    </row>
    <row r="287" spans="1:66" ht="15">
      <c r="A287" s="64" t="s">
        <v>293</v>
      </c>
      <c r="B287" s="64" t="s">
        <v>366</v>
      </c>
      <c r="C287" s="65" t="s">
        <v>3851</v>
      </c>
      <c r="D287" s="66">
        <v>3</v>
      </c>
      <c r="E287" s="67" t="s">
        <v>132</v>
      </c>
      <c r="F287" s="68">
        <v>32</v>
      </c>
      <c r="G287" s="65"/>
      <c r="H287" s="69"/>
      <c r="I287" s="70"/>
      <c r="J287" s="70"/>
      <c r="K287" s="34" t="s">
        <v>65</v>
      </c>
      <c r="L287" s="77">
        <v>287</v>
      </c>
      <c r="M287" s="77"/>
      <c r="N287" s="72"/>
      <c r="O287" s="79" t="s">
        <v>385</v>
      </c>
      <c r="P287" s="81">
        <v>43742.27777777778</v>
      </c>
      <c r="Q287" s="79" t="s">
        <v>446</v>
      </c>
      <c r="R287" s="82" t="s">
        <v>508</v>
      </c>
      <c r="S287" s="79" t="s">
        <v>543</v>
      </c>
      <c r="T287" s="79" t="s">
        <v>293</v>
      </c>
      <c r="U287" s="82" t="s">
        <v>647</v>
      </c>
      <c r="V287" s="82" t="s">
        <v>647</v>
      </c>
      <c r="W287" s="81">
        <v>43742.27777777778</v>
      </c>
      <c r="X287" s="85">
        <v>43742</v>
      </c>
      <c r="Y287" s="87" t="s">
        <v>921</v>
      </c>
      <c r="Z287" s="82" t="s">
        <v>1124</v>
      </c>
      <c r="AA287" s="79"/>
      <c r="AB287" s="79"/>
      <c r="AC287" s="87" t="s">
        <v>1330</v>
      </c>
      <c r="AD287" s="79"/>
      <c r="AE287" s="79" t="b">
        <v>0</v>
      </c>
      <c r="AF287" s="79">
        <v>1</v>
      </c>
      <c r="AG287" s="87" t="s">
        <v>1402</v>
      </c>
      <c r="AH287" s="79" t="b">
        <v>0</v>
      </c>
      <c r="AI287" s="79" t="s">
        <v>1405</v>
      </c>
      <c r="AJ287" s="79"/>
      <c r="AK287" s="87" t="s">
        <v>1402</v>
      </c>
      <c r="AL287" s="79" t="b">
        <v>0</v>
      </c>
      <c r="AM287" s="79">
        <v>0</v>
      </c>
      <c r="AN287" s="87" t="s">
        <v>1402</v>
      </c>
      <c r="AO287" s="79" t="s">
        <v>1429</v>
      </c>
      <c r="AP287" s="79" t="b">
        <v>0</v>
      </c>
      <c r="AQ287" s="87" t="s">
        <v>1330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8"/>
      <c r="BG287" s="49"/>
      <c r="BH287" s="48"/>
      <c r="BI287" s="49"/>
      <c r="BJ287" s="48"/>
      <c r="BK287" s="49"/>
      <c r="BL287" s="48"/>
      <c r="BM287" s="49"/>
      <c r="BN287" s="48"/>
    </row>
    <row r="288" spans="1:66" ht="15">
      <c r="A288" s="64" t="s">
        <v>247</v>
      </c>
      <c r="B288" s="64" t="s">
        <v>293</v>
      </c>
      <c r="C288" s="65" t="s">
        <v>3852</v>
      </c>
      <c r="D288" s="66">
        <v>3</v>
      </c>
      <c r="E288" s="67" t="s">
        <v>136</v>
      </c>
      <c r="F288" s="68">
        <v>19</v>
      </c>
      <c r="G288" s="65"/>
      <c r="H288" s="69"/>
      <c r="I288" s="70"/>
      <c r="J288" s="70"/>
      <c r="K288" s="34" t="s">
        <v>66</v>
      </c>
      <c r="L288" s="77">
        <v>288</v>
      </c>
      <c r="M288" s="77"/>
      <c r="N288" s="72"/>
      <c r="O288" s="79" t="s">
        <v>384</v>
      </c>
      <c r="P288" s="81">
        <v>43745.41596064815</v>
      </c>
      <c r="Q288" s="79" t="s">
        <v>409</v>
      </c>
      <c r="R288" s="79"/>
      <c r="S288" s="79"/>
      <c r="T288" s="79" t="s">
        <v>561</v>
      </c>
      <c r="U288" s="79"/>
      <c r="V288" s="82" t="s">
        <v>775</v>
      </c>
      <c r="W288" s="81">
        <v>43745.41596064815</v>
      </c>
      <c r="X288" s="85">
        <v>43745</v>
      </c>
      <c r="Y288" s="87" t="s">
        <v>922</v>
      </c>
      <c r="Z288" s="82" t="s">
        <v>1125</v>
      </c>
      <c r="AA288" s="79"/>
      <c r="AB288" s="79"/>
      <c r="AC288" s="87" t="s">
        <v>1331</v>
      </c>
      <c r="AD288" s="79"/>
      <c r="AE288" s="79" t="b">
        <v>0</v>
      </c>
      <c r="AF288" s="79">
        <v>0</v>
      </c>
      <c r="AG288" s="87" t="s">
        <v>1402</v>
      </c>
      <c r="AH288" s="79" t="b">
        <v>0</v>
      </c>
      <c r="AI288" s="79" t="s">
        <v>1405</v>
      </c>
      <c r="AJ288" s="79"/>
      <c r="AK288" s="87" t="s">
        <v>1402</v>
      </c>
      <c r="AL288" s="79" t="b">
        <v>0</v>
      </c>
      <c r="AM288" s="79">
        <v>2</v>
      </c>
      <c r="AN288" s="87" t="s">
        <v>1332</v>
      </c>
      <c r="AO288" s="79" t="s">
        <v>1409</v>
      </c>
      <c r="AP288" s="79" t="b">
        <v>0</v>
      </c>
      <c r="AQ288" s="87" t="s">
        <v>1332</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8</v>
      </c>
      <c r="BE288" s="78" t="str">
        <f>REPLACE(INDEX(GroupVertices[Group],MATCH(Edges[[#This Row],[Vertex 2]],GroupVertices[Vertex],0)),1,1,"")</f>
        <v>1</v>
      </c>
      <c r="BF288" s="48">
        <v>0</v>
      </c>
      <c r="BG288" s="49">
        <v>0</v>
      </c>
      <c r="BH288" s="48">
        <v>0</v>
      </c>
      <c r="BI288" s="49">
        <v>0</v>
      </c>
      <c r="BJ288" s="48">
        <v>0</v>
      </c>
      <c r="BK288" s="49">
        <v>0</v>
      </c>
      <c r="BL288" s="48">
        <v>35</v>
      </c>
      <c r="BM288" s="49">
        <v>100</v>
      </c>
      <c r="BN288" s="48">
        <v>35</v>
      </c>
    </row>
    <row r="289" spans="1:66" ht="15">
      <c r="A289" s="64" t="s">
        <v>247</v>
      </c>
      <c r="B289" s="64" t="s">
        <v>293</v>
      </c>
      <c r="C289" s="65" t="s">
        <v>3852</v>
      </c>
      <c r="D289" s="66">
        <v>3</v>
      </c>
      <c r="E289" s="67" t="s">
        <v>136</v>
      </c>
      <c r="F289" s="68">
        <v>19</v>
      </c>
      <c r="G289" s="65"/>
      <c r="H289" s="69"/>
      <c r="I289" s="70"/>
      <c r="J289" s="70"/>
      <c r="K289" s="34" t="s">
        <v>66</v>
      </c>
      <c r="L289" s="77">
        <v>289</v>
      </c>
      <c r="M289" s="77"/>
      <c r="N289" s="72"/>
      <c r="O289" s="79" t="s">
        <v>384</v>
      </c>
      <c r="P289" s="81">
        <v>43745.416030092594</v>
      </c>
      <c r="Q289" s="79" t="s">
        <v>443</v>
      </c>
      <c r="R289" s="79"/>
      <c r="S289" s="79"/>
      <c r="T289" s="79" t="s">
        <v>586</v>
      </c>
      <c r="U289" s="79"/>
      <c r="V289" s="82" t="s">
        <v>775</v>
      </c>
      <c r="W289" s="81">
        <v>43745.416030092594</v>
      </c>
      <c r="X289" s="85">
        <v>43745</v>
      </c>
      <c r="Y289" s="87" t="s">
        <v>915</v>
      </c>
      <c r="Z289" s="82" t="s">
        <v>1118</v>
      </c>
      <c r="AA289" s="79"/>
      <c r="AB289" s="79"/>
      <c r="AC289" s="87" t="s">
        <v>1324</v>
      </c>
      <c r="AD289" s="79"/>
      <c r="AE289" s="79" t="b">
        <v>0</v>
      </c>
      <c r="AF289" s="79">
        <v>0</v>
      </c>
      <c r="AG289" s="87" t="s">
        <v>1402</v>
      </c>
      <c r="AH289" s="79" t="b">
        <v>0</v>
      </c>
      <c r="AI289" s="79" t="s">
        <v>1405</v>
      </c>
      <c r="AJ289" s="79"/>
      <c r="AK289" s="87" t="s">
        <v>1402</v>
      </c>
      <c r="AL289" s="79" t="b">
        <v>0</v>
      </c>
      <c r="AM289" s="79">
        <v>1</v>
      </c>
      <c r="AN289" s="87" t="s">
        <v>1325</v>
      </c>
      <c r="AO289" s="79" t="s">
        <v>1409</v>
      </c>
      <c r="AP289" s="79" t="b">
        <v>0</v>
      </c>
      <c r="AQ289" s="87" t="s">
        <v>1325</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8</v>
      </c>
      <c r="BE289" s="78" t="str">
        <f>REPLACE(INDEX(GroupVertices[Group],MATCH(Edges[[#This Row],[Vertex 2]],GroupVertices[Vertex],0)),1,1,"")</f>
        <v>1</v>
      </c>
      <c r="BF289" s="48"/>
      <c r="BG289" s="49"/>
      <c r="BH289" s="48"/>
      <c r="BI289" s="49"/>
      <c r="BJ289" s="48"/>
      <c r="BK289" s="49"/>
      <c r="BL289" s="48"/>
      <c r="BM289" s="49"/>
      <c r="BN289" s="48"/>
    </row>
    <row r="290" spans="1:66" ht="15">
      <c r="A290" s="64" t="s">
        <v>293</v>
      </c>
      <c r="B290" s="64" t="s">
        <v>247</v>
      </c>
      <c r="C290" s="65" t="s">
        <v>3852</v>
      </c>
      <c r="D290" s="66">
        <v>3</v>
      </c>
      <c r="E290" s="67" t="s">
        <v>136</v>
      </c>
      <c r="F290" s="68">
        <v>19</v>
      </c>
      <c r="G290" s="65"/>
      <c r="H290" s="69"/>
      <c r="I290" s="70"/>
      <c r="J290" s="70"/>
      <c r="K290" s="34" t="s">
        <v>66</v>
      </c>
      <c r="L290" s="77">
        <v>290</v>
      </c>
      <c r="M290" s="77"/>
      <c r="N290" s="72"/>
      <c r="O290" s="79" t="s">
        <v>385</v>
      </c>
      <c r="P290" s="81">
        <v>43741.395833333336</v>
      </c>
      <c r="Q290" s="79" t="s">
        <v>443</v>
      </c>
      <c r="R290" s="82" t="s">
        <v>504</v>
      </c>
      <c r="S290" s="79" t="s">
        <v>543</v>
      </c>
      <c r="T290" s="79" t="s">
        <v>587</v>
      </c>
      <c r="U290" s="82" t="s">
        <v>643</v>
      </c>
      <c r="V290" s="82" t="s">
        <v>643</v>
      </c>
      <c r="W290" s="81">
        <v>43741.395833333336</v>
      </c>
      <c r="X290" s="85">
        <v>43741</v>
      </c>
      <c r="Y290" s="87" t="s">
        <v>916</v>
      </c>
      <c r="Z290" s="82" t="s">
        <v>1119</v>
      </c>
      <c r="AA290" s="79"/>
      <c r="AB290" s="79"/>
      <c r="AC290" s="87" t="s">
        <v>1325</v>
      </c>
      <c r="AD290" s="79"/>
      <c r="AE290" s="79" t="b">
        <v>0</v>
      </c>
      <c r="AF290" s="79">
        <v>1</v>
      </c>
      <c r="AG290" s="87" t="s">
        <v>1402</v>
      </c>
      <c r="AH290" s="79" t="b">
        <v>0</v>
      </c>
      <c r="AI290" s="79" t="s">
        <v>1405</v>
      </c>
      <c r="AJ290" s="79"/>
      <c r="AK290" s="87" t="s">
        <v>1402</v>
      </c>
      <c r="AL290" s="79" t="b">
        <v>0</v>
      </c>
      <c r="AM290" s="79">
        <v>1</v>
      </c>
      <c r="AN290" s="87" t="s">
        <v>1402</v>
      </c>
      <c r="AO290" s="79" t="s">
        <v>1429</v>
      </c>
      <c r="AP290" s="79" t="b">
        <v>0</v>
      </c>
      <c r="AQ290" s="87" t="s">
        <v>1325</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8</v>
      </c>
      <c r="BF290" s="48"/>
      <c r="BG290" s="49"/>
      <c r="BH290" s="48"/>
      <c r="BI290" s="49"/>
      <c r="BJ290" s="48"/>
      <c r="BK290" s="49"/>
      <c r="BL290" s="48"/>
      <c r="BM290" s="49"/>
      <c r="BN290" s="48"/>
    </row>
    <row r="291" spans="1:66" ht="15">
      <c r="A291" s="64" t="s">
        <v>293</v>
      </c>
      <c r="B291" s="64" t="s">
        <v>247</v>
      </c>
      <c r="C291" s="65" t="s">
        <v>3852</v>
      </c>
      <c r="D291" s="66">
        <v>3</v>
      </c>
      <c r="E291" s="67" t="s">
        <v>136</v>
      </c>
      <c r="F291" s="68">
        <v>19</v>
      </c>
      <c r="G291" s="65"/>
      <c r="H291" s="69"/>
      <c r="I291" s="70"/>
      <c r="J291" s="70"/>
      <c r="K291" s="34" t="s">
        <v>66</v>
      </c>
      <c r="L291" s="77">
        <v>291</v>
      </c>
      <c r="M291" s="77"/>
      <c r="N291" s="72"/>
      <c r="O291" s="79" t="s">
        <v>385</v>
      </c>
      <c r="P291" s="81">
        <v>43742.3125</v>
      </c>
      <c r="Q291" s="79" t="s">
        <v>409</v>
      </c>
      <c r="R291" s="82" t="s">
        <v>509</v>
      </c>
      <c r="S291" s="79" t="s">
        <v>543</v>
      </c>
      <c r="T291" s="79" t="s">
        <v>591</v>
      </c>
      <c r="U291" s="82" t="s">
        <v>648</v>
      </c>
      <c r="V291" s="82" t="s">
        <v>648</v>
      </c>
      <c r="W291" s="81">
        <v>43742.3125</v>
      </c>
      <c r="X291" s="85">
        <v>43742</v>
      </c>
      <c r="Y291" s="87" t="s">
        <v>881</v>
      </c>
      <c r="Z291" s="82" t="s">
        <v>1126</v>
      </c>
      <c r="AA291" s="79"/>
      <c r="AB291" s="79"/>
      <c r="AC291" s="87" t="s">
        <v>1332</v>
      </c>
      <c r="AD291" s="79"/>
      <c r="AE291" s="79" t="b">
        <v>0</v>
      </c>
      <c r="AF291" s="79">
        <v>2</v>
      </c>
      <c r="AG291" s="87" t="s">
        <v>1402</v>
      </c>
      <c r="AH291" s="79" t="b">
        <v>0</v>
      </c>
      <c r="AI291" s="79" t="s">
        <v>1405</v>
      </c>
      <c r="AJ291" s="79"/>
      <c r="AK291" s="87" t="s">
        <v>1402</v>
      </c>
      <c r="AL291" s="79" t="b">
        <v>0</v>
      </c>
      <c r="AM291" s="79">
        <v>2</v>
      </c>
      <c r="AN291" s="87" t="s">
        <v>1402</v>
      </c>
      <c r="AO291" s="79" t="s">
        <v>1429</v>
      </c>
      <c r="AP291" s="79" t="b">
        <v>0</v>
      </c>
      <c r="AQ291" s="87" t="s">
        <v>1332</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8</v>
      </c>
      <c r="BF291" s="48">
        <v>0</v>
      </c>
      <c r="BG291" s="49">
        <v>0</v>
      </c>
      <c r="BH291" s="48">
        <v>0</v>
      </c>
      <c r="BI291" s="49">
        <v>0</v>
      </c>
      <c r="BJ291" s="48">
        <v>0</v>
      </c>
      <c r="BK291" s="49">
        <v>0</v>
      </c>
      <c r="BL291" s="48">
        <v>35</v>
      </c>
      <c r="BM291" s="49">
        <v>100</v>
      </c>
      <c r="BN291" s="48">
        <v>35</v>
      </c>
    </row>
    <row r="292" spans="1:66" ht="15">
      <c r="A292" s="64" t="s">
        <v>293</v>
      </c>
      <c r="B292" s="64" t="s">
        <v>367</v>
      </c>
      <c r="C292" s="65" t="s">
        <v>3851</v>
      </c>
      <c r="D292" s="66">
        <v>3</v>
      </c>
      <c r="E292" s="67" t="s">
        <v>132</v>
      </c>
      <c r="F292" s="68">
        <v>32</v>
      </c>
      <c r="G292" s="65"/>
      <c r="H292" s="69"/>
      <c r="I292" s="70"/>
      <c r="J292" s="70"/>
      <c r="K292" s="34" t="s">
        <v>65</v>
      </c>
      <c r="L292" s="77">
        <v>292</v>
      </c>
      <c r="M292" s="77"/>
      <c r="N292" s="72"/>
      <c r="O292" s="79" t="s">
        <v>385</v>
      </c>
      <c r="P292" s="81">
        <v>43742.34033564815</v>
      </c>
      <c r="Q292" s="79" t="s">
        <v>447</v>
      </c>
      <c r="R292" s="82" t="s">
        <v>510</v>
      </c>
      <c r="S292" s="79" t="s">
        <v>543</v>
      </c>
      <c r="T292" s="79" t="s">
        <v>592</v>
      </c>
      <c r="U292" s="82" t="s">
        <v>649</v>
      </c>
      <c r="V292" s="82" t="s">
        <v>649</v>
      </c>
      <c r="W292" s="81">
        <v>43742.34033564815</v>
      </c>
      <c r="X292" s="85">
        <v>43742</v>
      </c>
      <c r="Y292" s="87" t="s">
        <v>923</v>
      </c>
      <c r="Z292" s="82" t="s">
        <v>1127</v>
      </c>
      <c r="AA292" s="79"/>
      <c r="AB292" s="79"/>
      <c r="AC292" s="87" t="s">
        <v>1333</v>
      </c>
      <c r="AD292" s="79"/>
      <c r="AE292" s="79" t="b">
        <v>0</v>
      </c>
      <c r="AF292" s="79">
        <v>0</v>
      </c>
      <c r="AG292" s="87" t="s">
        <v>1402</v>
      </c>
      <c r="AH292" s="79" t="b">
        <v>0</v>
      </c>
      <c r="AI292" s="79" t="s">
        <v>1405</v>
      </c>
      <c r="AJ292" s="79"/>
      <c r="AK292" s="87" t="s">
        <v>1402</v>
      </c>
      <c r="AL292" s="79" t="b">
        <v>0</v>
      </c>
      <c r="AM292" s="79">
        <v>0</v>
      </c>
      <c r="AN292" s="87" t="s">
        <v>1402</v>
      </c>
      <c r="AO292" s="79" t="s">
        <v>1429</v>
      </c>
      <c r="AP292" s="79" t="b">
        <v>0</v>
      </c>
      <c r="AQ292" s="87" t="s">
        <v>1333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293</v>
      </c>
      <c r="B293" s="64" t="s">
        <v>368</v>
      </c>
      <c r="C293" s="65" t="s">
        <v>3851</v>
      </c>
      <c r="D293" s="66">
        <v>3</v>
      </c>
      <c r="E293" s="67" t="s">
        <v>132</v>
      </c>
      <c r="F293" s="68">
        <v>32</v>
      </c>
      <c r="G293" s="65"/>
      <c r="H293" s="69"/>
      <c r="I293" s="70"/>
      <c r="J293" s="70"/>
      <c r="K293" s="34" t="s">
        <v>65</v>
      </c>
      <c r="L293" s="77">
        <v>293</v>
      </c>
      <c r="M293" s="77"/>
      <c r="N293" s="72"/>
      <c r="O293" s="79" t="s">
        <v>385</v>
      </c>
      <c r="P293" s="81">
        <v>43742.34033564815</v>
      </c>
      <c r="Q293" s="79" t="s">
        <v>447</v>
      </c>
      <c r="R293" s="82" t="s">
        <v>510</v>
      </c>
      <c r="S293" s="79" t="s">
        <v>543</v>
      </c>
      <c r="T293" s="79" t="s">
        <v>592</v>
      </c>
      <c r="U293" s="82" t="s">
        <v>649</v>
      </c>
      <c r="V293" s="82" t="s">
        <v>649</v>
      </c>
      <c r="W293" s="81">
        <v>43742.34033564815</v>
      </c>
      <c r="X293" s="85">
        <v>43742</v>
      </c>
      <c r="Y293" s="87" t="s">
        <v>923</v>
      </c>
      <c r="Z293" s="82" t="s">
        <v>1127</v>
      </c>
      <c r="AA293" s="79"/>
      <c r="AB293" s="79"/>
      <c r="AC293" s="87" t="s">
        <v>1333</v>
      </c>
      <c r="AD293" s="79"/>
      <c r="AE293" s="79" t="b">
        <v>0</v>
      </c>
      <c r="AF293" s="79">
        <v>0</v>
      </c>
      <c r="AG293" s="87" t="s">
        <v>1402</v>
      </c>
      <c r="AH293" s="79" t="b">
        <v>0</v>
      </c>
      <c r="AI293" s="79" t="s">
        <v>1405</v>
      </c>
      <c r="AJ293" s="79"/>
      <c r="AK293" s="87" t="s">
        <v>1402</v>
      </c>
      <c r="AL293" s="79" t="b">
        <v>0</v>
      </c>
      <c r="AM293" s="79">
        <v>0</v>
      </c>
      <c r="AN293" s="87" t="s">
        <v>1402</v>
      </c>
      <c r="AO293" s="79" t="s">
        <v>1429</v>
      </c>
      <c r="AP293" s="79" t="b">
        <v>0</v>
      </c>
      <c r="AQ293" s="87" t="s">
        <v>1333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8">
        <v>0</v>
      </c>
      <c r="BG293" s="49">
        <v>0</v>
      </c>
      <c r="BH293" s="48">
        <v>0</v>
      </c>
      <c r="BI293" s="49">
        <v>0</v>
      </c>
      <c r="BJ293" s="48">
        <v>0</v>
      </c>
      <c r="BK293" s="49">
        <v>0</v>
      </c>
      <c r="BL293" s="48">
        <v>34</v>
      </c>
      <c r="BM293" s="49">
        <v>100</v>
      </c>
      <c r="BN293" s="48">
        <v>34</v>
      </c>
    </row>
    <row r="294" spans="1:66" ht="15">
      <c r="A294" s="64" t="s">
        <v>304</v>
      </c>
      <c r="B294" s="64" t="s">
        <v>293</v>
      </c>
      <c r="C294" s="65" t="s">
        <v>3851</v>
      </c>
      <c r="D294" s="66">
        <v>3</v>
      </c>
      <c r="E294" s="67" t="s">
        <v>132</v>
      </c>
      <c r="F294" s="68">
        <v>32</v>
      </c>
      <c r="G294" s="65"/>
      <c r="H294" s="69"/>
      <c r="I294" s="70"/>
      <c r="J294" s="70"/>
      <c r="K294" s="34" t="s">
        <v>66</v>
      </c>
      <c r="L294" s="77">
        <v>294</v>
      </c>
      <c r="M294" s="77"/>
      <c r="N294" s="72"/>
      <c r="O294" s="79" t="s">
        <v>385</v>
      </c>
      <c r="P294" s="81">
        <v>43740.51755787037</v>
      </c>
      <c r="Q294" s="79" t="s">
        <v>396</v>
      </c>
      <c r="R294" s="82" t="s">
        <v>511</v>
      </c>
      <c r="S294" s="79" t="s">
        <v>545</v>
      </c>
      <c r="T294" s="79" t="s">
        <v>593</v>
      </c>
      <c r="U294" s="82" t="s">
        <v>650</v>
      </c>
      <c r="V294" s="82" t="s">
        <v>650</v>
      </c>
      <c r="W294" s="81">
        <v>43740.51755787037</v>
      </c>
      <c r="X294" s="85">
        <v>43740</v>
      </c>
      <c r="Y294" s="87" t="s">
        <v>924</v>
      </c>
      <c r="Z294" s="82" t="s">
        <v>1128</v>
      </c>
      <c r="AA294" s="79"/>
      <c r="AB294" s="79"/>
      <c r="AC294" s="87" t="s">
        <v>1334</v>
      </c>
      <c r="AD294" s="79"/>
      <c r="AE294" s="79" t="b">
        <v>0</v>
      </c>
      <c r="AF294" s="79">
        <v>4</v>
      </c>
      <c r="AG294" s="87" t="s">
        <v>1402</v>
      </c>
      <c r="AH294" s="79" t="b">
        <v>0</v>
      </c>
      <c r="AI294" s="79" t="s">
        <v>1405</v>
      </c>
      <c r="AJ294" s="79"/>
      <c r="AK294" s="87" t="s">
        <v>1402</v>
      </c>
      <c r="AL294" s="79" t="b">
        <v>0</v>
      </c>
      <c r="AM294" s="79">
        <v>4</v>
      </c>
      <c r="AN294" s="87" t="s">
        <v>1402</v>
      </c>
      <c r="AO294" s="79" t="s">
        <v>1409</v>
      </c>
      <c r="AP294" s="79" t="b">
        <v>0</v>
      </c>
      <c r="AQ294" s="87" t="s">
        <v>1334</v>
      </c>
      <c r="AR294" s="79" t="s">
        <v>384</v>
      </c>
      <c r="AS294" s="79">
        <v>0</v>
      </c>
      <c r="AT294" s="79">
        <v>0</v>
      </c>
      <c r="AU294" s="79"/>
      <c r="AV294" s="79"/>
      <c r="AW294" s="79"/>
      <c r="AX294" s="79"/>
      <c r="AY294" s="79"/>
      <c r="AZ294" s="79"/>
      <c r="BA294" s="79"/>
      <c r="BB294" s="79"/>
      <c r="BC294">
        <v>1</v>
      </c>
      <c r="BD294" s="78" t="str">
        <f>REPLACE(INDEX(GroupVertices[Group],MATCH(Edges[[#This Row],[Vertex 1]],GroupVertices[Vertex],0)),1,1,"")</f>
        <v>7</v>
      </c>
      <c r="BE294" s="78" t="str">
        <f>REPLACE(INDEX(GroupVertices[Group],MATCH(Edges[[#This Row],[Vertex 2]],GroupVertices[Vertex],0)),1,1,"")</f>
        <v>1</v>
      </c>
      <c r="BF294" s="48">
        <v>0</v>
      </c>
      <c r="BG294" s="49">
        <v>0</v>
      </c>
      <c r="BH294" s="48">
        <v>0</v>
      </c>
      <c r="BI294" s="49">
        <v>0</v>
      </c>
      <c r="BJ294" s="48">
        <v>0</v>
      </c>
      <c r="BK294" s="49">
        <v>0</v>
      </c>
      <c r="BL294" s="48">
        <v>37</v>
      </c>
      <c r="BM294" s="49">
        <v>100</v>
      </c>
      <c r="BN294" s="48">
        <v>37</v>
      </c>
    </row>
    <row r="295" spans="1:66" ht="15">
      <c r="A295" s="64" t="s">
        <v>304</v>
      </c>
      <c r="B295" s="64" t="s">
        <v>293</v>
      </c>
      <c r="C295" s="65" t="s">
        <v>3851</v>
      </c>
      <c r="D295" s="66">
        <v>3</v>
      </c>
      <c r="E295" s="67" t="s">
        <v>132</v>
      </c>
      <c r="F295" s="68">
        <v>32</v>
      </c>
      <c r="G295" s="65"/>
      <c r="H295" s="69"/>
      <c r="I295" s="70"/>
      <c r="J295" s="70"/>
      <c r="K295" s="34" t="s">
        <v>66</v>
      </c>
      <c r="L295" s="77">
        <v>295</v>
      </c>
      <c r="M295" s="77"/>
      <c r="N295" s="72"/>
      <c r="O295" s="79" t="s">
        <v>384</v>
      </c>
      <c r="P295" s="81">
        <v>43740.39732638889</v>
      </c>
      <c r="Q295" s="79" t="s">
        <v>403</v>
      </c>
      <c r="R295" s="79"/>
      <c r="S295" s="79"/>
      <c r="T295" s="79"/>
      <c r="U295" s="79"/>
      <c r="V295" s="82" t="s">
        <v>769</v>
      </c>
      <c r="W295" s="81">
        <v>43740.39732638889</v>
      </c>
      <c r="X295" s="85">
        <v>43740</v>
      </c>
      <c r="Y295" s="87" t="s">
        <v>905</v>
      </c>
      <c r="Z295" s="82" t="s">
        <v>1107</v>
      </c>
      <c r="AA295" s="79"/>
      <c r="AB295" s="79"/>
      <c r="AC295" s="87" t="s">
        <v>1313</v>
      </c>
      <c r="AD295" s="79"/>
      <c r="AE295" s="79" t="b">
        <v>0</v>
      </c>
      <c r="AF295" s="79">
        <v>0</v>
      </c>
      <c r="AG295" s="87" t="s">
        <v>1402</v>
      </c>
      <c r="AH295" s="79" t="b">
        <v>0</v>
      </c>
      <c r="AI295" s="79" t="s">
        <v>1405</v>
      </c>
      <c r="AJ295" s="79"/>
      <c r="AK295" s="87" t="s">
        <v>1402</v>
      </c>
      <c r="AL295" s="79" t="b">
        <v>0</v>
      </c>
      <c r="AM295" s="79">
        <v>2</v>
      </c>
      <c r="AN295" s="87" t="s">
        <v>1314</v>
      </c>
      <c r="AO295" s="79" t="s">
        <v>1409</v>
      </c>
      <c r="AP295" s="79" t="b">
        <v>0</v>
      </c>
      <c r="AQ295" s="87" t="s">
        <v>1314</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7</v>
      </c>
      <c r="BE295" s="78" t="str">
        <f>REPLACE(INDEX(GroupVertices[Group],MATCH(Edges[[#This Row],[Vertex 2]],GroupVertices[Vertex],0)),1,1,"")</f>
        <v>1</v>
      </c>
      <c r="BF295" s="48"/>
      <c r="BG295" s="49"/>
      <c r="BH295" s="48"/>
      <c r="BI295" s="49"/>
      <c r="BJ295" s="48"/>
      <c r="BK295" s="49"/>
      <c r="BL295" s="48"/>
      <c r="BM295" s="49"/>
      <c r="BN295" s="48"/>
    </row>
    <row r="296" spans="1:66" ht="15">
      <c r="A296" s="64" t="s">
        <v>304</v>
      </c>
      <c r="B296" s="64" t="s">
        <v>304</v>
      </c>
      <c r="C296" s="65" t="s">
        <v>3851</v>
      </c>
      <c r="D296" s="66">
        <v>3</v>
      </c>
      <c r="E296" s="67" t="s">
        <v>132</v>
      </c>
      <c r="F296" s="68">
        <v>32</v>
      </c>
      <c r="G296" s="65"/>
      <c r="H296" s="69"/>
      <c r="I296" s="70"/>
      <c r="J296" s="70"/>
      <c r="K296" s="34" t="s">
        <v>65</v>
      </c>
      <c r="L296" s="77">
        <v>296</v>
      </c>
      <c r="M296" s="77"/>
      <c r="N296" s="72"/>
      <c r="O296" s="79" t="s">
        <v>176</v>
      </c>
      <c r="P296" s="81">
        <v>43742.36027777778</v>
      </c>
      <c r="Q296" s="79" t="s">
        <v>402</v>
      </c>
      <c r="R296" s="82" t="s">
        <v>512</v>
      </c>
      <c r="S296" s="79" t="s">
        <v>545</v>
      </c>
      <c r="T296" s="79" t="s">
        <v>594</v>
      </c>
      <c r="U296" s="82" t="s">
        <v>651</v>
      </c>
      <c r="V296" s="82" t="s">
        <v>651</v>
      </c>
      <c r="W296" s="81">
        <v>43742.36027777778</v>
      </c>
      <c r="X296" s="85">
        <v>43742</v>
      </c>
      <c r="Y296" s="87" t="s">
        <v>925</v>
      </c>
      <c r="Z296" s="82" t="s">
        <v>475</v>
      </c>
      <c r="AA296" s="79"/>
      <c r="AB296" s="79"/>
      <c r="AC296" s="87" t="s">
        <v>1335</v>
      </c>
      <c r="AD296" s="79"/>
      <c r="AE296" s="79" t="b">
        <v>0</v>
      </c>
      <c r="AF296" s="79">
        <v>3</v>
      </c>
      <c r="AG296" s="87" t="s">
        <v>1402</v>
      </c>
      <c r="AH296" s="79" t="b">
        <v>0</v>
      </c>
      <c r="AI296" s="79" t="s">
        <v>1405</v>
      </c>
      <c r="AJ296" s="79"/>
      <c r="AK296" s="87" t="s">
        <v>1402</v>
      </c>
      <c r="AL296" s="79" t="b">
        <v>0</v>
      </c>
      <c r="AM296" s="79">
        <v>2</v>
      </c>
      <c r="AN296" s="87" t="s">
        <v>1402</v>
      </c>
      <c r="AO296" s="79" t="s">
        <v>1409</v>
      </c>
      <c r="AP296" s="79" t="b">
        <v>0</v>
      </c>
      <c r="AQ296" s="87" t="s">
        <v>1335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7</v>
      </c>
      <c r="BE296" s="78" t="str">
        <f>REPLACE(INDEX(GroupVertices[Group],MATCH(Edges[[#This Row],[Vertex 2]],GroupVertices[Vertex],0)),1,1,"")</f>
        <v>7</v>
      </c>
      <c r="BF296" s="48">
        <v>0</v>
      </c>
      <c r="BG296" s="49">
        <v>0</v>
      </c>
      <c r="BH296" s="48">
        <v>0</v>
      </c>
      <c r="BI296" s="49">
        <v>0</v>
      </c>
      <c r="BJ296" s="48">
        <v>0</v>
      </c>
      <c r="BK296" s="49">
        <v>0</v>
      </c>
      <c r="BL296" s="48">
        <v>20</v>
      </c>
      <c r="BM296" s="49">
        <v>100</v>
      </c>
      <c r="BN296" s="48">
        <v>20</v>
      </c>
    </row>
    <row r="297" spans="1:66" ht="15">
      <c r="A297" s="64" t="s">
        <v>293</v>
      </c>
      <c r="B297" s="64" t="s">
        <v>304</v>
      </c>
      <c r="C297" s="65" t="s">
        <v>3852</v>
      </c>
      <c r="D297" s="66">
        <v>3</v>
      </c>
      <c r="E297" s="67" t="s">
        <v>136</v>
      </c>
      <c r="F297" s="68">
        <v>19</v>
      </c>
      <c r="G297" s="65"/>
      <c r="H297" s="69"/>
      <c r="I297" s="70"/>
      <c r="J297" s="70"/>
      <c r="K297" s="34" t="s">
        <v>66</v>
      </c>
      <c r="L297" s="77">
        <v>297</v>
      </c>
      <c r="M297" s="77"/>
      <c r="N297" s="72"/>
      <c r="O297" s="79" t="s">
        <v>385</v>
      </c>
      <c r="P297" s="81">
        <v>43740.375</v>
      </c>
      <c r="Q297" s="79" t="s">
        <v>403</v>
      </c>
      <c r="R297" s="82" t="s">
        <v>500</v>
      </c>
      <c r="S297" s="79" t="s">
        <v>543</v>
      </c>
      <c r="T297" s="79" t="s">
        <v>293</v>
      </c>
      <c r="U297" s="82" t="s">
        <v>638</v>
      </c>
      <c r="V297" s="82" t="s">
        <v>638</v>
      </c>
      <c r="W297" s="81">
        <v>43740.375</v>
      </c>
      <c r="X297" s="85">
        <v>43740</v>
      </c>
      <c r="Y297" s="87" t="s">
        <v>906</v>
      </c>
      <c r="Z297" s="82" t="s">
        <v>1108</v>
      </c>
      <c r="AA297" s="79"/>
      <c r="AB297" s="79"/>
      <c r="AC297" s="87" t="s">
        <v>1314</v>
      </c>
      <c r="AD297" s="79"/>
      <c r="AE297" s="79" t="b">
        <v>0</v>
      </c>
      <c r="AF297" s="79">
        <v>3</v>
      </c>
      <c r="AG297" s="87" t="s">
        <v>1402</v>
      </c>
      <c r="AH297" s="79" t="b">
        <v>0</v>
      </c>
      <c r="AI297" s="79" t="s">
        <v>1405</v>
      </c>
      <c r="AJ297" s="79"/>
      <c r="AK297" s="87" t="s">
        <v>1402</v>
      </c>
      <c r="AL297" s="79" t="b">
        <v>0</v>
      </c>
      <c r="AM297" s="79">
        <v>2</v>
      </c>
      <c r="AN297" s="87" t="s">
        <v>1402</v>
      </c>
      <c r="AO297" s="79" t="s">
        <v>1429</v>
      </c>
      <c r="AP297" s="79" t="b">
        <v>0</v>
      </c>
      <c r="AQ297" s="87" t="s">
        <v>1314</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7</v>
      </c>
      <c r="BF297" s="48"/>
      <c r="BG297" s="49"/>
      <c r="BH297" s="48"/>
      <c r="BI297" s="49"/>
      <c r="BJ297" s="48"/>
      <c r="BK297" s="49"/>
      <c r="BL297" s="48"/>
      <c r="BM297" s="49"/>
      <c r="BN297" s="48"/>
    </row>
    <row r="298" spans="1:66" ht="15">
      <c r="A298" s="64" t="s">
        <v>293</v>
      </c>
      <c r="B298" s="64" t="s">
        <v>304</v>
      </c>
      <c r="C298" s="65" t="s">
        <v>3852</v>
      </c>
      <c r="D298" s="66">
        <v>3</v>
      </c>
      <c r="E298" s="67" t="s">
        <v>136</v>
      </c>
      <c r="F298" s="68">
        <v>19</v>
      </c>
      <c r="G298" s="65"/>
      <c r="H298" s="69"/>
      <c r="I298" s="70"/>
      <c r="J298" s="70"/>
      <c r="K298" s="34" t="s">
        <v>66</v>
      </c>
      <c r="L298" s="77">
        <v>298</v>
      </c>
      <c r="M298" s="77"/>
      <c r="N298" s="72"/>
      <c r="O298" s="79" t="s">
        <v>385</v>
      </c>
      <c r="P298" s="81">
        <v>43742.395833333336</v>
      </c>
      <c r="Q298" s="79" t="s">
        <v>448</v>
      </c>
      <c r="R298" s="82" t="s">
        <v>513</v>
      </c>
      <c r="S298" s="79" t="s">
        <v>543</v>
      </c>
      <c r="T298" s="79" t="s">
        <v>595</v>
      </c>
      <c r="U298" s="82" t="s">
        <v>652</v>
      </c>
      <c r="V298" s="82" t="s">
        <v>652</v>
      </c>
      <c r="W298" s="81">
        <v>43742.395833333336</v>
      </c>
      <c r="X298" s="85">
        <v>43742</v>
      </c>
      <c r="Y298" s="87" t="s">
        <v>916</v>
      </c>
      <c r="Z298" s="82" t="s">
        <v>1129</v>
      </c>
      <c r="AA298" s="79"/>
      <c r="AB298" s="79"/>
      <c r="AC298" s="87" t="s">
        <v>1336</v>
      </c>
      <c r="AD298" s="79"/>
      <c r="AE298" s="79" t="b">
        <v>0</v>
      </c>
      <c r="AF298" s="79">
        <v>0</v>
      </c>
      <c r="AG298" s="87" t="s">
        <v>1402</v>
      </c>
      <c r="AH298" s="79" t="b">
        <v>0</v>
      </c>
      <c r="AI298" s="79" t="s">
        <v>1405</v>
      </c>
      <c r="AJ298" s="79"/>
      <c r="AK298" s="87" t="s">
        <v>1402</v>
      </c>
      <c r="AL298" s="79" t="b">
        <v>0</v>
      </c>
      <c r="AM298" s="79">
        <v>0</v>
      </c>
      <c r="AN298" s="87" t="s">
        <v>1402</v>
      </c>
      <c r="AO298" s="79" t="s">
        <v>1429</v>
      </c>
      <c r="AP298" s="79" t="b">
        <v>0</v>
      </c>
      <c r="AQ298" s="87" t="s">
        <v>1336</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7</v>
      </c>
      <c r="BF298" s="48">
        <v>0</v>
      </c>
      <c r="BG298" s="49">
        <v>0</v>
      </c>
      <c r="BH298" s="48">
        <v>0</v>
      </c>
      <c r="BI298" s="49">
        <v>0</v>
      </c>
      <c r="BJ298" s="48">
        <v>0</v>
      </c>
      <c r="BK298" s="49">
        <v>0</v>
      </c>
      <c r="BL298" s="48">
        <v>28</v>
      </c>
      <c r="BM298" s="49">
        <v>100</v>
      </c>
      <c r="BN298" s="48">
        <v>28</v>
      </c>
    </row>
    <row r="299" spans="1:66" ht="15">
      <c r="A299" s="64" t="s">
        <v>293</v>
      </c>
      <c r="B299" s="64" t="s">
        <v>369</v>
      </c>
      <c r="C299" s="65" t="s">
        <v>3851</v>
      </c>
      <c r="D299" s="66">
        <v>3</v>
      </c>
      <c r="E299" s="67" t="s">
        <v>132</v>
      </c>
      <c r="F299" s="68">
        <v>32</v>
      </c>
      <c r="G299" s="65"/>
      <c r="H299" s="69"/>
      <c r="I299" s="70"/>
      <c r="J299" s="70"/>
      <c r="K299" s="34" t="s">
        <v>65</v>
      </c>
      <c r="L299" s="77">
        <v>299</v>
      </c>
      <c r="M299" s="77"/>
      <c r="N299" s="72"/>
      <c r="O299" s="79" t="s">
        <v>385</v>
      </c>
      <c r="P299" s="81">
        <v>43742.416666666664</v>
      </c>
      <c r="Q299" s="79" t="s">
        <v>449</v>
      </c>
      <c r="R299" s="82" t="s">
        <v>514</v>
      </c>
      <c r="S299" s="79" t="s">
        <v>543</v>
      </c>
      <c r="T299" s="79" t="s">
        <v>596</v>
      </c>
      <c r="U299" s="82" t="s">
        <v>653</v>
      </c>
      <c r="V299" s="82" t="s">
        <v>653</v>
      </c>
      <c r="W299" s="81">
        <v>43742.416666666664</v>
      </c>
      <c r="X299" s="85">
        <v>43742</v>
      </c>
      <c r="Y299" s="87" t="s">
        <v>890</v>
      </c>
      <c r="Z299" s="82" t="s">
        <v>1130</v>
      </c>
      <c r="AA299" s="79"/>
      <c r="AB299" s="79"/>
      <c r="AC299" s="87" t="s">
        <v>1337</v>
      </c>
      <c r="AD299" s="79"/>
      <c r="AE299" s="79" t="b">
        <v>0</v>
      </c>
      <c r="AF299" s="79">
        <v>0</v>
      </c>
      <c r="AG299" s="87" t="s">
        <v>1402</v>
      </c>
      <c r="AH299" s="79" t="b">
        <v>0</v>
      </c>
      <c r="AI299" s="79" t="s">
        <v>1405</v>
      </c>
      <c r="AJ299" s="79"/>
      <c r="AK299" s="87" t="s">
        <v>1402</v>
      </c>
      <c r="AL299" s="79" t="b">
        <v>0</v>
      </c>
      <c r="AM299" s="79">
        <v>0</v>
      </c>
      <c r="AN299" s="87" t="s">
        <v>1402</v>
      </c>
      <c r="AO299" s="79" t="s">
        <v>1429</v>
      </c>
      <c r="AP299" s="79" t="b">
        <v>0</v>
      </c>
      <c r="AQ299" s="87" t="s">
        <v>1337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8">
        <v>0</v>
      </c>
      <c r="BG299" s="49">
        <v>0</v>
      </c>
      <c r="BH299" s="48">
        <v>0</v>
      </c>
      <c r="BI299" s="49">
        <v>0</v>
      </c>
      <c r="BJ299" s="48">
        <v>0</v>
      </c>
      <c r="BK299" s="49">
        <v>0</v>
      </c>
      <c r="BL299" s="48">
        <v>34</v>
      </c>
      <c r="BM299" s="49">
        <v>100</v>
      </c>
      <c r="BN299" s="48">
        <v>34</v>
      </c>
    </row>
    <row r="300" spans="1:66" ht="15">
      <c r="A300" s="64" t="s">
        <v>311</v>
      </c>
      <c r="B300" s="64" t="s">
        <v>293</v>
      </c>
      <c r="C300" s="65" t="s">
        <v>3851</v>
      </c>
      <c r="D300" s="66">
        <v>3</v>
      </c>
      <c r="E300" s="67" t="s">
        <v>132</v>
      </c>
      <c r="F300" s="68">
        <v>32</v>
      </c>
      <c r="G300" s="65"/>
      <c r="H300" s="69"/>
      <c r="I300" s="70"/>
      <c r="J300" s="70"/>
      <c r="K300" s="34" t="s">
        <v>66</v>
      </c>
      <c r="L300" s="77">
        <v>300</v>
      </c>
      <c r="M300" s="77"/>
      <c r="N300" s="72"/>
      <c r="O300" s="79" t="s">
        <v>384</v>
      </c>
      <c r="P300" s="81">
        <v>43742.53065972222</v>
      </c>
      <c r="Q300" s="79" t="s">
        <v>450</v>
      </c>
      <c r="R300" s="79"/>
      <c r="S300" s="79"/>
      <c r="T300" s="79"/>
      <c r="U300" s="79"/>
      <c r="V300" s="82" t="s">
        <v>776</v>
      </c>
      <c r="W300" s="81">
        <v>43742.53065972222</v>
      </c>
      <c r="X300" s="85">
        <v>43742</v>
      </c>
      <c r="Y300" s="87" t="s">
        <v>926</v>
      </c>
      <c r="Z300" s="82" t="s">
        <v>1131</v>
      </c>
      <c r="AA300" s="79"/>
      <c r="AB300" s="79"/>
      <c r="AC300" s="87" t="s">
        <v>1338</v>
      </c>
      <c r="AD300" s="79"/>
      <c r="AE300" s="79" t="b">
        <v>0</v>
      </c>
      <c r="AF300" s="79">
        <v>0</v>
      </c>
      <c r="AG300" s="87" t="s">
        <v>1402</v>
      </c>
      <c r="AH300" s="79" t="b">
        <v>0</v>
      </c>
      <c r="AI300" s="79" t="s">
        <v>1405</v>
      </c>
      <c r="AJ300" s="79"/>
      <c r="AK300" s="87" t="s">
        <v>1402</v>
      </c>
      <c r="AL300" s="79" t="b">
        <v>0</v>
      </c>
      <c r="AM300" s="79">
        <v>1</v>
      </c>
      <c r="AN300" s="87" t="s">
        <v>1339</v>
      </c>
      <c r="AO300" s="79" t="s">
        <v>1408</v>
      </c>
      <c r="AP300" s="79" t="b">
        <v>0</v>
      </c>
      <c r="AQ300" s="87" t="s">
        <v>1339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8">
        <v>0</v>
      </c>
      <c r="BG300" s="49">
        <v>0</v>
      </c>
      <c r="BH300" s="48">
        <v>0</v>
      </c>
      <c r="BI300" s="49">
        <v>0</v>
      </c>
      <c r="BJ300" s="48">
        <v>0</v>
      </c>
      <c r="BK300" s="49">
        <v>0</v>
      </c>
      <c r="BL300" s="48">
        <v>41</v>
      </c>
      <c r="BM300" s="49">
        <v>100</v>
      </c>
      <c r="BN300" s="48">
        <v>41</v>
      </c>
    </row>
    <row r="301" spans="1:66" ht="15">
      <c r="A301" s="64" t="s">
        <v>293</v>
      </c>
      <c r="B301" s="64" t="s">
        <v>311</v>
      </c>
      <c r="C301" s="65" t="s">
        <v>3851</v>
      </c>
      <c r="D301" s="66">
        <v>3</v>
      </c>
      <c r="E301" s="67" t="s">
        <v>132</v>
      </c>
      <c r="F301" s="68">
        <v>32</v>
      </c>
      <c r="G301" s="65"/>
      <c r="H301" s="69"/>
      <c r="I301" s="70"/>
      <c r="J301" s="70"/>
      <c r="K301" s="34" t="s">
        <v>66</v>
      </c>
      <c r="L301" s="77">
        <v>301</v>
      </c>
      <c r="M301" s="77"/>
      <c r="N301" s="72"/>
      <c r="O301" s="79" t="s">
        <v>385</v>
      </c>
      <c r="P301" s="81">
        <v>43742.52777777778</v>
      </c>
      <c r="Q301" s="79" t="s">
        <v>450</v>
      </c>
      <c r="R301" s="82" t="s">
        <v>515</v>
      </c>
      <c r="S301" s="79" t="s">
        <v>543</v>
      </c>
      <c r="T301" s="79" t="s">
        <v>556</v>
      </c>
      <c r="U301" s="82" t="s">
        <v>654</v>
      </c>
      <c r="V301" s="82" t="s">
        <v>654</v>
      </c>
      <c r="W301" s="81">
        <v>43742.52777777778</v>
      </c>
      <c r="X301" s="85">
        <v>43742</v>
      </c>
      <c r="Y301" s="87" t="s">
        <v>927</v>
      </c>
      <c r="Z301" s="82" t="s">
        <v>1132</v>
      </c>
      <c r="AA301" s="79"/>
      <c r="AB301" s="79"/>
      <c r="AC301" s="87" t="s">
        <v>1339</v>
      </c>
      <c r="AD301" s="79"/>
      <c r="AE301" s="79" t="b">
        <v>0</v>
      </c>
      <c r="AF301" s="79">
        <v>1</v>
      </c>
      <c r="AG301" s="87" t="s">
        <v>1402</v>
      </c>
      <c r="AH301" s="79" t="b">
        <v>0</v>
      </c>
      <c r="AI301" s="79" t="s">
        <v>1405</v>
      </c>
      <c r="AJ301" s="79"/>
      <c r="AK301" s="87" t="s">
        <v>1402</v>
      </c>
      <c r="AL301" s="79" t="b">
        <v>0</v>
      </c>
      <c r="AM301" s="79">
        <v>1</v>
      </c>
      <c r="AN301" s="87" t="s">
        <v>1402</v>
      </c>
      <c r="AO301" s="79" t="s">
        <v>1429</v>
      </c>
      <c r="AP301" s="79" t="b">
        <v>0</v>
      </c>
      <c r="AQ301" s="87" t="s">
        <v>1339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8">
        <v>0</v>
      </c>
      <c r="BG301" s="49">
        <v>0</v>
      </c>
      <c r="BH301" s="48">
        <v>0</v>
      </c>
      <c r="BI301" s="49">
        <v>0</v>
      </c>
      <c r="BJ301" s="48">
        <v>0</v>
      </c>
      <c r="BK301" s="49">
        <v>0</v>
      </c>
      <c r="BL301" s="48">
        <v>41</v>
      </c>
      <c r="BM301" s="49">
        <v>100</v>
      </c>
      <c r="BN301" s="48">
        <v>41</v>
      </c>
    </row>
    <row r="302" spans="1:66" ht="15">
      <c r="A302" s="64" t="s">
        <v>312</v>
      </c>
      <c r="B302" s="64" t="s">
        <v>293</v>
      </c>
      <c r="C302" s="65" t="s">
        <v>3851</v>
      </c>
      <c r="D302" s="66">
        <v>3</v>
      </c>
      <c r="E302" s="67" t="s">
        <v>132</v>
      </c>
      <c r="F302" s="68">
        <v>32</v>
      </c>
      <c r="G302" s="65"/>
      <c r="H302" s="69"/>
      <c r="I302" s="70"/>
      <c r="J302" s="70"/>
      <c r="K302" s="34" t="s">
        <v>66</v>
      </c>
      <c r="L302" s="77">
        <v>302</v>
      </c>
      <c r="M302" s="77"/>
      <c r="N302" s="72"/>
      <c r="O302" s="79" t="s">
        <v>384</v>
      </c>
      <c r="P302" s="81">
        <v>43742.59762731481</v>
      </c>
      <c r="Q302" s="79" t="s">
        <v>451</v>
      </c>
      <c r="R302" s="79"/>
      <c r="S302" s="79"/>
      <c r="T302" s="79"/>
      <c r="U302" s="79"/>
      <c r="V302" s="82" t="s">
        <v>777</v>
      </c>
      <c r="W302" s="81">
        <v>43742.59762731481</v>
      </c>
      <c r="X302" s="85">
        <v>43742</v>
      </c>
      <c r="Y302" s="87" t="s">
        <v>928</v>
      </c>
      <c r="Z302" s="82" t="s">
        <v>1133</v>
      </c>
      <c r="AA302" s="79"/>
      <c r="AB302" s="79"/>
      <c r="AC302" s="87" t="s">
        <v>1340</v>
      </c>
      <c r="AD302" s="79"/>
      <c r="AE302" s="79" t="b">
        <v>0</v>
      </c>
      <c r="AF302" s="79">
        <v>0</v>
      </c>
      <c r="AG302" s="87" t="s">
        <v>1402</v>
      </c>
      <c r="AH302" s="79" t="b">
        <v>0</v>
      </c>
      <c r="AI302" s="79" t="s">
        <v>1405</v>
      </c>
      <c r="AJ302" s="79"/>
      <c r="AK302" s="87" t="s">
        <v>1402</v>
      </c>
      <c r="AL302" s="79" t="b">
        <v>0</v>
      </c>
      <c r="AM302" s="79">
        <v>1</v>
      </c>
      <c r="AN302" s="87" t="s">
        <v>1341</v>
      </c>
      <c r="AO302" s="79" t="s">
        <v>1409</v>
      </c>
      <c r="AP302" s="79" t="b">
        <v>0</v>
      </c>
      <c r="AQ302" s="87" t="s">
        <v>1341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8"/>
      <c r="BG302" s="49"/>
      <c r="BH302" s="48"/>
      <c r="BI302" s="49"/>
      <c r="BJ302" s="48"/>
      <c r="BK302" s="49"/>
      <c r="BL302" s="48"/>
      <c r="BM302" s="49"/>
      <c r="BN302" s="48"/>
    </row>
    <row r="303" spans="1:66" ht="15">
      <c r="A303" s="64" t="s">
        <v>312</v>
      </c>
      <c r="B303" s="64" t="s">
        <v>370</v>
      </c>
      <c r="C303" s="65" t="s">
        <v>3851</v>
      </c>
      <c r="D303" s="66">
        <v>3</v>
      </c>
      <c r="E303" s="67" t="s">
        <v>132</v>
      </c>
      <c r="F303" s="68">
        <v>32</v>
      </c>
      <c r="G303" s="65"/>
      <c r="H303" s="69"/>
      <c r="I303" s="70"/>
      <c r="J303" s="70"/>
      <c r="K303" s="34" t="s">
        <v>65</v>
      </c>
      <c r="L303" s="77">
        <v>303</v>
      </c>
      <c r="M303" s="77"/>
      <c r="N303" s="72"/>
      <c r="O303" s="79" t="s">
        <v>385</v>
      </c>
      <c r="P303" s="81">
        <v>43742.59762731481</v>
      </c>
      <c r="Q303" s="79" t="s">
        <v>451</v>
      </c>
      <c r="R303" s="79"/>
      <c r="S303" s="79"/>
      <c r="T303" s="79"/>
      <c r="U303" s="79"/>
      <c r="V303" s="82" t="s">
        <v>777</v>
      </c>
      <c r="W303" s="81">
        <v>43742.59762731481</v>
      </c>
      <c r="X303" s="85">
        <v>43742</v>
      </c>
      <c r="Y303" s="87" t="s">
        <v>928</v>
      </c>
      <c r="Z303" s="82" t="s">
        <v>1133</v>
      </c>
      <c r="AA303" s="79"/>
      <c r="AB303" s="79"/>
      <c r="AC303" s="87" t="s">
        <v>1340</v>
      </c>
      <c r="AD303" s="79"/>
      <c r="AE303" s="79" t="b">
        <v>0</v>
      </c>
      <c r="AF303" s="79">
        <v>0</v>
      </c>
      <c r="AG303" s="87" t="s">
        <v>1402</v>
      </c>
      <c r="AH303" s="79" t="b">
        <v>0</v>
      </c>
      <c r="AI303" s="79" t="s">
        <v>1405</v>
      </c>
      <c r="AJ303" s="79"/>
      <c r="AK303" s="87" t="s">
        <v>1402</v>
      </c>
      <c r="AL303" s="79" t="b">
        <v>0</v>
      </c>
      <c r="AM303" s="79">
        <v>1</v>
      </c>
      <c r="AN303" s="87" t="s">
        <v>1341</v>
      </c>
      <c r="AO303" s="79" t="s">
        <v>1409</v>
      </c>
      <c r="AP303" s="79" t="b">
        <v>0</v>
      </c>
      <c r="AQ303" s="87" t="s">
        <v>1341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8">
        <v>0</v>
      </c>
      <c r="BG303" s="49">
        <v>0</v>
      </c>
      <c r="BH303" s="48">
        <v>0</v>
      </c>
      <c r="BI303" s="49">
        <v>0</v>
      </c>
      <c r="BJ303" s="48">
        <v>0</v>
      </c>
      <c r="BK303" s="49">
        <v>0</v>
      </c>
      <c r="BL303" s="48">
        <v>35</v>
      </c>
      <c r="BM303" s="49">
        <v>100</v>
      </c>
      <c r="BN303" s="48">
        <v>35</v>
      </c>
    </row>
    <row r="304" spans="1:66" ht="15">
      <c r="A304" s="64" t="s">
        <v>293</v>
      </c>
      <c r="B304" s="64" t="s">
        <v>312</v>
      </c>
      <c r="C304" s="65" t="s">
        <v>3851</v>
      </c>
      <c r="D304" s="66">
        <v>3</v>
      </c>
      <c r="E304" s="67" t="s">
        <v>132</v>
      </c>
      <c r="F304" s="68">
        <v>32</v>
      </c>
      <c r="G304" s="65"/>
      <c r="H304" s="69"/>
      <c r="I304" s="70"/>
      <c r="J304" s="70"/>
      <c r="K304" s="34" t="s">
        <v>66</v>
      </c>
      <c r="L304" s="77">
        <v>304</v>
      </c>
      <c r="M304" s="77"/>
      <c r="N304" s="72"/>
      <c r="O304" s="79" t="s">
        <v>385</v>
      </c>
      <c r="P304" s="81">
        <v>43742.583506944444</v>
      </c>
      <c r="Q304" s="79" t="s">
        <v>451</v>
      </c>
      <c r="R304" s="82" t="s">
        <v>516</v>
      </c>
      <c r="S304" s="79" t="s">
        <v>543</v>
      </c>
      <c r="T304" s="79" t="s">
        <v>293</v>
      </c>
      <c r="U304" s="82" t="s">
        <v>655</v>
      </c>
      <c r="V304" s="82" t="s">
        <v>655</v>
      </c>
      <c r="W304" s="81">
        <v>43742.583506944444</v>
      </c>
      <c r="X304" s="85">
        <v>43742</v>
      </c>
      <c r="Y304" s="87" t="s">
        <v>929</v>
      </c>
      <c r="Z304" s="82" t="s">
        <v>1134</v>
      </c>
      <c r="AA304" s="79"/>
      <c r="AB304" s="79"/>
      <c r="AC304" s="87" t="s">
        <v>1341</v>
      </c>
      <c r="AD304" s="79"/>
      <c r="AE304" s="79" t="b">
        <v>0</v>
      </c>
      <c r="AF304" s="79">
        <v>2</v>
      </c>
      <c r="AG304" s="87" t="s">
        <v>1402</v>
      </c>
      <c r="AH304" s="79" t="b">
        <v>0</v>
      </c>
      <c r="AI304" s="79" t="s">
        <v>1405</v>
      </c>
      <c r="AJ304" s="79"/>
      <c r="AK304" s="87" t="s">
        <v>1402</v>
      </c>
      <c r="AL304" s="79" t="b">
        <v>0</v>
      </c>
      <c r="AM304" s="79">
        <v>1</v>
      </c>
      <c r="AN304" s="87" t="s">
        <v>1402</v>
      </c>
      <c r="AO304" s="79" t="s">
        <v>1429</v>
      </c>
      <c r="AP304" s="79" t="b">
        <v>0</v>
      </c>
      <c r="AQ304" s="87" t="s">
        <v>1341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8"/>
      <c r="BG304" s="49"/>
      <c r="BH304" s="48"/>
      <c r="BI304" s="49"/>
      <c r="BJ304" s="48"/>
      <c r="BK304" s="49"/>
      <c r="BL304" s="48"/>
      <c r="BM304" s="49"/>
      <c r="BN304" s="48"/>
    </row>
    <row r="305" spans="1:66" ht="15">
      <c r="A305" s="64" t="s">
        <v>293</v>
      </c>
      <c r="B305" s="64" t="s">
        <v>370</v>
      </c>
      <c r="C305" s="65" t="s">
        <v>3851</v>
      </c>
      <c r="D305" s="66">
        <v>3</v>
      </c>
      <c r="E305" s="67" t="s">
        <v>132</v>
      </c>
      <c r="F305" s="68">
        <v>32</v>
      </c>
      <c r="G305" s="65"/>
      <c r="H305" s="69"/>
      <c r="I305" s="70"/>
      <c r="J305" s="70"/>
      <c r="K305" s="34" t="s">
        <v>65</v>
      </c>
      <c r="L305" s="77">
        <v>305</v>
      </c>
      <c r="M305" s="77"/>
      <c r="N305" s="72"/>
      <c r="O305" s="79" t="s">
        <v>385</v>
      </c>
      <c r="P305" s="81">
        <v>43742.583506944444</v>
      </c>
      <c r="Q305" s="79" t="s">
        <v>451</v>
      </c>
      <c r="R305" s="82" t="s">
        <v>516</v>
      </c>
      <c r="S305" s="79" t="s">
        <v>543</v>
      </c>
      <c r="T305" s="79" t="s">
        <v>293</v>
      </c>
      <c r="U305" s="82" t="s">
        <v>655</v>
      </c>
      <c r="V305" s="82" t="s">
        <v>655</v>
      </c>
      <c r="W305" s="81">
        <v>43742.583506944444</v>
      </c>
      <c r="X305" s="85">
        <v>43742</v>
      </c>
      <c r="Y305" s="87" t="s">
        <v>929</v>
      </c>
      <c r="Z305" s="82" t="s">
        <v>1134</v>
      </c>
      <c r="AA305" s="79"/>
      <c r="AB305" s="79"/>
      <c r="AC305" s="87" t="s">
        <v>1341</v>
      </c>
      <c r="AD305" s="79"/>
      <c r="AE305" s="79" t="b">
        <v>0</v>
      </c>
      <c r="AF305" s="79">
        <v>2</v>
      </c>
      <c r="AG305" s="87" t="s">
        <v>1402</v>
      </c>
      <c r="AH305" s="79" t="b">
        <v>0</v>
      </c>
      <c r="AI305" s="79" t="s">
        <v>1405</v>
      </c>
      <c r="AJ305" s="79"/>
      <c r="AK305" s="87" t="s">
        <v>1402</v>
      </c>
      <c r="AL305" s="79" t="b">
        <v>0</v>
      </c>
      <c r="AM305" s="79">
        <v>1</v>
      </c>
      <c r="AN305" s="87" t="s">
        <v>1402</v>
      </c>
      <c r="AO305" s="79" t="s">
        <v>1429</v>
      </c>
      <c r="AP305" s="79" t="b">
        <v>0</v>
      </c>
      <c r="AQ305" s="87" t="s">
        <v>1341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8">
        <v>0</v>
      </c>
      <c r="BG305" s="49">
        <v>0</v>
      </c>
      <c r="BH305" s="48">
        <v>0</v>
      </c>
      <c r="BI305" s="49">
        <v>0</v>
      </c>
      <c r="BJ305" s="48">
        <v>0</v>
      </c>
      <c r="BK305" s="49">
        <v>0</v>
      </c>
      <c r="BL305" s="48">
        <v>35</v>
      </c>
      <c r="BM305" s="49">
        <v>100</v>
      </c>
      <c r="BN305" s="48">
        <v>35</v>
      </c>
    </row>
    <row r="306" spans="1:66" ht="15">
      <c r="A306" s="64" t="s">
        <v>313</v>
      </c>
      <c r="B306" s="64" t="s">
        <v>293</v>
      </c>
      <c r="C306" s="65" t="s">
        <v>3851</v>
      </c>
      <c r="D306" s="66">
        <v>3</v>
      </c>
      <c r="E306" s="67" t="s">
        <v>132</v>
      </c>
      <c r="F306" s="68">
        <v>32</v>
      </c>
      <c r="G306" s="65"/>
      <c r="H306" s="69"/>
      <c r="I306" s="70"/>
      <c r="J306" s="70"/>
      <c r="K306" s="34" t="s">
        <v>66</v>
      </c>
      <c r="L306" s="77">
        <v>306</v>
      </c>
      <c r="M306" s="77"/>
      <c r="N306" s="72"/>
      <c r="O306" s="79" t="s">
        <v>385</v>
      </c>
      <c r="P306" s="81">
        <v>43742.41740740741</v>
      </c>
      <c r="Q306" s="79" t="s">
        <v>452</v>
      </c>
      <c r="R306" s="82" t="s">
        <v>517</v>
      </c>
      <c r="S306" s="79" t="s">
        <v>539</v>
      </c>
      <c r="T306" s="79" t="s">
        <v>597</v>
      </c>
      <c r="U306" s="82" t="s">
        <v>656</v>
      </c>
      <c r="V306" s="82" t="s">
        <v>656</v>
      </c>
      <c r="W306" s="81">
        <v>43742.41740740741</v>
      </c>
      <c r="X306" s="85">
        <v>43742</v>
      </c>
      <c r="Y306" s="87" t="s">
        <v>930</v>
      </c>
      <c r="Z306" s="82" t="s">
        <v>1135</v>
      </c>
      <c r="AA306" s="79"/>
      <c r="AB306" s="79"/>
      <c r="AC306" s="87" t="s">
        <v>1342</v>
      </c>
      <c r="AD306" s="79"/>
      <c r="AE306" s="79" t="b">
        <v>0</v>
      </c>
      <c r="AF306" s="79">
        <v>3</v>
      </c>
      <c r="AG306" s="87" t="s">
        <v>1402</v>
      </c>
      <c r="AH306" s="79" t="b">
        <v>0</v>
      </c>
      <c r="AI306" s="79" t="s">
        <v>1405</v>
      </c>
      <c r="AJ306" s="79"/>
      <c r="AK306" s="87" t="s">
        <v>1402</v>
      </c>
      <c r="AL306" s="79" t="b">
        <v>0</v>
      </c>
      <c r="AM306" s="79">
        <v>1</v>
      </c>
      <c r="AN306" s="87" t="s">
        <v>1402</v>
      </c>
      <c r="AO306" s="79" t="s">
        <v>1431</v>
      </c>
      <c r="AP306" s="79" t="b">
        <v>0</v>
      </c>
      <c r="AQ306" s="87" t="s">
        <v>1342</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8">
        <v>0</v>
      </c>
      <c r="BG306" s="49">
        <v>0</v>
      </c>
      <c r="BH306" s="48">
        <v>0</v>
      </c>
      <c r="BI306" s="49">
        <v>0</v>
      </c>
      <c r="BJ306" s="48">
        <v>0</v>
      </c>
      <c r="BK306" s="49">
        <v>0</v>
      </c>
      <c r="BL306" s="48">
        <v>35</v>
      </c>
      <c r="BM306" s="49">
        <v>100</v>
      </c>
      <c r="BN306" s="48">
        <v>35</v>
      </c>
    </row>
    <row r="307" spans="1:66" ht="15">
      <c r="A307" s="64" t="s">
        <v>293</v>
      </c>
      <c r="B307" s="64" t="s">
        <v>313</v>
      </c>
      <c r="C307" s="65" t="s">
        <v>3851</v>
      </c>
      <c r="D307" s="66">
        <v>3</v>
      </c>
      <c r="E307" s="67" t="s">
        <v>132</v>
      </c>
      <c r="F307" s="68">
        <v>32</v>
      </c>
      <c r="G307" s="65"/>
      <c r="H307" s="69"/>
      <c r="I307" s="70"/>
      <c r="J307" s="70"/>
      <c r="K307" s="34" t="s">
        <v>66</v>
      </c>
      <c r="L307" s="77">
        <v>307</v>
      </c>
      <c r="M307" s="77"/>
      <c r="N307" s="72"/>
      <c r="O307" s="79" t="s">
        <v>384</v>
      </c>
      <c r="P307" s="81">
        <v>43742.63618055556</v>
      </c>
      <c r="Q307" s="79" t="s">
        <v>452</v>
      </c>
      <c r="R307" s="79"/>
      <c r="S307" s="79"/>
      <c r="T307" s="79"/>
      <c r="U307" s="79"/>
      <c r="V307" s="82" t="s">
        <v>774</v>
      </c>
      <c r="W307" s="81">
        <v>43742.63618055556</v>
      </c>
      <c r="X307" s="85">
        <v>43742</v>
      </c>
      <c r="Y307" s="87" t="s">
        <v>931</v>
      </c>
      <c r="Z307" s="82" t="s">
        <v>1136</v>
      </c>
      <c r="AA307" s="79"/>
      <c r="AB307" s="79"/>
      <c r="AC307" s="87" t="s">
        <v>1343</v>
      </c>
      <c r="AD307" s="79"/>
      <c r="AE307" s="79" t="b">
        <v>0</v>
      </c>
      <c r="AF307" s="79">
        <v>0</v>
      </c>
      <c r="AG307" s="87" t="s">
        <v>1402</v>
      </c>
      <c r="AH307" s="79" t="b">
        <v>0</v>
      </c>
      <c r="AI307" s="79" t="s">
        <v>1405</v>
      </c>
      <c r="AJ307" s="79"/>
      <c r="AK307" s="87" t="s">
        <v>1402</v>
      </c>
      <c r="AL307" s="79" t="b">
        <v>0</v>
      </c>
      <c r="AM307" s="79">
        <v>1</v>
      </c>
      <c r="AN307" s="87" t="s">
        <v>1342</v>
      </c>
      <c r="AO307" s="79" t="s">
        <v>1409</v>
      </c>
      <c r="AP307" s="79" t="b">
        <v>0</v>
      </c>
      <c r="AQ307" s="87" t="s">
        <v>1342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8">
        <v>0</v>
      </c>
      <c r="BG307" s="49">
        <v>0</v>
      </c>
      <c r="BH307" s="48">
        <v>0</v>
      </c>
      <c r="BI307" s="49">
        <v>0</v>
      </c>
      <c r="BJ307" s="48">
        <v>0</v>
      </c>
      <c r="BK307" s="49">
        <v>0</v>
      </c>
      <c r="BL307" s="48">
        <v>35</v>
      </c>
      <c r="BM307" s="49">
        <v>100</v>
      </c>
      <c r="BN307" s="48">
        <v>35</v>
      </c>
    </row>
    <row r="308" spans="1:66" ht="15">
      <c r="A308" s="64" t="s">
        <v>314</v>
      </c>
      <c r="B308" s="64" t="s">
        <v>371</v>
      </c>
      <c r="C308" s="65" t="s">
        <v>3852</v>
      </c>
      <c r="D308" s="66">
        <v>3</v>
      </c>
      <c r="E308" s="67" t="s">
        <v>136</v>
      </c>
      <c r="F308" s="68">
        <v>19</v>
      </c>
      <c r="G308" s="65"/>
      <c r="H308" s="69"/>
      <c r="I308" s="70"/>
      <c r="J308" s="70"/>
      <c r="K308" s="34" t="s">
        <v>65</v>
      </c>
      <c r="L308" s="77">
        <v>308</v>
      </c>
      <c r="M308" s="77"/>
      <c r="N308" s="72"/>
      <c r="O308" s="79" t="s">
        <v>385</v>
      </c>
      <c r="P308" s="81">
        <v>43745.69038194444</v>
      </c>
      <c r="Q308" s="79" t="s">
        <v>453</v>
      </c>
      <c r="R308" s="79"/>
      <c r="S308" s="79"/>
      <c r="T308" s="79" t="s">
        <v>556</v>
      </c>
      <c r="U308" s="79"/>
      <c r="V308" s="82" t="s">
        <v>778</v>
      </c>
      <c r="W308" s="81">
        <v>43745.69038194444</v>
      </c>
      <c r="X308" s="85">
        <v>43745</v>
      </c>
      <c r="Y308" s="87" t="s">
        <v>932</v>
      </c>
      <c r="Z308" s="82" t="s">
        <v>1137</v>
      </c>
      <c r="AA308" s="79"/>
      <c r="AB308" s="79"/>
      <c r="AC308" s="87" t="s">
        <v>1344</v>
      </c>
      <c r="AD308" s="79"/>
      <c r="AE308" s="79" t="b">
        <v>0</v>
      </c>
      <c r="AF308" s="79">
        <v>0</v>
      </c>
      <c r="AG308" s="87" t="s">
        <v>1402</v>
      </c>
      <c r="AH308" s="79" t="b">
        <v>0</v>
      </c>
      <c r="AI308" s="79" t="s">
        <v>1405</v>
      </c>
      <c r="AJ308" s="79"/>
      <c r="AK308" s="87" t="s">
        <v>1402</v>
      </c>
      <c r="AL308" s="79" t="b">
        <v>0</v>
      </c>
      <c r="AM308" s="79">
        <v>1</v>
      </c>
      <c r="AN308" s="87" t="s">
        <v>1346</v>
      </c>
      <c r="AO308" s="79" t="s">
        <v>1412</v>
      </c>
      <c r="AP308" s="79" t="b">
        <v>0</v>
      </c>
      <c r="AQ308" s="87" t="s">
        <v>1346</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13</v>
      </c>
      <c r="BE308" s="78" t="str">
        <f>REPLACE(INDEX(GroupVertices[Group],MATCH(Edges[[#This Row],[Vertex 2]],GroupVertices[Vertex],0)),1,1,"")</f>
        <v>13</v>
      </c>
      <c r="BF308" s="48">
        <v>0</v>
      </c>
      <c r="BG308" s="49">
        <v>0</v>
      </c>
      <c r="BH308" s="48">
        <v>0</v>
      </c>
      <c r="BI308" s="49">
        <v>0</v>
      </c>
      <c r="BJ308" s="48">
        <v>0</v>
      </c>
      <c r="BK308" s="49">
        <v>0</v>
      </c>
      <c r="BL308" s="48">
        <v>25</v>
      </c>
      <c r="BM308" s="49">
        <v>100</v>
      </c>
      <c r="BN308" s="48">
        <v>25</v>
      </c>
    </row>
    <row r="309" spans="1:66" ht="15">
      <c r="A309" s="64" t="s">
        <v>314</v>
      </c>
      <c r="B309" s="64" t="s">
        <v>371</v>
      </c>
      <c r="C309" s="65" t="s">
        <v>3852</v>
      </c>
      <c r="D309" s="66">
        <v>3</v>
      </c>
      <c r="E309" s="67" t="s">
        <v>136</v>
      </c>
      <c r="F309" s="68">
        <v>19</v>
      </c>
      <c r="G309" s="65"/>
      <c r="H309" s="69"/>
      <c r="I309" s="70"/>
      <c r="J309" s="70"/>
      <c r="K309" s="34" t="s">
        <v>65</v>
      </c>
      <c r="L309" s="77">
        <v>309</v>
      </c>
      <c r="M309" s="77"/>
      <c r="N309" s="72"/>
      <c r="O309" s="79" t="s">
        <v>385</v>
      </c>
      <c r="P309" s="81">
        <v>43748.405324074076</v>
      </c>
      <c r="Q309" s="79" t="s">
        <v>454</v>
      </c>
      <c r="R309" s="79"/>
      <c r="S309" s="79"/>
      <c r="T309" s="79" t="s">
        <v>598</v>
      </c>
      <c r="U309" s="82" t="s">
        <v>657</v>
      </c>
      <c r="V309" s="82" t="s">
        <v>657</v>
      </c>
      <c r="W309" s="81">
        <v>43748.405324074076</v>
      </c>
      <c r="X309" s="85">
        <v>43748</v>
      </c>
      <c r="Y309" s="87" t="s">
        <v>933</v>
      </c>
      <c r="Z309" s="82" t="s">
        <v>1138</v>
      </c>
      <c r="AA309" s="79"/>
      <c r="AB309" s="79"/>
      <c r="AC309" s="87" t="s">
        <v>1345</v>
      </c>
      <c r="AD309" s="79"/>
      <c r="AE309" s="79" t="b">
        <v>0</v>
      </c>
      <c r="AF309" s="79">
        <v>1</v>
      </c>
      <c r="AG309" s="87" t="s">
        <v>1402</v>
      </c>
      <c r="AH309" s="79" t="b">
        <v>0</v>
      </c>
      <c r="AI309" s="79" t="s">
        <v>1406</v>
      </c>
      <c r="AJ309" s="79"/>
      <c r="AK309" s="87" t="s">
        <v>1402</v>
      </c>
      <c r="AL309" s="79" t="b">
        <v>0</v>
      </c>
      <c r="AM309" s="79">
        <v>0</v>
      </c>
      <c r="AN309" s="87" t="s">
        <v>1402</v>
      </c>
      <c r="AO309" s="79" t="s">
        <v>1412</v>
      </c>
      <c r="AP309" s="79" t="b">
        <v>0</v>
      </c>
      <c r="AQ309" s="87" t="s">
        <v>1345</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13</v>
      </c>
      <c r="BE309" s="78" t="str">
        <f>REPLACE(INDEX(GroupVertices[Group],MATCH(Edges[[#This Row],[Vertex 2]],GroupVertices[Vertex],0)),1,1,"")</f>
        <v>13</v>
      </c>
      <c r="BF309" s="48">
        <v>0</v>
      </c>
      <c r="BG309" s="49">
        <v>0</v>
      </c>
      <c r="BH309" s="48">
        <v>0</v>
      </c>
      <c r="BI309" s="49">
        <v>0</v>
      </c>
      <c r="BJ309" s="48">
        <v>0</v>
      </c>
      <c r="BK309" s="49">
        <v>0</v>
      </c>
      <c r="BL309" s="48">
        <v>37</v>
      </c>
      <c r="BM309" s="49">
        <v>100</v>
      </c>
      <c r="BN309" s="48">
        <v>37</v>
      </c>
    </row>
    <row r="310" spans="1:66" ht="15">
      <c r="A310" s="64" t="s">
        <v>293</v>
      </c>
      <c r="B310" s="64" t="s">
        <v>371</v>
      </c>
      <c r="C310" s="65" t="s">
        <v>3851</v>
      </c>
      <c r="D310" s="66">
        <v>3</v>
      </c>
      <c r="E310" s="67" t="s">
        <v>132</v>
      </c>
      <c r="F310" s="68">
        <v>32</v>
      </c>
      <c r="G310" s="65"/>
      <c r="H310" s="69"/>
      <c r="I310" s="70"/>
      <c r="J310" s="70"/>
      <c r="K310" s="34" t="s">
        <v>65</v>
      </c>
      <c r="L310" s="77">
        <v>310</v>
      </c>
      <c r="M310" s="77"/>
      <c r="N310" s="72"/>
      <c r="O310" s="79" t="s">
        <v>385</v>
      </c>
      <c r="P310" s="81">
        <v>43745.277083333334</v>
      </c>
      <c r="Q310" s="79" t="s">
        <v>453</v>
      </c>
      <c r="R310" s="82" t="s">
        <v>518</v>
      </c>
      <c r="S310" s="79" t="s">
        <v>543</v>
      </c>
      <c r="T310" s="79" t="s">
        <v>556</v>
      </c>
      <c r="U310" s="82" t="s">
        <v>658</v>
      </c>
      <c r="V310" s="82" t="s">
        <v>658</v>
      </c>
      <c r="W310" s="81">
        <v>43745.277083333334</v>
      </c>
      <c r="X310" s="85">
        <v>43745</v>
      </c>
      <c r="Y310" s="87" t="s">
        <v>934</v>
      </c>
      <c r="Z310" s="82" t="s">
        <v>1139</v>
      </c>
      <c r="AA310" s="79"/>
      <c r="AB310" s="79"/>
      <c r="AC310" s="87" t="s">
        <v>1346</v>
      </c>
      <c r="AD310" s="79"/>
      <c r="AE310" s="79" t="b">
        <v>0</v>
      </c>
      <c r="AF310" s="79">
        <v>0</v>
      </c>
      <c r="AG310" s="87" t="s">
        <v>1402</v>
      </c>
      <c r="AH310" s="79" t="b">
        <v>0</v>
      </c>
      <c r="AI310" s="79" t="s">
        <v>1405</v>
      </c>
      <c r="AJ310" s="79"/>
      <c r="AK310" s="87" t="s">
        <v>1402</v>
      </c>
      <c r="AL310" s="79" t="b">
        <v>0</v>
      </c>
      <c r="AM310" s="79">
        <v>1</v>
      </c>
      <c r="AN310" s="87" t="s">
        <v>1402</v>
      </c>
      <c r="AO310" s="79" t="s">
        <v>1429</v>
      </c>
      <c r="AP310" s="79" t="b">
        <v>0</v>
      </c>
      <c r="AQ310" s="87" t="s">
        <v>1346</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13</v>
      </c>
      <c r="BF310" s="48">
        <v>0</v>
      </c>
      <c r="BG310" s="49">
        <v>0</v>
      </c>
      <c r="BH310" s="48">
        <v>0</v>
      </c>
      <c r="BI310" s="49">
        <v>0</v>
      </c>
      <c r="BJ310" s="48">
        <v>0</v>
      </c>
      <c r="BK310" s="49">
        <v>0</v>
      </c>
      <c r="BL310" s="48">
        <v>25</v>
      </c>
      <c r="BM310" s="49">
        <v>100</v>
      </c>
      <c r="BN310" s="48">
        <v>25</v>
      </c>
    </row>
    <row r="311" spans="1:66" ht="15">
      <c r="A311" s="64" t="s">
        <v>288</v>
      </c>
      <c r="B311" s="64" t="s">
        <v>372</v>
      </c>
      <c r="C311" s="65" t="s">
        <v>3851</v>
      </c>
      <c r="D311" s="66">
        <v>3</v>
      </c>
      <c r="E311" s="67" t="s">
        <v>132</v>
      </c>
      <c r="F311" s="68">
        <v>32</v>
      </c>
      <c r="G311" s="65"/>
      <c r="H311" s="69"/>
      <c r="I311" s="70"/>
      <c r="J311" s="70"/>
      <c r="K311" s="34" t="s">
        <v>65</v>
      </c>
      <c r="L311" s="77">
        <v>311</v>
      </c>
      <c r="M311" s="77"/>
      <c r="N311" s="72"/>
      <c r="O311" s="79" t="s">
        <v>385</v>
      </c>
      <c r="P311" s="81">
        <v>43747.687789351854</v>
      </c>
      <c r="Q311" s="79" t="s">
        <v>425</v>
      </c>
      <c r="R311" s="82" t="s">
        <v>485</v>
      </c>
      <c r="S311" s="79" t="s">
        <v>544</v>
      </c>
      <c r="T311" s="79" t="s">
        <v>293</v>
      </c>
      <c r="U311" s="82" t="s">
        <v>624</v>
      </c>
      <c r="V311" s="82" t="s">
        <v>624</v>
      </c>
      <c r="W311" s="81">
        <v>43747.687789351854</v>
      </c>
      <c r="X311" s="85">
        <v>43747</v>
      </c>
      <c r="Y311" s="87" t="s">
        <v>873</v>
      </c>
      <c r="Z311" s="82" t="s">
        <v>1074</v>
      </c>
      <c r="AA311" s="79"/>
      <c r="AB311" s="79"/>
      <c r="AC311" s="87" t="s">
        <v>1280</v>
      </c>
      <c r="AD311" s="79"/>
      <c r="AE311" s="79" t="b">
        <v>0</v>
      </c>
      <c r="AF311" s="79">
        <v>1</v>
      </c>
      <c r="AG311" s="87" t="s">
        <v>1402</v>
      </c>
      <c r="AH311" s="79" t="b">
        <v>0</v>
      </c>
      <c r="AI311" s="79" t="s">
        <v>1405</v>
      </c>
      <c r="AJ311" s="79"/>
      <c r="AK311" s="87" t="s">
        <v>1402</v>
      </c>
      <c r="AL311" s="79" t="b">
        <v>0</v>
      </c>
      <c r="AM311" s="79">
        <v>0</v>
      </c>
      <c r="AN311" s="87" t="s">
        <v>1402</v>
      </c>
      <c r="AO311" s="79" t="s">
        <v>1409</v>
      </c>
      <c r="AP311" s="79" t="b">
        <v>0</v>
      </c>
      <c r="AQ311" s="87" t="s">
        <v>1280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8">
        <v>0</v>
      </c>
      <c r="BG311" s="49">
        <v>0</v>
      </c>
      <c r="BH311" s="48">
        <v>0</v>
      </c>
      <c r="BI311" s="49">
        <v>0</v>
      </c>
      <c r="BJ311" s="48">
        <v>0</v>
      </c>
      <c r="BK311" s="49">
        <v>0</v>
      </c>
      <c r="BL311" s="48">
        <v>29</v>
      </c>
      <c r="BM311" s="49">
        <v>100</v>
      </c>
      <c r="BN311" s="48">
        <v>29</v>
      </c>
    </row>
    <row r="312" spans="1:66" ht="15">
      <c r="A312" s="64" t="s">
        <v>293</v>
      </c>
      <c r="B312" s="64" t="s">
        <v>372</v>
      </c>
      <c r="C312" s="65" t="s">
        <v>3851</v>
      </c>
      <c r="D312" s="66">
        <v>3</v>
      </c>
      <c r="E312" s="67" t="s">
        <v>132</v>
      </c>
      <c r="F312" s="68">
        <v>32</v>
      </c>
      <c r="G312" s="65"/>
      <c r="H312" s="69"/>
      <c r="I312" s="70"/>
      <c r="J312" s="70"/>
      <c r="K312" s="34" t="s">
        <v>65</v>
      </c>
      <c r="L312" s="77">
        <v>312</v>
      </c>
      <c r="M312" s="77"/>
      <c r="N312" s="72"/>
      <c r="O312" s="79" t="s">
        <v>385</v>
      </c>
      <c r="P312" s="81">
        <v>43745.52707175926</v>
      </c>
      <c r="Q312" s="79" t="s">
        <v>455</v>
      </c>
      <c r="R312" s="82" t="s">
        <v>519</v>
      </c>
      <c r="S312" s="79" t="s">
        <v>543</v>
      </c>
      <c r="T312" s="79" t="s">
        <v>599</v>
      </c>
      <c r="U312" s="82" t="s">
        <v>659</v>
      </c>
      <c r="V312" s="82" t="s">
        <v>659</v>
      </c>
      <c r="W312" s="81">
        <v>43745.52707175926</v>
      </c>
      <c r="X312" s="85">
        <v>43745</v>
      </c>
      <c r="Y312" s="87" t="s">
        <v>935</v>
      </c>
      <c r="Z312" s="82" t="s">
        <v>1140</v>
      </c>
      <c r="AA312" s="79"/>
      <c r="AB312" s="79"/>
      <c r="AC312" s="87" t="s">
        <v>1347</v>
      </c>
      <c r="AD312" s="79"/>
      <c r="AE312" s="79" t="b">
        <v>0</v>
      </c>
      <c r="AF312" s="79">
        <v>0</v>
      </c>
      <c r="AG312" s="87" t="s">
        <v>1402</v>
      </c>
      <c r="AH312" s="79" t="b">
        <v>0</v>
      </c>
      <c r="AI312" s="79" t="s">
        <v>1405</v>
      </c>
      <c r="AJ312" s="79"/>
      <c r="AK312" s="87" t="s">
        <v>1402</v>
      </c>
      <c r="AL312" s="79" t="b">
        <v>0</v>
      </c>
      <c r="AM312" s="79">
        <v>0</v>
      </c>
      <c r="AN312" s="87" t="s">
        <v>1402</v>
      </c>
      <c r="AO312" s="79" t="s">
        <v>1429</v>
      </c>
      <c r="AP312" s="79" t="b">
        <v>0</v>
      </c>
      <c r="AQ312" s="87" t="s">
        <v>1347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3</v>
      </c>
      <c r="BF312" s="48">
        <v>1</v>
      </c>
      <c r="BG312" s="49">
        <v>3.125</v>
      </c>
      <c r="BH312" s="48">
        <v>1</v>
      </c>
      <c r="BI312" s="49">
        <v>3.125</v>
      </c>
      <c r="BJ312" s="48">
        <v>0</v>
      </c>
      <c r="BK312" s="49">
        <v>0</v>
      </c>
      <c r="BL312" s="48">
        <v>30</v>
      </c>
      <c r="BM312" s="49">
        <v>93.75</v>
      </c>
      <c r="BN312" s="48">
        <v>32</v>
      </c>
    </row>
    <row r="313" spans="1:66" ht="15">
      <c r="A313" s="64" t="s">
        <v>293</v>
      </c>
      <c r="B313" s="64" t="s">
        <v>365</v>
      </c>
      <c r="C313" s="65" t="s">
        <v>3852</v>
      </c>
      <c r="D313" s="66">
        <v>3</v>
      </c>
      <c r="E313" s="67" t="s">
        <v>136</v>
      </c>
      <c r="F313" s="68">
        <v>19</v>
      </c>
      <c r="G313" s="65"/>
      <c r="H313" s="69"/>
      <c r="I313" s="70"/>
      <c r="J313" s="70"/>
      <c r="K313" s="34" t="s">
        <v>65</v>
      </c>
      <c r="L313" s="77">
        <v>313</v>
      </c>
      <c r="M313" s="77"/>
      <c r="N313" s="72"/>
      <c r="O313" s="79" t="s">
        <v>385</v>
      </c>
      <c r="P313" s="81">
        <v>43741.643692129626</v>
      </c>
      <c r="Q313" s="79" t="s">
        <v>445</v>
      </c>
      <c r="R313" s="79"/>
      <c r="S313" s="79"/>
      <c r="T313" s="79"/>
      <c r="U313" s="79"/>
      <c r="V313" s="82" t="s">
        <v>774</v>
      </c>
      <c r="W313" s="81">
        <v>43741.643692129626</v>
      </c>
      <c r="X313" s="85">
        <v>43741</v>
      </c>
      <c r="Y313" s="87" t="s">
        <v>919</v>
      </c>
      <c r="Z313" s="82" t="s">
        <v>1122</v>
      </c>
      <c r="AA313" s="79"/>
      <c r="AB313" s="79"/>
      <c r="AC313" s="87" t="s">
        <v>1328</v>
      </c>
      <c r="AD313" s="79"/>
      <c r="AE313" s="79" t="b">
        <v>0</v>
      </c>
      <c r="AF313" s="79">
        <v>0</v>
      </c>
      <c r="AG313" s="87" t="s">
        <v>1402</v>
      </c>
      <c r="AH313" s="79" t="b">
        <v>0</v>
      </c>
      <c r="AI313" s="79" t="s">
        <v>1405</v>
      </c>
      <c r="AJ313" s="79"/>
      <c r="AK313" s="87" t="s">
        <v>1402</v>
      </c>
      <c r="AL313" s="79" t="b">
        <v>0</v>
      </c>
      <c r="AM313" s="79">
        <v>1</v>
      </c>
      <c r="AN313" s="87" t="s">
        <v>1327</v>
      </c>
      <c r="AO313" s="79" t="s">
        <v>1409</v>
      </c>
      <c r="AP313" s="79" t="b">
        <v>0</v>
      </c>
      <c r="AQ313" s="87" t="s">
        <v>1327</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1</v>
      </c>
      <c r="BF313" s="48">
        <v>1</v>
      </c>
      <c r="BG313" s="49">
        <v>3.125</v>
      </c>
      <c r="BH313" s="48">
        <v>0</v>
      </c>
      <c r="BI313" s="49">
        <v>0</v>
      </c>
      <c r="BJ313" s="48">
        <v>0</v>
      </c>
      <c r="BK313" s="49">
        <v>0</v>
      </c>
      <c r="BL313" s="48">
        <v>31</v>
      </c>
      <c r="BM313" s="49">
        <v>96.875</v>
      </c>
      <c r="BN313" s="48">
        <v>32</v>
      </c>
    </row>
    <row r="314" spans="1:66" ht="15">
      <c r="A314" s="64" t="s">
        <v>293</v>
      </c>
      <c r="B314" s="64" t="s">
        <v>365</v>
      </c>
      <c r="C314" s="65" t="s">
        <v>3852</v>
      </c>
      <c r="D314" s="66">
        <v>3</v>
      </c>
      <c r="E314" s="67" t="s">
        <v>136</v>
      </c>
      <c r="F314" s="68">
        <v>19</v>
      </c>
      <c r="G314" s="65"/>
      <c r="H314" s="69"/>
      <c r="I314" s="70"/>
      <c r="J314" s="70"/>
      <c r="K314" s="34" t="s">
        <v>65</v>
      </c>
      <c r="L314" s="77">
        <v>314</v>
      </c>
      <c r="M314" s="77"/>
      <c r="N314" s="72"/>
      <c r="O314" s="79" t="s">
        <v>385</v>
      </c>
      <c r="P314" s="81">
        <v>43745.593564814815</v>
      </c>
      <c r="Q314" s="79" t="s">
        <v>456</v>
      </c>
      <c r="R314" s="82" t="s">
        <v>520</v>
      </c>
      <c r="S314" s="79" t="s">
        <v>539</v>
      </c>
      <c r="T314" s="79" t="s">
        <v>600</v>
      </c>
      <c r="U314" s="82" t="s">
        <v>660</v>
      </c>
      <c r="V314" s="82" t="s">
        <v>660</v>
      </c>
      <c r="W314" s="81">
        <v>43745.593564814815</v>
      </c>
      <c r="X314" s="85">
        <v>43745</v>
      </c>
      <c r="Y314" s="87" t="s">
        <v>936</v>
      </c>
      <c r="Z314" s="82" t="s">
        <v>1141</v>
      </c>
      <c r="AA314" s="79"/>
      <c r="AB314" s="79"/>
      <c r="AC314" s="87" t="s">
        <v>1348</v>
      </c>
      <c r="AD314" s="79"/>
      <c r="AE314" s="79" t="b">
        <v>0</v>
      </c>
      <c r="AF314" s="79">
        <v>2</v>
      </c>
      <c r="AG314" s="87" t="s">
        <v>1402</v>
      </c>
      <c r="AH314" s="79" t="b">
        <v>0</v>
      </c>
      <c r="AI314" s="79" t="s">
        <v>1405</v>
      </c>
      <c r="AJ314" s="79"/>
      <c r="AK314" s="87" t="s">
        <v>1402</v>
      </c>
      <c r="AL314" s="79" t="b">
        <v>0</v>
      </c>
      <c r="AM314" s="79">
        <v>0</v>
      </c>
      <c r="AN314" s="87" t="s">
        <v>1402</v>
      </c>
      <c r="AO314" s="79" t="s">
        <v>1409</v>
      </c>
      <c r="AP314" s="79" t="b">
        <v>0</v>
      </c>
      <c r="AQ314" s="87" t="s">
        <v>1348</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8">
        <v>0</v>
      </c>
      <c r="BG314" s="49">
        <v>0</v>
      </c>
      <c r="BH314" s="48">
        <v>0</v>
      </c>
      <c r="BI314" s="49">
        <v>0</v>
      </c>
      <c r="BJ314" s="48">
        <v>0</v>
      </c>
      <c r="BK314" s="49">
        <v>0</v>
      </c>
      <c r="BL314" s="48">
        <v>33</v>
      </c>
      <c r="BM314" s="49">
        <v>100</v>
      </c>
      <c r="BN314" s="48">
        <v>33</v>
      </c>
    </row>
    <row r="315" spans="1:66" ht="15">
      <c r="A315" s="64" t="s">
        <v>315</v>
      </c>
      <c r="B315" s="64" t="s">
        <v>315</v>
      </c>
      <c r="C315" s="65" t="s">
        <v>3852</v>
      </c>
      <c r="D315" s="66">
        <v>3</v>
      </c>
      <c r="E315" s="67" t="s">
        <v>136</v>
      </c>
      <c r="F315" s="68">
        <v>19</v>
      </c>
      <c r="G315" s="65"/>
      <c r="H315" s="69"/>
      <c r="I315" s="70"/>
      <c r="J315" s="70"/>
      <c r="K315" s="34" t="s">
        <v>65</v>
      </c>
      <c r="L315" s="77">
        <v>315</v>
      </c>
      <c r="M315" s="77"/>
      <c r="N315" s="72"/>
      <c r="O315" s="79" t="s">
        <v>176</v>
      </c>
      <c r="P315" s="81">
        <v>43739.548842592594</v>
      </c>
      <c r="Q315" s="79" t="s">
        <v>410</v>
      </c>
      <c r="R315" s="82" t="s">
        <v>478</v>
      </c>
      <c r="S315" s="79" t="s">
        <v>539</v>
      </c>
      <c r="T315" s="79" t="s">
        <v>293</v>
      </c>
      <c r="U315" s="79"/>
      <c r="V315" s="82" t="s">
        <v>779</v>
      </c>
      <c r="W315" s="81">
        <v>43739.548842592594</v>
      </c>
      <c r="X315" s="85">
        <v>43739</v>
      </c>
      <c r="Y315" s="87" t="s">
        <v>937</v>
      </c>
      <c r="Z315" s="82" t="s">
        <v>1142</v>
      </c>
      <c r="AA315" s="79"/>
      <c r="AB315" s="79"/>
      <c r="AC315" s="87" t="s">
        <v>1349</v>
      </c>
      <c r="AD315" s="79"/>
      <c r="AE315" s="79" t="b">
        <v>0</v>
      </c>
      <c r="AF315" s="79">
        <v>0</v>
      </c>
      <c r="AG315" s="87" t="s">
        <v>1402</v>
      </c>
      <c r="AH315" s="79" t="b">
        <v>0</v>
      </c>
      <c r="AI315" s="79" t="s">
        <v>1405</v>
      </c>
      <c r="AJ315" s="79"/>
      <c r="AK315" s="87" t="s">
        <v>1402</v>
      </c>
      <c r="AL315" s="79" t="b">
        <v>0</v>
      </c>
      <c r="AM315" s="79">
        <v>1</v>
      </c>
      <c r="AN315" s="87" t="s">
        <v>1402</v>
      </c>
      <c r="AO315" s="79" t="s">
        <v>1431</v>
      </c>
      <c r="AP315" s="79" t="b">
        <v>0</v>
      </c>
      <c r="AQ315" s="87" t="s">
        <v>1349</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15</v>
      </c>
      <c r="BE315" s="78" t="str">
        <f>REPLACE(INDEX(GroupVertices[Group],MATCH(Edges[[#This Row],[Vertex 2]],GroupVertices[Vertex],0)),1,1,"")</f>
        <v>15</v>
      </c>
      <c r="BF315" s="48">
        <v>0</v>
      </c>
      <c r="BG315" s="49">
        <v>0</v>
      </c>
      <c r="BH315" s="48">
        <v>0</v>
      </c>
      <c r="BI315" s="49">
        <v>0</v>
      </c>
      <c r="BJ315" s="48">
        <v>0</v>
      </c>
      <c r="BK315" s="49">
        <v>0</v>
      </c>
      <c r="BL315" s="48">
        <v>15</v>
      </c>
      <c r="BM315" s="49">
        <v>100</v>
      </c>
      <c r="BN315" s="48">
        <v>15</v>
      </c>
    </row>
    <row r="316" spans="1:66" ht="15">
      <c r="A316" s="64" t="s">
        <v>315</v>
      </c>
      <c r="B316" s="64" t="s">
        <v>315</v>
      </c>
      <c r="C316" s="65" t="s">
        <v>3852</v>
      </c>
      <c r="D316" s="66">
        <v>3</v>
      </c>
      <c r="E316" s="67" t="s">
        <v>136</v>
      </c>
      <c r="F316" s="68">
        <v>19</v>
      </c>
      <c r="G316" s="65"/>
      <c r="H316" s="69"/>
      <c r="I316" s="70"/>
      <c r="J316" s="70"/>
      <c r="K316" s="34" t="s">
        <v>65</v>
      </c>
      <c r="L316" s="77">
        <v>316</v>
      </c>
      <c r="M316" s="77"/>
      <c r="N316" s="72"/>
      <c r="O316" s="79" t="s">
        <v>176</v>
      </c>
      <c r="P316" s="81">
        <v>43745.75708333333</v>
      </c>
      <c r="Q316" s="79" t="s">
        <v>410</v>
      </c>
      <c r="R316" s="82" t="s">
        <v>478</v>
      </c>
      <c r="S316" s="79" t="s">
        <v>539</v>
      </c>
      <c r="T316" s="79" t="s">
        <v>293</v>
      </c>
      <c r="U316" s="79"/>
      <c r="V316" s="82" t="s">
        <v>779</v>
      </c>
      <c r="W316" s="81">
        <v>43745.75708333333</v>
      </c>
      <c r="X316" s="85">
        <v>43745</v>
      </c>
      <c r="Y316" s="87" t="s">
        <v>938</v>
      </c>
      <c r="Z316" s="82" t="s">
        <v>1143</v>
      </c>
      <c r="AA316" s="79"/>
      <c r="AB316" s="79"/>
      <c r="AC316" s="87" t="s">
        <v>1350</v>
      </c>
      <c r="AD316" s="79"/>
      <c r="AE316" s="79" t="b">
        <v>0</v>
      </c>
      <c r="AF316" s="79">
        <v>1</v>
      </c>
      <c r="AG316" s="87" t="s">
        <v>1402</v>
      </c>
      <c r="AH316" s="79" t="b">
        <v>0</v>
      </c>
      <c r="AI316" s="79" t="s">
        <v>1405</v>
      </c>
      <c r="AJ316" s="79"/>
      <c r="AK316" s="87" t="s">
        <v>1402</v>
      </c>
      <c r="AL316" s="79" t="b">
        <v>0</v>
      </c>
      <c r="AM316" s="79">
        <v>1</v>
      </c>
      <c r="AN316" s="87" t="s">
        <v>1402</v>
      </c>
      <c r="AO316" s="79" t="s">
        <v>1431</v>
      </c>
      <c r="AP316" s="79" t="b">
        <v>0</v>
      </c>
      <c r="AQ316" s="87" t="s">
        <v>1350</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15</v>
      </c>
      <c r="BE316" s="78" t="str">
        <f>REPLACE(INDEX(GroupVertices[Group],MATCH(Edges[[#This Row],[Vertex 2]],GroupVertices[Vertex],0)),1,1,"")</f>
        <v>15</v>
      </c>
      <c r="BF316" s="48">
        <v>0</v>
      </c>
      <c r="BG316" s="49">
        <v>0</v>
      </c>
      <c r="BH316" s="48">
        <v>0</v>
      </c>
      <c r="BI316" s="49">
        <v>0</v>
      </c>
      <c r="BJ316" s="48">
        <v>0</v>
      </c>
      <c r="BK316" s="49">
        <v>0</v>
      </c>
      <c r="BL316" s="48">
        <v>15</v>
      </c>
      <c r="BM316" s="49">
        <v>100</v>
      </c>
      <c r="BN316" s="48">
        <v>15</v>
      </c>
    </row>
    <row r="317" spans="1:66" ht="15">
      <c r="A317" s="64" t="s">
        <v>315</v>
      </c>
      <c r="B317" s="64" t="s">
        <v>293</v>
      </c>
      <c r="C317" s="65" t="s">
        <v>3851</v>
      </c>
      <c r="D317" s="66">
        <v>3</v>
      </c>
      <c r="E317" s="67" t="s">
        <v>132</v>
      </c>
      <c r="F317" s="68">
        <v>32</v>
      </c>
      <c r="G317" s="65"/>
      <c r="H317" s="69"/>
      <c r="I317" s="70"/>
      <c r="J317" s="70"/>
      <c r="K317" s="34" t="s">
        <v>66</v>
      </c>
      <c r="L317" s="77">
        <v>317</v>
      </c>
      <c r="M317" s="77"/>
      <c r="N317" s="72"/>
      <c r="O317" s="79" t="s">
        <v>384</v>
      </c>
      <c r="P317" s="81">
        <v>43747.539606481485</v>
      </c>
      <c r="Q317" s="79" t="s">
        <v>457</v>
      </c>
      <c r="R317" s="79"/>
      <c r="S317" s="79"/>
      <c r="T317" s="79" t="s">
        <v>601</v>
      </c>
      <c r="U317" s="79"/>
      <c r="V317" s="82" t="s">
        <v>779</v>
      </c>
      <c r="W317" s="81">
        <v>43747.539606481485</v>
      </c>
      <c r="X317" s="85">
        <v>43747</v>
      </c>
      <c r="Y317" s="87" t="s">
        <v>939</v>
      </c>
      <c r="Z317" s="82" t="s">
        <v>1144</v>
      </c>
      <c r="AA317" s="79"/>
      <c r="AB317" s="79"/>
      <c r="AC317" s="87" t="s">
        <v>1351</v>
      </c>
      <c r="AD317" s="79"/>
      <c r="AE317" s="79" t="b">
        <v>0</v>
      </c>
      <c r="AF317" s="79">
        <v>0</v>
      </c>
      <c r="AG317" s="87" t="s">
        <v>1402</v>
      </c>
      <c r="AH317" s="79" t="b">
        <v>0</v>
      </c>
      <c r="AI317" s="79" t="s">
        <v>1405</v>
      </c>
      <c r="AJ317" s="79"/>
      <c r="AK317" s="87" t="s">
        <v>1402</v>
      </c>
      <c r="AL317" s="79" t="b">
        <v>0</v>
      </c>
      <c r="AM317" s="79">
        <v>1</v>
      </c>
      <c r="AN317" s="87" t="s">
        <v>1352</v>
      </c>
      <c r="AO317" s="79" t="s">
        <v>1431</v>
      </c>
      <c r="AP317" s="79" t="b">
        <v>0</v>
      </c>
      <c r="AQ317" s="87" t="s">
        <v>1352</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15</v>
      </c>
      <c r="BE317" s="78" t="str">
        <f>REPLACE(INDEX(GroupVertices[Group],MATCH(Edges[[#This Row],[Vertex 2]],GroupVertices[Vertex],0)),1,1,"")</f>
        <v>1</v>
      </c>
      <c r="BF317" s="48">
        <v>0</v>
      </c>
      <c r="BG317" s="49">
        <v>0</v>
      </c>
      <c r="BH317" s="48">
        <v>0</v>
      </c>
      <c r="BI317" s="49">
        <v>0</v>
      </c>
      <c r="BJ317" s="48">
        <v>0</v>
      </c>
      <c r="BK317" s="49">
        <v>0</v>
      </c>
      <c r="BL317" s="48">
        <v>34</v>
      </c>
      <c r="BM317" s="49">
        <v>100</v>
      </c>
      <c r="BN317" s="48">
        <v>34</v>
      </c>
    </row>
    <row r="318" spans="1:66" ht="15">
      <c r="A318" s="64" t="s">
        <v>293</v>
      </c>
      <c r="B318" s="64" t="s">
        <v>315</v>
      </c>
      <c r="C318" s="65" t="s">
        <v>3851</v>
      </c>
      <c r="D318" s="66">
        <v>3</v>
      </c>
      <c r="E318" s="67" t="s">
        <v>132</v>
      </c>
      <c r="F318" s="68">
        <v>32</v>
      </c>
      <c r="G318" s="65"/>
      <c r="H318" s="69"/>
      <c r="I318" s="70"/>
      <c r="J318" s="70"/>
      <c r="K318" s="34" t="s">
        <v>66</v>
      </c>
      <c r="L318" s="77">
        <v>318</v>
      </c>
      <c r="M318" s="77"/>
      <c r="N318" s="72"/>
      <c r="O318" s="79" t="s">
        <v>385</v>
      </c>
      <c r="P318" s="81">
        <v>43745.69375</v>
      </c>
      <c r="Q318" s="79" t="s">
        <v>457</v>
      </c>
      <c r="R318" s="82" t="s">
        <v>521</v>
      </c>
      <c r="S318" s="79" t="s">
        <v>543</v>
      </c>
      <c r="T318" s="79" t="s">
        <v>602</v>
      </c>
      <c r="U318" s="82" t="s">
        <v>661</v>
      </c>
      <c r="V318" s="82" t="s">
        <v>661</v>
      </c>
      <c r="W318" s="81">
        <v>43745.69375</v>
      </c>
      <c r="X318" s="85">
        <v>43745</v>
      </c>
      <c r="Y318" s="87" t="s">
        <v>940</v>
      </c>
      <c r="Z318" s="82" t="s">
        <v>1145</v>
      </c>
      <c r="AA318" s="79"/>
      <c r="AB318" s="79"/>
      <c r="AC318" s="87" t="s">
        <v>1352</v>
      </c>
      <c r="AD318" s="79"/>
      <c r="AE318" s="79" t="b">
        <v>0</v>
      </c>
      <c r="AF318" s="79">
        <v>2</v>
      </c>
      <c r="AG318" s="87" t="s">
        <v>1402</v>
      </c>
      <c r="AH318" s="79" t="b">
        <v>0</v>
      </c>
      <c r="AI318" s="79" t="s">
        <v>1405</v>
      </c>
      <c r="AJ318" s="79"/>
      <c r="AK318" s="87" t="s">
        <v>1402</v>
      </c>
      <c r="AL318" s="79" t="b">
        <v>0</v>
      </c>
      <c r="AM318" s="79">
        <v>1</v>
      </c>
      <c r="AN318" s="87" t="s">
        <v>1402</v>
      </c>
      <c r="AO318" s="79" t="s">
        <v>1429</v>
      </c>
      <c r="AP318" s="79" t="b">
        <v>0</v>
      </c>
      <c r="AQ318" s="87" t="s">
        <v>1352</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15</v>
      </c>
      <c r="BF318" s="48">
        <v>0</v>
      </c>
      <c r="BG318" s="49">
        <v>0</v>
      </c>
      <c r="BH318" s="48">
        <v>0</v>
      </c>
      <c r="BI318" s="49">
        <v>0</v>
      </c>
      <c r="BJ318" s="48">
        <v>0</v>
      </c>
      <c r="BK318" s="49">
        <v>0</v>
      </c>
      <c r="BL318" s="48">
        <v>34</v>
      </c>
      <c r="BM318" s="49">
        <v>100</v>
      </c>
      <c r="BN318" s="48">
        <v>34</v>
      </c>
    </row>
    <row r="319" spans="1:66" ht="15">
      <c r="A319" s="64" t="s">
        <v>293</v>
      </c>
      <c r="B319" s="64" t="s">
        <v>373</v>
      </c>
      <c r="C319" s="65" t="s">
        <v>3851</v>
      </c>
      <c r="D319" s="66">
        <v>3</v>
      </c>
      <c r="E319" s="67" t="s">
        <v>132</v>
      </c>
      <c r="F319" s="68">
        <v>32</v>
      </c>
      <c r="G319" s="65"/>
      <c r="H319" s="69"/>
      <c r="I319" s="70"/>
      <c r="J319" s="70"/>
      <c r="K319" s="34" t="s">
        <v>65</v>
      </c>
      <c r="L319" s="77">
        <v>319</v>
      </c>
      <c r="M319" s="77"/>
      <c r="N319" s="72"/>
      <c r="O319" s="79" t="s">
        <v>385</v>
      </c>
      <c r="P319" s="81">
        <v>43746.29185185185</v>
      </c>
      <c r="Q319" s="79" t="s">
        <v>458</v>
      </c>
      <c r="R319" s="82" t="s">
        <v>520</v>
      </c>
      <c r="S319" s="79" t="s">
        <v>539</v>
      </c>
      <c r="T319" s="79" t="s">
        <v>556</v>
      </c>
      <c r="U319" s="82" t="s">
        <v>662</v>
      </c>
      <c r="V319" s="82" t="s">
        <v>662</v>
      </c>
      <c r="W319" s="81">
        <v>43746.29185185185</v>
      </c>
      <c r="X319" s="85">
        <v>43746</v>
      </c>
      <c r="Y319" s="87" t="s">
        <v>941</v>
      </c>
      <c r="Z319" s="82" t="s">
        <v>1146</v>
      </c>
      <c r="AA319" s="79"/>
      <c r="AB319" s="79"/>
      <c r="AC319" s="87" t="s">
        <v>1353</v>
      </c>
      <c r="AD319" s="79"/>
      <c r="AE319" s="79" t="b">
        <v>0</v>
      </c>
      <c r="AF319" s="79">
        <v>1</v>
      </c>
      <c r="AG319" s="87" t="s">
        <v>1402</v>
      </c>
      <c r="AH319" s="79" t="b">
        <v>0</v>
      </c>
      <c r="AI319" s="79" t="s">
        <v>1405</v>
      </c>
      <c r="AJ319" s="79"/>
      <c r="AK319" s="87" t="s">
        <v>1402</v>
      </c>
      <c r="AL319" s="79" t="b">
        <v>0</v>
      </c>
      <c r="AM319" s="79">
        <v>0</v>
      </c>
      <c r="AN319" s="87" t="s">
        <v>1402</v>
      </c>
      <c r="AO319" s="79" t="s">
        <v>1409</v>
      </c>
      <c r="AP319" s="79" t="b">
        <v>0</v>
      </c>
      <c r="AQ319" s="87" t="s">
        <v>1353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8">
        <v>0</v>
      </c>
      <c r="BG319" s="49">
        <v>0</v>
      </c>
      <c r="BH319" s="48">
        <v>1</v>
      </c>
      <c r="BI319" s="49">
        <v>2.5641025641025643</v>
      </c>
      <c r="BJ319" s="48">
        <v>0</v>
      </c>
      <c r="BK319" s="49">
        <v>0</v>
      </c>
      <c r="BL319" s="48">
        <v>38</v>
      </c>
      <c r="BM319" s="49">
        <v>97.43589743589743</v>
      </c>
      <c r="BN319" s="48">
        <v>39</v>
      </c>
    </row>
    <row r="320" spans="1:66" ht="15">
      <c r="A320" s="64" t="s">
        <v>314</v>
      </c>
      <c r="B320" s="64" t="s">
        <v>293</v>
      </c>
      <c r="C320" s="65" t="s">
        <v>3851</v>
      </c>
      <c r="D320" s="66">
        <v>3</v>
      </c>
      <c r="E320" s="67" t="s">
        <v>132</v>
      </c>
      <c r="F320" s="68">
        <v>32</v>
      </c>
      <c r="G320" s="65"/>
      <c r="H320" s="69"/>
      <c r="I320" s="70"/>
      <c r="J320" s="70"/>
      <c r="K320" s="34" t="s">
        <v>66</v>
      </c>
      <c r="L320" s="77">
        <v>320</v>
      </c>
      <c r="M320" s="77"/>
      <c r="N320" s="72"/>
      <c r="O320" s="79" t="s">
        <v>384</v>
      </c>
      <c r="P320" s="81">
        <v>43745.69038194444</v>
      </c>
      <c r="Q320" s="79" t="s">
        <v>453</v>
      </c>
      <c r="R320" s="79"/>
      <c r="S320" s="79"/>
      <c r="T320" s="79" t="s">
        <v>556</v>
      </c>
      <c r="U320" s="79"/>
      <c r="V320" s="82" t="s">
        <v>778</v>
      </c>
      <c r="W320" s="81">
        <v>43745.69038194444</v>
      </c>
      <c r="X320" s="85">
        <v>43745</v>
      </c>
      <c r="Y320" s="87" t="s">
        <v>932</v>
      </c>
      <c r="Z320" s="82" t="s">
        <v>1137</v>
      </c>
      <c r="AA320" s="79"/>
      <c r="AB320" s="79"/>
      <c r="AC320" s="87" t="s">
        <v>1344</v>
      </c>
      <c r="AD320" s="79"/>
      <c r="AE320" s="79" t="b">
        <v>0</v>
      </c>
      <c r="AF320" s="79">
        <v>0</v>
      </c>
      <c r="AG320" s="87" t="s">
        <v>1402</v>
      </c>
      <c r="AH320" s="79" t="b">
        <v>0</v>
      </c>
      <c r="AI320" s="79" t="s">
        <v>1405</v>
      </c>
      <c r="AJ320" s="79"/>
      <c r="AK320" s="87" t="s">
        <v>1402</v>
      </c>
      <c r="AL320" s="79" t="b">
        <v>0</v>
      </c>
      <c r="AM320" s="79">
        <v>1</v>
      </c>
      <c r="AN320" s="87" t="s">
        <v>1346</v>
      </c>
      <c r="AO320" s="79" t="s">
        <v>1412</v>
      </c>
      <c r="AP320" s="79" t="b">
        <v>0</v>
      </c>
      <c r="AQ320" s="87" t="s">
        <v>1346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13</v>
      </c>
      <c r="BE320" s="78" t="str">
        <f>REPLACE(INDEX(GroupVertices[Group],MATCH(Edges[[#This Row],[Vertex 2]],GroupVertices[Vertex],0)),1,1,"")</f>
        <v>1</v>
      </c>
      <c r="BF320" s="48"/>
      <c r="BG320" s="49"/>
      <c r="BH320" s="48"/>
      <c r="BI320" s="49"/>
      <c r="BJ320" s="48"/>
      <c r="BK320" s="49"/>
      <c r="BL320" s="48"/>
      <c r="BM320" s="49"/>
      <c r="BN320" s="48"/>
    </row>
    <row r="321" spans="1:66" ht="15">
      <c r="A321" s="64" t="s">
        <v>314</v>
      </c>
      <c r="B321" s="64" t="s">
        <v>314</v>
      </c>
      <c r="C321" s="65" t="s">
        <v>3851</v>
      </c>
      <c r="D321" s="66">
        <v>3</v>
      </c>
      <c r="E321" s="67" t="s">
        <v>132</v>
      </c>
      <c r="F321" s="68">
        <v>32</v>
      </c>
      <c r="G321" s="65"/>
      <c r="H321" s="69"/>
      <c r="I321" s="70"/>
      <c r="J321" s="70"/>
      <c r="K321" s="34" t="s">
        <v>65</v>
      </c>
      <c r="L321" s="77">
        <v>321</v>
      </c>
      <c r="M321" s="77"/>
      <c r="N321" s="72"/>
      <c r="O321" s="79" t="s">
        <v>176</v>
      </c>
      <c r="P321" s="81">
        <v>43746.40112268519</v>
      </c>
      <c r="Q321" s="79" t="s">
        <v>411</v>
      </c>
      <c r="R321" s="82" t="s">
        <v>522</v>
      </c>
      <c r="S321" s="79" t="s">
        <v>539</v>
      </c>
      <c r="T321" s="79" t="s">
        <v>603</v>
      </c>
      <c r="U321" s="82" t="s">
        <v>663</v>
      </c>
      <c r="V321" s="82" t="s">
        <v>663</v>
      </c>
      <c r="W321" s="81">
        <v>43746.40112268519</v>
      </c>
      <c r="X321" s="85">
        <v>43746</v>
      </c>
      <c r="Y321" s="87" t="s">
        <v>942</v>
      </c>
      <c r="Z321" s="82" t="s">
        <v>1147</v>
      </c>
      <c r="AA321" s="79"/>
      <c r="AB321" s="79"/>
      <c r="AC321" s="87" t="s">
        <v>1354</v>
      </c>
      <c r="AD321" s="79"/>
      <c r="AE321" s="79" t="b">
        <v>0</v>
      </c>
      <c r="AF321" s="79">
        <v>3</v>
      </c>
      <c r="AG321" s="87" t="s">
        <v>1402</v>
      </c>
      <c r="AH321" s="79" t="b">
        <v>0</v>
      </c>
      <c r="AI321" s="79" t="s">
        <v>1406</v>
      </c>
      <c r="AJ321" s="79"/>
      <c r="AK321" s="87" t="s">
        <v>1402</v>
      </c>
      <c r="AL321" s="79" t="b">
        <v>0</v>
      </c>
      <c r="AM321" s="79">
        <v>2</v>
      </c>
      <c r="AN321" s="87" t="s">
        <v>1402</v>
      </c>
      <c r="AO321" s="79" t="s">
        <v>1412</v>
      </c>
      <c r="AP321" s="79" t="b">
        <v>0</v>
      </c>
      <c r="AQ321" s="87" t="s">
        <v>1354</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13</v>
      </c>
      <c r="BE321" s="78" t="str">
        <f>REPLACE(INDEX(GroupVertices[Group],MATCH(Edges[[#This Row],[Vertex 2]],GroupVertices[Vertex],0)),1,1,"")</f>
        <v>13</v>
      </c>
      <c r="BF321" s="48">
        <v>2</v>
      </c>
      <c r="BG321" s="49">
        <v>5.128205128205129</v>
      </c>
      <c r="BH321" s="48">
        <v>0</v>
      </c>
      <c r="BI321" s="49">
        <v>0</v>
      </c>
      <c r="BJ321" s="48">
        <v>0</v>
      </c>
      <c r="BK321" s="49">
        <v>0</v>
      </c>
      <c r="BL321" s="48">
        <v>37</v>
      </c>
      <c r="BM321" s="49">
        <v>94.87179487179488</v>
      </c>
      <c r="BN321" s="48">
        <v>39</v>
      </c>
    </row>
    <row r="322" spans="1:66" ht="15">
      <c r="A322" s="64" t="s">
        <v>293</v>
      </c>
      <c r="B322" s="64" t="s">
        <v>314</v>
      </c>
      <c r="C322" s="65" t="s">
        <v>3851</v>
      </c>
      <c r="D322" s="66">
        <v>3</v>
      </c>
      <c r="E322" s="67" t="s">
        <v>132</v>
      </c>
      <c r="F322" s="68">
        <v>32</v>
      </c>
      <c r="G322" s="65"/>
      <c r="H322" s="69"/>
      <c r="I322" s="70"/>
      <c r="J322" s="70"/>
      <c r="K322" s="34" t="s">
        <v>66</v>
      </c>
      <c r="L322" s="77">
        <v>322</v>
      </c>
      <c r="M322" s="77"/>
      <c r="N322" s="72"/>
      <c r="O322" s="79" t="s">
        <v>385</v>
      </c>
      <c r="P322" s="81">
        <v>43745.277083333334</v>
      </c>
      <c r="Q322" s="79" t="s">
        <v>453</v>
      </c>
      <c r="R322" s="82" t="s">
        <v>518</v>
      </c>
      <c r="S322" s="79" t="s">
        <v>543</v>
      </c>
      <c r="T322" s="79" t="s">
        <v>556</v>
      </c>
      <c r="U322" s="82" t="s">
        <v>658</v>
      </c>
      <c r="V322" s="82" t="s">
        <v>658</v>
      </c>
      <c r="W322" s="81">
        <v>43745.277083333334</v>
      </c>
      <c r="X322" s="85">
        <v>43745</v>
      </c>
      <c r="Y322" s="87" t="s">
        <v>934</v>
      </c>
      <c r="Z322" s="82" t="s">
        <v>1139</v>
      </c>
      <c r="AA322" s="79"/>
      <c r="AB322" s="79"/>
      <c r="AC322" s="87" t="s">
        <v>1346</v>
      </c>
      <c r="AD322" s="79"/>
      <c r="AE322" s="79" t="b">
        <v>0</v>
      </c>
      <c r="AF322" s="79">
        <v>0</v>
      </c>
      <c r="AG322" s="87" t="s">
        <v>1402</v>
      </c>
      <c r="AH322" s="79" t="b">
        <v>0</v>
      </c>
      <c r="AI322" s="79" t="s">
        <v>1405</v>
      </c>
      <c r="AJ322" s="79"/>
      <c r="AK322" s="87" t="s">
        <v>1402</v>
      </c>
      <c r="AL322" s="79" t="b">
        <v>0</v>
      </c>
      <c r="AM322" s="79">
        <v>1</v>
      </c>
      <c r="AN322" s="87" t="s">
        <v>1402</v>
      </c>
      <c r="AO322" s="79" t="s">
        <v>1429</v>
      </c>
      <c r="AP322" s="79" t="b">
        <v>0</v>
      </c>
      <c r="AQ322" s="87" t="s">
        <v>1346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13</v>
      </c>
      <c r="BF322" s="48"/>
      <c r="BG322" s="49"/>
      <c r="BH322" s="48"/>
      <c r="BI322" s="49"/>
      <c r="BJ322" s="48"/>
      <c r="BK322" s="49"/>
      <c r="BL322" s="48"/>
      <c r="BM322" s="49"/>
      <c r="BN322" s="48"/>
    </row>
    <row r="323" spans="1:66" ht="15">
      <c r="A323" s="64" t="s">
        <v>293</v>
      </c>
      <c r="B323" s="64" t="s">
        <v>314</v>
      </c>
      <c r="C323" s="65" t="s">
        <v>3851</v>
      </c>
      <c r="D323" s="66">
        <v>3</v>
      </c>
      <c r="E323" s="67" t="s">
        <v>132</v>
      </c>
      <c r="F323" s="68">
        <v>32</v>
      </c>
      <c r="G323" s="65"/>
      <c r="H323" s="69"/>
      <c r="I323" s="70"/>
      <c r="J323" s="70"/>
      <c r="K323" s="34" t="s">
        <v>66</v>
      </c>
      <c r="L323" s="77">
        <v>323</v>
      </c>
      <c r="M323" s="77"/>
      <c r="N323" s="72"/>
      <c r="O323" s="79" t="s">
        <v>384</v>
      </c>
      <c r="P323" s="81">
        <v>43746.41349537037</v>
      </c>
      <c r="Q323" s="79" t="s">
        <v>411</v>
      </c>
      <c r="R323" s="79"/>
      <c r="S323" s="79"/>
      <c r="T323" s="79" t="s">
        <v>562</v>
      </c>
      <c r="U323" s="79"/>
      <c r="V323" s="82" t="s">
        <v>774</v>
      </c>
      <c r="W323" s="81">
        <v>43746.41349537037</v>
      </c>
      <c r="X323" s="85">
        <v>43746</v>
      </c>
      <c r="Y323" s="87" t="s">
        <v>943</v>
      </c>
      <c r="Z323" s="82" t="s">
        <v>1148</v>
      </c>
      <c r="AA323" s="79"/>
      <c r="AB323" s="79"/>
      <c r="AC323" s="87" t="s">
        <v>1355</v>
      </c>
      <c r="AD323" s="79"/>
      <c r="AE323" s="79" t="b">
        <v>0</v>
      </c>
      <c r="AF323" s="79">
        <v>0</v>
      </c>
      <c r="AG323" s="87" t="s">
        <v>1402</v>
      </c>
      <c r="AH323" s="79" t="b">
        <v>0</v>
      </c>
      <c r="AI323" s="79" t="s">
        <v>1406</v>
      </c>
      <c r="AJ323" s="79"/>
      <c r="AK323" s="87" t="s">
        <v>1402</v>
      </c>
      <c r="AL323" s="79" t="b">
        <v>0</v>
      </c>
      <c r="AM323" s="79">
        <v>2</v>
      </c>
      <c r="AN323" s="87" t="s">
        <v>1354</v>
      </c>
      <c r="AO323" s="79" t="s">
        <v>1409</v>
      </c>
      <c r="AP323" s="79" t="b">
        <v>0</v>
      </c>
      <c r="AQ323" s="87" t="s">
        <v>1354</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13</v>
      </c>
      <c r="BF323" s="48">
        <v>2</v>
      </c>
      <c r="BG323" s="49">
        <v>5.128205128205129</v>
      </c>
      <c r="BH323" s="48">
        <v>0</v>
      </c>
      <c r="BI323" s="49">
        <v>0</v>
      </c>
      <c r="BJ323" s="48">
        <v>0</v>
      </c>
      <c r="BK323" s="49">
        <v>0</v>
      </c>
      <c r="BL323" s="48">
        <v>37</v>
      </c>
      <c r="BM323" s="49">
        <v>94.87179487179488</v>
      </c>
      <c r="BN323" s="48">
        <v>39</v>
      </c>
    </row>
    <row r="324" spans="1:66" ht="15">
      <c r="A324" s="64" t="s">
        <v>293</v>
      </c>
      <c r="B324" s="64" t="s">
        <v>374</v>
      </c>
      <c r="C324" s="65" t="s">
        <v>3852</v>
      </c>
      <c r="D324" s="66">
        <v>3</v>
      </c>
      <c r="E324" s="67" t="s">
        <v>136</v>
      </c>
      <c r="F324" s="68">
        <v>19</v>
      </c>
      <c r="G324" s="65"/>
      <c r="H324" s="69"/>
      <c r="I324" s="70"/>
      <c r="J324" s="70"/>
      <c r="K324" s="34" t="s">
        <v>65</v>
      </c>
      <c r="L324" s="77">
        <v>324</v>
      </c>
      <c r="M324" s="77"/>
      <c r="N324" s="72"/>
      <c r="O324" s="79" t="s">
        <v>385</v>
      </c>
      <c r="P324" s="81">
        <v>43742.27777777778</v>
      </c>
      <c r="Q324" s="79" t="s">
        <v>446</v>
      </c>
      <c r="R324" s="82" t="s">
        <v>508</v>
      </c>
      <c r="S324" s="79" t="s">
        <v>543</v>
      </c>
      <c r="T324" s="79" t="s">
        <v>293</v>
      </c>
      <c r="U324" s="82" t="s">
        <v>647</v>
      </c>
      <c r="V324" s="82" t="s">
        <v>647</v>
      </c>
      <c r="W324" s="81">
        <v>43742.27777777778</v>
      </c>
      <c r="X324" s="85">
        <v>43742</v>
      </c>
      <c r="Y324" s="87" t="s">
        <v>921</v>
      </c>
      <c r="Z324" s="82" t="s">
        <v>1124</v>
      </c>
      <c r="AA324" s="79"/>
      <c r="AB324" s="79"/>
      <c r="AC324" s="87" t="s">
        <v>1330</v>
      </c>
      <c r="AD324" s="79"/>
      <c r="AE324" s="79" t="b">
        <v>0</v>
      </c>
      <c r="AF324" s="79">
        <v>1</v>
      </c>
      <c r="AG324" s="87" t="s">
        <v>1402</v>
      </c>
      <c r="AH324" s="79" t="b">
        <v>0</v>
      </c>
      <c r="AI324" s="79" t="s">
        <v>1405</v>
      </c>
      <c r="AJ324" s="79"/>
      <c r="AK324" s="87" t="s">
        <v>1402</v>
      </c>
      <c r="AL324" s="79" t="b">
        <v>0</v>
      </c>
      <c r="AM324" s="79">
        <v>0</v>
      </c>
      <c r="AN324" s="87" t="s">
        <v>1402</v>
      </c>
      <c r="AO324" s="79" t="s">
        <v>1429</v>
      </c>
      <c r="AP324" s="79" t="b">
        <v>0</v>
      </c>
      <c r="AQ324" s="87" t="s">
        <v>1330</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1</v>
      </c>
      <c r="BF324" s="48">
        <v>0</v>
      </c>
      <c r="BG324" s="49">
        <v>0</v>
      </c>
      <c r="BH324" s="48">
        <v>0</v>
      </c>
      <c r="BI324" s="49">
        <v>0</v>
      </c>
      <c r="BJ324" s="48">
        <v>0</v>
      </c>
      <c r="BK324" s="49">
        <v>0</v>
      </c>
      <c r="BL324" s="48">
        <v>21</v>
      </c>
      <c r="BM324" s="49">
        <v>100</v>
      </c>
      <c r="BN324" s="48">
        <v>21</v>
      </c>
    </row>
    <row r="325" spans="1:66" ht="15">
      <c r="A325" s="64" t="s">
        <v>293</v>
      </c>
      <c r="B325" s="64" t="s">
        <v>374</v>
      </c>
      <c r="C325" s="65" t="s">
        <v>3852</v>
      </c>
      <c r="D325" s="66">
        <v>3</v>
      </c>
      <c r="E325" s="67" t="s">
        <v>136</v>
      </c>
      <c r="F325" s="68">
        <v>19</v>
      </c>
      <c r="G325" s="65"/>
      <c r="H325" s="69"/>
      <c r="I325" s="70"/>
      <c r="J325" s="70"/>
      <c r="K325" s="34" t="s">
        <v>65</v>
      </c>
      <c r="L325" s="77">
        <v>325</v>
      </c>
      <c r="M325" s="77"/>
      <c r="N325" s="72"/>
      <c r="O325" s="79" t="s">
        <v>385</v>
      </c>
      <c r="P325" s="81">
        <v>43746.542395833334</v>
      </c>
      <c r="Q325" s="79" t="s">
        <v>459</v>
      </c>
      <c r="R325" s="82" t="s">
        <v>523</v>
      </c>
      <c r="S325" s="79" t="s">
        <v>546</v>
      </c>
      <c r="T325" s="79" t="s">
        <v>556</v>
      </c>
      <c r="U325" s="82" t="s">
        <v>664</v>
      </c>
      <c r="V325" s="82" t="s">
        <v>664</v>
      </c>
      <c r="W325" s="81">
        <v>43746.542395833334</v>
      </c>
      <c r="X325" s="85">
        <v>43746</v>
      </c>
      <c r="Y325" s="87" t="s">
        <v>944</v>
      </c>
      <c r="Z325" s="82" t="s">
        <v>1149</v>
      </c>
      <c r="AA325" s="79"/>
      <c r="AB325" s="79"/>
      <c r="AC325" s="87" t="s">
        <v>1356</v>
      </c>
      <c r="AD325" s="79"/>
      <c r="AE325" s="79" t="b">
        <v>0</v>
      </c>
      <c r="AF325" s="79">
        <v>1</v>
      </c>
      <c r="AG325" s="87" t="s">
        <v>1402</v>
      </c>
      <c r="AH325" s="79" t="b">
        <v>0</v>
      </c>
      <c r="AI325" s="79" t="s">
        <v>1405</v>
      </c>
      <c r="AJ325" s="79"/>
      <c r="AK325" s="87" t="s">
        <v>1402</v>
      </c>
      <c r="AL325" s="79" t="b">
        <v>0</v>
      </c>
      <c r="AM325" s="79">
        <v>0</v>
      </c>
      <c r="AN325" s="87" t="s">
        <v>1402</v>
      </c>
      <c r="AO325" s="79" t="s">
        <v>1409</v>
      </c>
      <c r="AP325" s="79" t="b">
        <v>0</v>
      </c>
      <c r="AQ325" s="87" t="s">
        <v>1356</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1</v>
      </c>
      <c r="BF325" s="48">
        <v>1</v>
      </c>
      <c r="BG325" s="49">
        <v>3.4482758620689653</v>
      </c>
      <c r="BH325" s="48">
        <v>0</v>
      </c>
      <c r="BI325" s="49">
        <v>0</v>
      </c>
      <c r="BJ325" s="48">
        <v>0</v>
      </c>
      <c r="BK325" s="49">
        <v>0</v>
      </c>
      <c r="BL325" s="48">
        <v>28</v>
      </c>
      <c r="BM325" s="49">
        <v>96.55172413793103</v>
      </c>
      <c r="BN325" s="48">
        <v>29</v>
      </c>
    </row>
    <row r="326" spans="1:66" ht="15">
      <c r="A326" s="64" t="s">
        <v>316</v>
      </c>
      <c r="B326" s="64" t="s">
        <v>288</v>
      </c>
      <c r="C326" s="65" t="s">
        <v>3851</v>
      </c>
      <c r="D326" s="66">
        <v>3</v>
      </c>
      <c r="E326" s="67" t="s">
        <v>132</v>
      </c>
      <c r="F326" s="68">
        <v>32</v>
      </c>
      <c r="G326" s="65"/>
      <c r="H326" s="69"/>
      <c r="I326" s="70"/>
      <c r="J326" s="70"/>
      <c r="K326" s="34" t="s">
        <v>66</v>
      </c>
      <c r="L326" s="77">
        <v>326</v>
      </c>
      <c r="M326" s="77"/>
      <c r="N326" s="72"/>
      <c r="O326" s="79" t="s">
        <v>384</v>
      </c>
      <c r="P326" s="81">
        <v>43741.57592592593</v>
      </c>
      <c r="Q326" s="79" t="s">
        <v>416</v>
      </c>
      <c r="R326" s="82" t="s">
        <v>480</v>
      </c>
      <c r="S326" s="79" t="s">
        <v>539</v>
      </c>
      <c r="T326" s="79" t="s">
        <v>293</v>
      </c>
      <c r="U326" s="82" t="s">
        <v>622</v>
      </c>
      <c r="V326" s="82" t="s">
        <v>622</v>
      </c>
      <c r="W326" s="81">
        <v>43741.57592592593</v>
      </c>
      <c r="X326" s="85">
        <v>43741</v>
      </c>
      <c r="Y326" s="87" t="s">
        <v>945</v>
      </c>
      <c r="Z326" s="82" t="s">
        <v>1150</v>
      </c>
      <c r="AA326" s="79"/>
      <c r="AB326" s="79"/>
      <c r="AC326" s="87" t="s">
        <v>1357</v>
      </c>
      <c r="AD326" s="79"/>
      <c r="AE326" s="79" t="b">
        <v>0</v>
      </c>
      <c r="AF326" s="79">
        <v>0</v>
      </c>
      <c r="AG326" s="87" t="s">
        <v>1402</v>
      </c>
      <c r="AH326" s="79" t="b">
        <v>0</v>
      </c>
      <c r="AI326" s="79" t="s">
        <v>1405</v>
      </c>
      <c r="AJ326" s="79"/>
      <c r="AK326" s="87" t="s">
        <v>1402</v>
      </c>
      <c r="AL326" s="79" t="b">
        <v>0</v>
      </c>
      <c r="AM326" s="79">
        <v>3</v>
      </c>
      <c r="AN326" s="87" t="s">
        <v>1359</v>
      </c>
      <c r="AO326" s="79" t="s">
        <v>1411</v>
      </c>
      <c r="AP326" s="79" t="b">
        <v>0</v>
      </c>
      <c r="AQ326" s="87" t="s">
        <v>1359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8"/>
      <c r="BG326" s="49"/>
      <c r="BH326" s="48"/>
      <c r="BI326" s="49"/>
      <c r="BJ326" s="48"/>
      <c r="BK326" s="49"/>
      <c r="BL326" s="48"/>
      <c r="BM326" s="49"/>
      <c r="BN326" s="48"/>
    </row>
    <row r="327" spans="1:66" ht="15">
      <c r="A327" s="64" t="s">
        <v>287</v>
      </c>
      <c r="B327" s="64" t="s">
        <v>288</v>
      </c>
      <c r="C327" s="65" t="s">
        <v>3851</v>
      </c>
      <c r="D327" s="66">
        <v>3</v>
      </c>
      <c r="E327" s="67" t="s">
        <v>132</v>
      </c>
      <c r="F327" s="68">
        <v>32</v>
      </c>
      <c r="G327" s="65"/>
      <c r="H327" s="69"/>
      <c r="I327" s="70"/>
      <c r="J327" s="70"/>
      <c r="K327" s="34" t="s">
        <v>66</v>
      </c>
      <c r="L327" s="77">
        <v>327</v>
      </c>
      <c r="M327" s="77"/>
      <c r="N327" s="72"/>
      <c r="O327" s="79" t="s">
        <v>384</v>
      </c>
      <c r="P327" s="81">
        <v>43741.28134259259</v>
      </c>
      <c r="Q327" s="79" t="s">
        <v>400</v>
      </c>
      <c r="R327" s="79"/>
      <c r="S327" s="79"/>
      <c r="T327" s="79" t="s">
        <v>555</v>
      </c>
      <c r="U327" s="79"/>
      <c r="V327" s="82" t="s">
        <v>754</v>
      </c>
      <c r="W327" s="81">
        <v>43741.28134259259</v>
      </c>
      <c r="X327" s="85">
        <v>43741</v>
      </c>
      <c r="Y327" s="87" t="s">
        <v>869</v>
      </c>
      <c r="Z327" s="82" t="s">
        <v>1070</v>
      </c>
      <c r="AA327" s="79"/>
      <c r="AB327" s="79"/>
      <c r="AC327" s="87" t="s">
        <v>1276</v>
      </c>
      <c r="AD327" s="79"/>
      <c r="AE327" s="79" t="b">
        <v>0</v>
      </c>
      <c r="AF327" s="79">
        <v>0</v>
      </c>
      <c r="AG327" s="87" t="s">
        <v>1402</v>
      </c>
      <c r="AH327" s="79" t="b">
        <v>0</v>
      </c>
      <c r="AI327" s="79" t="s">
        <v>1405</v>
      </c>
      <c r="AJ327" s="79"/>
      <c r="AK327" s="87" t="s">
        <v>1402</v>
      </c>
      <c r="AL327" s="79" t="b">
        <v>0</v>
      </c>
      <c r="AM327" s="79">
        <v>3</v>
      </c>
      <c r="AN327" s="87" t="s">
        <v>1277</v>
      </c>
      <c r="AO327" s="79" t="s">
        <v>1408</v>
      </c>
      <c r="AP327" s="79" t="b">
        <v>0</v>
      </c>
      <c r="AQ327" s="87" t="s">
        <v>1277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3</v>
      </c>
      <c r="BF327" s="48"/>
      <c r="BG327" s="49"/>
      <c r="BH327" s="48"/>
      <c r="BI327" s="49"/>
      <c r="BJ327" s="48"/>
      <c r="BK327" s="49"/>
      <c r="BL327" s="48"/>
      <c r="BM327" s="49"/>
      <c r="BN327" s="48"/>
    </row>
    <row r="328" spans="1:66" ht="15">
      <c r="A328" s="64" t="s">
        <v>288</v>
      </c>
      <c r="B328" s="64" t="s">
        <v>293</v>
      </c>
      <c r="C328" s="65" t="s">
        <v>3852</v>
      </c>
      <c r="D328" s="66">
        <v>3</v>
      </c>
      <c r="E328" s="67" t="s">
        <v>136</v>
      </c>
      <c r="F328" s="68">
        <v>19</v>
      </c>
      <c r="G328" s="65"/>
      <c r="H328" s="69"/>
      <c r="I328" s="70"/>
      <c r="J328" s="70"/>
      <c r="K328" s="34" t="s">
        <v>66</v>
      </c>
      <c r="L328" s="77">
        <v>328</v>
      </c>
      <c r="M328" s="77"/>
      <c r="N328" s="72"/>
      <c r="O328" s="79" t="s">
        <v>384</v>
      </c>
      <c r="P328" s="81">
        <v>43738.539618055554</v>
      </c>
      <c r="Q328" s="79" t="s">
        <v>388</v>
      </c>
      <c r="R328" s="79"/>
      <c r="S328" s="79"/>
      <c r="T328" s="79" t="s">
        <v>549</v>
      </c>
      <c r="U328" s="82" t="s">
        <v>619</v>
      </c>
      <c r="V328" s="82" t="s">
        <v>619</v>
      </c>
      <c r="W328" s="81">
        <v>43738.539618055554</v>
      </c>
      <c r="X328" s="85">
        <v>43738</v>
      </c>
      <c r="Y328" s="87" t="s">
        <v>946</v>
      </c>
      <c r="Z328" s="82" t="s">
        <v>1151</v>
      </c>
      <c r="AA328" s="79"/>
      <c r="AB328" s="79"/>
      <c r="AC328" s="87" t="s">
        <v>1358</v>
      </c>
      <c r="AD328" s="79"/>
      <c r="AE328" s="79" t="b">
        <v>0</v>
      </c>
      <c r="AF328" s="79">
        <v>0</v>
      </c>
      <c r="AG328" s="87" t="s">
        <v>1402</v>
      </c>
      <c r="AH328" s="79" t="b">
        <v>0</v>
      </c>
      <c r="AI328" s="79" t="s">
        <v>1406</v>
      </c>
      <c r="AJ328" s="79"/>
      <c r="AK328" s="87" t="s">
        <v>1402</v>
      </c>
      <c r="AL328" s="79" t="b">
        <v>0</v>
      </c>
      <c r="AM328" s="79">
        <v>3</v>
      </c>
      <c r="AN328" s="87" t="s">
        <v>1399</v>
      </c>
      <c r="AO328" s="79" t="s">
        <v>1409</v>
      </c>
      <c r="AP328" s="79" t="b">
        <v>0</v>
      </c>
      <c r="AQ328" s="87" t="s">
        <v>1399</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3</v>
      </c>
      <c r="BE328" s="78" t="str">
        <f>REPLACE(INDEX(GroupVertices[Group],MATCH(Edges[[#This Row],[Vertex 2]],GroupVertices[Vertex],0)),1,1,"")</f>
        <v>1</v>
      </c>
      <c r="BF328" s="48">
        <v>1</v>
      </c>
      <c r="BG328" s="49">
        <v>14.285714285714286</v>
      </c>
      <c r="BH328" s="48">
        <v>0</v>
      </c>
      <c r="BI328" s="49">
        <v>0</v>
      </c>
      <c r="BJ328" s="48">
        <v>0</v>
      </c>
      <c r="BK328" s="49">
        <v>0</v>
      </c>
      <c r="BL328" s="48">
        <v>6</v>
      </c>
      <c r="BM328" s="49">
        <v>85.71428571428571</v>
      </c>
      <c r="BN328" s="48">
        <v>7</v>
      </c>
    </row>
    <row r="329" spans="1:66" ht="15">
      <c r="A329" s="64" t="s">
        <v>288</v>
      </c>
      <c r="B329" s="64" t="s">
        <v>287</v>
      </c>
      <c r="C329" s="65" t="s">
        <v>3851</v>
      </c>
      <c r="D329" s="66">
        <v>3</v>
      </c>
      <c r="E329" s="67" t="s">
        <v>132</v>
      </c>
      <c r="F329" s="68">
        <v>32</v>
      </c>
      <c r="G329" s="65"/>
      <c r="H329" s="69"/>
      <c r="I329" s="70"/>
      <c r="J329" s="70"/>
      <c r="K329" s="34" t="s">
        <v>66</v>
      </c>
      <c r="L329" s="77">
        <v>329</v>
      </c>
      <c r="M329" s="77"/>
      <c r="N329" s="72"/>
      <c r="O329" s="79" t="s">
        <v>385</v>
      </c>
      <c r="P329" s="81">
        <v>43741.27637731482</v>
      </c>
      <c r="Q329" s="79" t="s">
        <v>400</v>
      </c>
      <c r="R329" s="82" t="s">
        <v>483</v>
      </c>
      <c r="S329" s="79" t="s">
        <v>543</v>
      </c>
      <c r="T329" s="79" t="s">
        <v>574</v>
      </c>
      <c r="U329" s="79"/>
      <c r="V329" s="82" t="s">
        <v>755</v>
      </c>
      <c r="W329" s="81">
        <v>43741.27637731482</v>
      </c>
      <c r="X329" s="85">
        <v>43741</v>
      </c>
      <c r="Y329" s="87" t="s">
        <v>870</v>
      </c>
      <c r="Z329" s="82" t="s">
        <v>1071</v>
      </c>
      <c r="AA329" s="79"/>
      <c r="AB329" s="79"/>
      <c r="AC329" s="87" t="s">
        <v>1277</v>
      </c>
      <c r="AD329" s="79"/>
      <c r="AE329" s="79" t="b">
        <v>0</v>
      </c>
      <c r="AF329" s="79">
        <v>5</v>
      </c>
      <c r="AG329" s="87" t="s">
        <v>1402</v>
      </c>
      <c r="AH329" s="79" t="b">
        <v>0</v>
      </c>
      <c r="AI329" s="79" t="s">
        <v>1405</v>
      </c>
      <c r="AJ329" s="79"/>
      <c r="AK329" s="87" t="s">
        <v>1402</v>
      </c>
      <c r="AL329" s="79" t="b">
        <v>0</v>
      </c>
      <c r="AM329" s="79">
        <v>3</v>
      </c>
      <c r="AN329" s="87" t="s">
        <v>1402</v>
      </c>
      <c r="AO329" s="79" t="s">
        <v>1429</v>
      </c>
      <c r="AP329" s="79" t="b">
        <v>0</v>
      </c>
      <c r="AQ329" s="87" t="s">
        <v>1277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2</v>
      </c>
      <c r="BF329" s="48"/>
      <c r="BG329" s="49"/>
      <c r="BH329" s="48"/>
      <c r="BI329" s="49"/>
      <c r="BJ329" s="48"/>
      <c r="BK329" s="49"/>
      <c r="BL329" s="48"/>
      <c r="BM329" s="49"/>
      <c r="BN329" s="48"/>
    </row>
    <row r="330" spans="1:66" ht="15">
      <c r="A330" s="64" t="s">
        <v>288</v>
      </c>
      <c r="B330" s="64" t="s">
        <v>293</v>
      </c>
      <c r="C330" s="65" t="s">
        <v>3852</v>
      </c>
      <c r="D330" s="66">
        <v>3</v>
      </c>
      <c r="E330" s="67" t="s">
        <v>136</v>
      </c>
      <c r="F330" s="68">
        <v>19</v>
      </c>
      <c r="G330" s="65"/>
      <c r="H330" s="69"/>
      <c r="I330" s="70"/>
      <c r="J330" s="70"/>
      <c r="K330" s="34" t="s">
        <v>66</v>
      </c>
      <c r="L330" s="77">
        <v>330</v>
      </c>
      <c r="M330" s="77"/>
      <c r="N330" s="72"/>
      <c r="O330" s="79" t="s">
        <v>385</v>
      </c>
      <c r="P330" s="81">
        <v>43741.35202546296</v>
      </c>
      <c r="Q330" s="79" t="s">
        <v>416</v>
      </c>
      <c r="R330" s="82" t="s">
        <v>480</v>
      </c>
      <c r="S330" s="79" t="s">
        <v>539</v>
      </c>
      <c r="T330" s="79" t="s">
        <v>293</v>
      </c>
      <c r="U330" s="82" t="s">
        <v>622</v>
      </c>
      <c r="V330" s="82" t="s">
        <v>622</v>
      </c>
      <c r="W330" s="81">
        <v>43741.35202546296</v>
      </c>
      <c r="X330" s="85">
        <v>43741</v>
      </c>
      <c r="Y330" s="87" t="s">
        <v>947</v>
      </c>
      <c r="Z330" s="82" t="s">
        <v>1152</v>
      </c>
      <c r="AA330" s="79"/>
      <c r="AB330" s="79"/>
      <c r="AC330" s="87" t="s">
        <v>1359</v>
      </c>
      <c r="AD330" s="79"/>
      <c r="AE330" s="79" t="b">
        <v>0</v>
      </c>
      <c r="AF330" s="79">
        <v>6</v>
      </c>
      <c r="AG330" s="87" t="s">
        <v>1402</v>
      </c>
      <c r="AH330" s="79" t="b">
        <v>0</v>
      </c>
      <c r="AI330" s="79" t="s">
        <v>1405</v>
      </c>
      <c r="AJ330" s="79"/>
      <c r="AK330" s="87" t="s">
        <v>1402</v>
      </c>
      <c r="AL330" s="79" t="b">
        <v>0</v>
      </c>
      <c r="AM330" s="79">
        <v>3</v>
      </c>
      <c r="AN330" s="87" t="s">
        <v>1402</v>
      </c>
      <c r="AO330" s="79" t="s">
        <v>1409</v>
      </c>
      <c r="AP330" s="79" t="b">
        <v>0</v>
      </c>
      <c r="AQ330" s="87" t="s">
        <v>1359</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3</v>
      </c>
      <c r="BE330" s="78" t="str">
        <f>REPLACE(INDEX(GroupVertices[Group],MATCH(Edges[[#This Row],[Vertex 2]],GroupVertices[Vertex],0)),1,1,"")</f>
        <v>1</v>
      </c>
      <c r="BF330" s="48">
        <v>0</v>
      </c>
      <c r="BG330" s="49">
        <v>0</v>
      </c>
      <c r="BH330" s="48">
        <v>0</v>
      </c>
      <c r="BI330" s="49">
        <v>0</v>
      </c>
      <c r="BJ330" s="48">
        <v>0</v>
      </c>
      <c r="BK330" s="49">
        <v>0</v>
      </c>
      <c r="BL330" s="48">
        <v>10</v>
      </c>
      <c r="BM330" s="49">
        <v>100</v>
      </c>
      <c r="BN330" s="48">
        <v>10</v>
      </c>
    </row>
    <row r="331" spans="1:66" ht="15">
      <c r="A331" s="64" t="s">
        <v>288</v>
      </c>
      <c r="B331" s="64" t="s">
        <v>316</v>
      </c>
      <c r="C331" s="65" t="s">
        <v>3851</v>
      </c>
      <c r="D331" s="66">
        <v>3</v>
      </c>
      <c r="E331" s="67" t="s">
        <v>132</v>
      </c>
      <c r="F331" s="68">
        <v>32</v>
      </c>
      <c r="G331" s="65"/>
      <c r="H331" s="69"/>
      <c r="I331" s="70"/>
      <c r="J331" s="70"/>
      <c r="K331" s="34" t="s">
        <v>66</v>
      </c>
      <c r="L331" s="77">
        <v>331</v>
      </c>
      <c r="M331" s="77"/>
      <c r="N331" s="72"/>
      <c r="O331" s="79" t="s">
        <v>385</v>
      </c>
      <c r="P331" s="81">
        <v>43746.65851851852</v>
      </c>
      <c r="Q331" s="79" t="s">
        <v>415</v>
      </c>
      <c r="R331" s="82" t="s">
        <v>524</v>
      </c>
      <c r="S331" s="79" t="s">
        <v>539</v>
      </c>
      <c r="T331" s="79" t="s">
        <v>604</v>
      </c>
      <c r="U331" s="82" t="s">
        <v>665</v>
      </c>
      <c r="V331" s="82" t="s">
        <v>665</v>
      </c>
      <c r="W331" s="81">
        <v>43746.65851851852</v>
      </c>
      <c r="X331" s="85">
        <v>43746</v>
      </c>
      <c r="Y331" s="87" t="s">
        <v>948</v>
      </c>
      <c r="Z331" s="82" t="s">
        <v>1153</v>
      </c>
      <c r="AA331" s="79"/>
      <c r="AB331" s="79"/>
      <c r="AC331" s="87" t="s">
        <v>1360</v>
      </c>
      <c r="AD331" s="79"/>
      <c r="AE331" s="79" t="b">
        <v>0</v>
      </c>
      <c r="AF331" s="79">
        <v>8</v>
      </c>
      <c r="AG331" s="87" t="s">
        <v>1402</v>
      </c>
      <c r="AH331" s="79" t="b">
        <v>0</v>
      </c>
      <c r="AI331" s="79" t="s">
        <v>1405</v>
      </c>
      <c r="AJ331" s="79"/>
      <c r="AK331" s="87" t="s">
        <v>1402</v>
      </c>
      <c r="AL331" s="79" t="b">
        <v>0</v>
      </c>
      <c r="AM331" s="79">
        <v>2</v>
      </c>
      <c r="AN331" s="87" t="s">
        <v>1402</v>
      </c>
      <c r="AO331" s="79" t="s">
        <v>1409</v>
      </c>
      <c r="AP331" s="79" t="b">
        <v>0</v>
      </c>
      <c r="AQ331" s="87" t="s">
        <v>1360</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3</v>
      </c>
      <c r="BF331" s="48">
        <v>1</v>
      </c>
      <c r="BG331" s="49">
        <v>2.7027027027027026</v>
      </c>
      <c r="BH331" s="48">
        <v>0</v>
      </c>
      <c r="BI331" s="49">
        <v>0</v>
      </c>
      <c r="BJ331" s="48">
        <v>0</v>
      </c>
      <c r="BK331" s="49">
        <v>0</v>
      </c>
      <c r="BL331" s="48">
        <v>36</v>
      </c>
      <c r="BM331" s="49">
        <v>97.29729729729729</v>
      </c>
      <c r="BN331" s="48">
        <v>37</v>
      </c>
    </row>
    <row r="332" spans="1:66" ht="15">
      <c r="A332" s="64" t="s">
        <v>288</v>
      </c>
      <c r="B332" s="64" t="s">
        <v>288</v>
      </c>
      <c r="C332" s="65" t="s">
        <v>3851</v>
      </c>
      <c r="D332" s="66">
        <v>3</v>
      </c>
      <c r="E332" s="67" t="s">
        <v>132</v>
      </c>
      <c r="F332" s="68">
        <v>32</v>
      </c>
      <c r="G332" s="65"/>
      <c r="H332" s="69"/>
      <c r="I332" s="70"/>
      <c r="J332" s="70"/>
      <c r="K332" s="34" t="s">
        <v>65</v>
      </c>
      <c r="L332" s="77">
        <v>332</v>
      </c>
      <c r="M332" s="77"/>
      <c r="N332" s="72"/>
      <c r="O332" s="79" t="s">
        <v>176</v>
      </c>
      <c r="P332" s="81">
        <v>43747.64273148148</v>
      </c>
      <c r="Q332" s="79" t="s">
        <v>417</v>
      </c>
      <c r="R332" s="82" t="s">
        <v>525</v>
      </c>
      <c r="S332" s="79" t="s">
        <v>547</v>
      </c>
      <c r="T332" s="79" t="s">
        <v>605</v>
      </c>
      <c r="U332" s="82" t="s">
        <v>666</v>
      </c>
      <c r="V332" s="82" t="s">
        <v>666</v>
      </c>
      <c r="W332" s="81">
        <v>43747.64273148148</v>
      </c>
      <c r="X332" s="85">
        <v>43747</v>
      </c>
      <c r="Y332" s="87" t="s">
        <v>949</v>
      </c>
      <c r="Z332" s="82" t="s">
        <v>1154</v>
      </c>
      <c r="AA332" s="79"/>
      <c r="AB332" s="79"/>
      <c r="AC332" s="87" t="s">
        <v>1361</v>
      </c>
      <c r="AD332" s="79"/>
      <c r="AE332" s="79" t="b">
        <v>0</v>
      </c>
      <c r="AF332" s="79">
        <v>7</v>
      </c>
      <c r="AG332" s="87" t="s">
        <v>1402</v>
      </c>
      <c r="AH332" s="79" t="b">
        <v>0</v>
      </c>
      <c r="AI332" s="79" t="s">
        <v>1405</v>
      </c>
      <c r="AJ332" s="79"/>
      <c r="AK332" s="87" t="s">
        <v>1402</v>
      </c>
      <c r="AL332" s="79" t="b">
        <v>0</v>
      </c>
      <c r="AM332" s="79">
        <v>2</v>
      </c>
      <c r="AN332" s="87" t="s">
        <v>1402</v>
      </c>
      <c r="AO332" s="79" t="s">
        <v>1409</v>
      </c>
      <c r="AP332" s="79" t="b">
        <v>0</v>
      </c>
      <c r="AQ332" s="87" t="s">
        <v>1361</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3</v>
      </c>
      <c r="BF332" s="48">
        <v>1</v>
      </c>
      <c r="BG332" s="49">
        <v>2.7777777777777777</v>
      </c>
      <c r="BH332" s="48">
        <v>0</v>
      </c>
      <c r="BI332" s="49">
        <v>0</v>
      </c>
      <c r="BJ332" s="48">
        <v>0</v>
      </c>
      <c r="BK332" s="49">
        <v>0</v>
      </c>
      <c r="BL332" s="48">
        <v>35</v>
      </c>
      <c r="BM332" s="49">
        <v>97.22222222222223</v>
      </c>
      <c r="BN332" s="48">
        <v>36</v>
      </c>
    </row>
    <row r="333" spans="1:66" ht="15">
      <c r="A333" s="64" t="s">
        <v>288</v>
      </c>
      <c r="B333" s="64" t="s">
        <v>323</v>
      </c>
      <c r="C333" s="65" t="s">
        <v>3851</v>
      </c>
      <c r="D333" s="66">
        <v>3</v>
      </c>
      <c r="E333" s="67" t="s">
        <v>132</v>
      </c>
      <c r="F333" s="68">
        <v>32</v>
      </c>
      <c r="G333" s="65"/>
      <c r="H333" s="69"/>
      <c r="I333" s="70"/>
      <c r="J333" s="70"/>
      <c r="K333" s="34" t="s">
        <v>65</v>
      </c>
      <c r="L333" s="77">
        <v>333</v>
      </c>
      <c r="M333" s="77"/>
      <c r="N333" s="72"/>
      <c r="O333" s="79" t="s">
        <v>384</v>
      </c>
      <c r="P333" s="81">
        <v>43748.33715277778</v>
      </c>
      <c r="Q333" s="79" t="s">
        <v>460</v>
      </c>
      <c r="R333" s="79"/>
      <c r="S333" s="79"/>
      <c r="T333" s="79" t="s">
        <v>606</v>
      </c>
      <c r="U333" s="79"/>
      <c r="V333" s="82" t="s">
        <v>755</v>
      </c>
      <c r="W333" s="81">
        <v>43748.33715277778</v>
      </c>
      <c r="X333" s="85">
        <v>43748</v>
      </c>
      <c r="Y333" s="87" t="s">
        <v>950</v>
      </c>
      <c r="Z333" s="82" t="s">
        <v>1155</v>
      </c>
      <c r="AA333" s="79"/>
      <c r="AB333" s="79"/>
      <c r="AC333" s="87" t="s">
        <v>1362</v>
      </c>
      <c r="AD333" s="79"/>
      <c r="AE333" s="79" t="b">
        <v>0</v>
      </c>
      <c r="AF333" s="79">
        <v>0</v>
      </c>
      <c r="AG333" s="87" t="s">
        <v>1402</v>
      </c>
      <c r="AH333" s="79" t="b">
        <v>0</v>
      </c>
      <c r="AI333" s="79" t="s">
        <v>1406</v>
      </c>
      <c r="AJ333" s="79"/>
      <c r="AK333" s="87" t="s">
        <v>1402</v>
      </c>
      <c r="AL333" s="79" t="b">
        <v>0</v>
      </c>
      <c r="AM333" s="79">
        <v>2</v>
      </c>
      <c r="AN333" s="87" t="s">
        <v>1396</v>
      </c>
      <c r="AO333" s="79" t="s">
        <v>1409</v>
      </c>
      <c r="AP333" s="79" t="b">
        <v>0</v>
      </c>
      <c r="AQ333" s="87" t="s">
        <v>1396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5</v>
      </c>
      <c r="BF333" s="48"/>
      <c r="BG333" s="49"/>
      <c r="BH333" s="48"/>
      <c r="BI333" s="49"/>
      <c r="BJ333" s="48"/>
      <c r="BK333" s="49"/>
      <c r="BL333" s="48"/>
      <c r="BM333" s="49"/>
      <c r="BN333" s="48"/>
    </row>
    <row r="334" spans="1:66" ht="15">
      <c r="A334" s="64" t="s">
        <v>288</v>
      </c>
      <c r="B334" s="64" t="s">
        <v>349</v>
      </c>
      <c r="C334" s="65" t="s">
        <v>3851</v>
      </c>
      <c r="D334" s="66">
        <v>3</v>
      </c>
      <c r="E334" s="67" t="s">
        <v>132</v>
      </c>
      <c r="F334" s="68">
        <v>32</v>
      </c>
      <c r="G334" s="65"/>
      <c r="H334" s="69"/>
      <c r="I334" s="70"/>
      <c r="J334" s="70"/>
      <c r="K334" s="34" t="s">
        <v>65</v>
      </c>
      <c r="L334" s="77">
        <v>334</v>
      </c>
      <c r="M334" s="77"/>
      <c r="N334" s="72"/>
      <c r="O334" s="79" t="s">
        <v>385</v>
      </c>
      <c r="P334" s="81">
        <v>43748.33715277778</v>
      </c>
      <c r="Q334" s="79" t="s">
        <v>460</v>
      </c>
      <c r="R334" s="79"/>
      <c r="S334" s="79"/>
      <c r="T334" s="79" t="s">
        <v>606</v>
      </c>
      <c r="U334" s="79"/>
      <c r="V334" s="82" t="s">
        <v>755</v>
      </c>
      <c r="W334" s="81">
        <v>43748.33715277778</v>
      </c>
      <c r="X334" s="85">
        <v>43748</v>
      </c>
      <c r="Y334" s="87" t="s">
        <v>950</v>
      </c>
      <c r="Z334" s="82" t="s">
        <v>1155</v>
      </c>
      <c r="AA334" s="79"/>
      <c r="AB334" s="79"/>
      <c r="AC334" s="87" t="s">
        <v>1362</v>
      </c>
      <c r="AD334" s="79"/>
      <c r="AE334" s="79" t="b">
        <v>0</v>
      </c>
      <c r="AF334" s="79">
        <v>0</v>
      </c>
      <c r="AG334" s="87" t="s">
        <v>1402</v>
      </c>
      <c r="AH334" s="79" t="b">
        <v>0</v>
      </c>
      <c r="AI334" s="79" t="s">
        <v>1406</v>
      </c>
      <c r="AJ334" s="79"/>
      <c r="AK334" s="87" t="s">
        <v>1402</v>
      </c>
      <c r="AL334" s="79" t="b">
        <v>0</v>
      </c>
      <c r="AM334" s="79">
        <v>2</v>
      </c>
      <c r="AN334" s="87" t="s">
        <v>1396</v>
      </c>
      <c r="AO334" s="79" t="s">
        <v>1409</v>
      </c>
      <c r="AP334" s="79" t="b">
        <v>0</v>
      </c>
      <c r="AQ334" s="87" t="s">
        <v>1396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5</v>
      </c>
      <c r="BF334" s="48">
        <v>1</v>
      </c>
      <c r="BG334" s="49">
        <v>2.857142857142857</v>
      </c>
      <c r="BH334" s="48">
        <v>0</v>
      </c>
      <c r="BI334" s="49">
        <v>0</v>
      </c>
      <c r="BJ334" s="48">
        <v>0</v>
      </c>
      <c r="BK334" s="49">
        <v>0</v>
      </c>
      <c r="BL334" s="48">
        <v>34</v>
      </c>
      <c r="BM334" s="49">
        <v>97.14285714285714</v>
      </c>
      <c r="BN334" s="48">
        <v>35</v>
      </c>
    </row>
    <row r="335" spans="1:66" ht="15">
      <c r="A335" s="64" t="s">
        <v>288</v>
      </c>
      <c r="B335" s="64" t="s">
        <v>293</v>
      </c>
      <c r="C335" s="65" t="s">
        <v>3852</v>
      </c>
      <c r="D335" s="66">
        <v>3</v>
      </c>
      <c r="E335" s="67" t="s">
        <v>136</v>
      </c>
      <c r="F335" s="68">
        <v>19</v>
      </c>
      <c r="G335" s="65"/>
      <c r="H335" s="69"/>
      <c r="I335" s="70"/>
      <c r="J335" s="70"/>
      <c r="K335" s="34" t="s">
        <v>66</v>
      </c>
      <c r="L335" s="77">
        <v>335</v>
      </c>
      <c r="M335" s="77"/>
      <c r="N335" s="72"/>
      <c r="O335" s="79" t="s">
        <v>385</v>
      </c>
      <c r="P335" s="81">
        <v>43748.33715277778</v>
      </c>
      <c r="Q335" s="79" t="s">
        <v>460</v>
      </c>
      <c r="R335" s="79"/>
      <c r="S335" s="79"/>
      <c r="T335" s="79" t="s">
        <v>606</v>
      </c>
      <c r="U335" s="79"/>
      <c r="V335" s="82" t="s">
        <v>755</v>
      </c>
      <c r="W335" s="81">
        <v>43748.33715277778</v>
      </c>
      <c r="X335" s="85">
        <v>43748</v>
      </c>
      <c r="Y335" s="87" t="s">
        <v>950</v>
      </c>
      <c r="Z335" s="82" t="s">
        <v>1155</v>
      </c>
      <c r="AA335" s="79"/>
      <c r="AB335" s="79"/>
      <c r="AC335" s="87" t="s">
        <v>1362</v>
      </c>
      <c r="AD335" s="79"/>
      <c r="AE335" s="79" t="b">
        <v>0</v>
      </c>
      <c r="AF335" s="79">
        <v>0</v>
      </c>
      <c r="AG335" s="87" t="s">
        <v>1402</v>
      </c>
      <c r="AH335" s="79" t="b">
        <v>0</v>
      </c>
      <c r="AI335" s="79" t="s">
        <v>1406</v>
      </c>
      <c r="AJ335" s="79"/>
      <c r="AK335" s="87" t="s">
        <v>1402</v>
      </c>
      <c r="AL335" s="79" t="b">
        <v>0</v>
      </c>
      <c r="AM335" s="79">
        <v>2</v>
      </c>
      <c r="AN335" s="87" t="s">
        <v>1396</v>
      </c>
      <c r="AO335" s="79" t="s">
        <v>1409</v>
      </c>
      <c r="AP335" s="79" t="b">
        <v>0</v>
      </c>
      <c r="AQ335" s="87" t="s">
        <v>1396</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3</v>
      </c>
      <c r="BE335" s="78" t="str">
        <f>REPLACE(INDEX(GroupVertices[Group],MATCH(Edges[[#This Row],[Vertex 2]],GroupVertices[Vertex],0)),1,1,"")</f>
        <v>1</v>
      </c>
      <c r="BF335" s="48"/>
      <c r="BG335" s="49"/>
      <c r="BH335" s="48"/>
      <c r="BI335" s="49"/>
      <c r="BJ335" s="48"/>
      <c r="BK335" s="49"/>
      <c r="BL335" s="48"/>
      <c r="BM335" s="49"/>
      <c r="BN335" s="48"/>
    </row>
    <row r="336" spans="1:66" ht="15">
      <c r="A336" s="64" t="s">
        <v>288</v>
      </c>
      <c r="B336" s="64" t="s">
        <v>293</v>
      </c>
      <c r="C336" s="65" t="s">
        <v>3852</v>
      </c>
      <c r="D336" s="66">
        <v>3</v>
      </c>
      <c r="E336" s="67" t="s">
        <v>136</v>
      </c>
      <c r="F336" s="68">
        <v>19</v>
      </c>
      <c r="G336" s="65"/>
      <c r="H336" s="69"/>
      <c r="I336" s="70"/>
      <c r="J336" s="70"/>
      <c r="K336" s="34" t="s">
        <v>66</v>
      </c>
      <c r="L336" s="77">
        <v>336</v>
      </c>
      <c r="M336" s="77"/>
      <c r="N336" s="72"/>
      <c r="O336" s="79" t="s">
        <v>384</v>
      </c>
      <c r="P336" s="81">
        <v>43748.42327546296</v>
      </c>
      <c r="Q336" s="79" t="s">
        <v>427</v>
      </c>
      <c r="R336" s="79"/>
      <c r="S336" s="79"/>
      <c r="T336" s="79" t="s">
        <v>577</v>
      </c>
      <c r="U336" s="79"/>
      <c r="V336" s="82" t="s">
        <v>755</v>
      </c>
      <c r="W336" s="81">
        <v>43748.42327546296</v>
      </c>
      <c r="X336" s="85">
        <v>43748</v>
      </c>
      <c r="Y336" s="87" t="s">
        <v>951</v>
      </c>
      <c r="Z336" s="82" t="s">
        <v>1156</v>
      </c>
      <c r="AA336" s="79"/>
      <c r="AB336" s="79"/>
      <c r="AC336" s="87" t="s">
        <v>1363</v>
      </c>
      <c r="AD336" s="79"/>
      <c r="AE336" s="79" t="b">
        <v>0</v>
      </c>
      <c r="AF336" s="79">
        <v>0</v>
      </c>
      <c r="AG336" s="87" t="s">
        <v>1402</v>
      </c>
      <c r="AH336" s="79" t="b">
        <v>0</v>
      </c>
      <c r="AI336" s="79" t="s">
        <v>1405</v>
      </c>
      <c r="AJ336" s="79"/>
      <c r="AK336" s="87" t="s">
        <v>1402</v>
      </c>
      <c r="AL336" s="79" t="b">
        <v>0</v>
      </c>
      <c r="AM336" s="79">
        <v>3</v>
      </c>
      <c r="AN336" s="87" t="s">
        <v>1379</v>
      </c>
      <c r="AO336" s="79" t="s">
        <v>1409</v>
      </c>
      <c r="AP336" s="79" t="b">
        <v>0</v>
      </c>
      <c r="AQ336" s="87" t="s">
        <v>1379</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3</v>
      </c>
      <c r="BE336" s="78" t="str">
        <f>REPLACE(INDEX(GroupVertices[Group],MATCH(Edges[[#This Row],[Vertex 2]],GroupVertices[Vertex],0)),1,1,"")</f>
        <v>1</v>
      </c>
      <c r="BF336" s="48"/>
      <c r="BG336" s="49"/>
      <c r="BH336" s="48"/>
      <c r="BI336" s="49"/>
      <c r="BJ336" s="48"/>
      <c r="BK336" s="49"/>
      <c r="BL336" s="48"/>
      <c r="BM336" s="49"/>
      <c r="BN336" s="48"/>
    </row>
    <row r="337" spans="1:66" ht="15">
      <c r="A337" s="64" t="s">
        <v>288</v>
      </c>
      <c r="B337" s="64" t="s">
        <v>317</v>
      </c>
      <c r="C337" s="65" t="s">
        <v>3851</v>
      </c>
      <c r="D337" s="66">
        <v>3</v>
      </c>
      <c r="E337" s="67" t="s">
        <v>132</v>
      </c>
      <c r="F337" s="68">
        <v>32</v>
      </c>
      <c r="G337" s="65"/>
      <c r="H337" s="69"/>
      <c r="I337" s="70"/>
      <c r="J337" s="70"/>
      <c r="K337" s="34" t="s">
        <v>65</v>
      </c>
      <c r="L337" s="77">
        <v>337</v>
      </c>
      <c r="M337" s="77"/>
      <c r="N337" s="72"/>
      <c r="O337" s="79" t="s">
        <v>385</v>
      </c>
      <c r="P337" s="81">
        <v>43748.42327546296</v>
      </c>
      <c r="Q337" s="79" t="s">
        <v>427</v>
      </c>
      <c r="R337" s="79"/>
      <c r="S337" s="79"/>
      <c r="T337" s="79" t="s">
        <v>577</v>
      </c>
      <c r="U337" s="79"/>
      <c r="V337" s="82" t="s">
        <v>755</v>
      </c>
      <c r="W337" s="81">
        <v>43748.42327546296</v>
      </c>
      <c r="X337" s="85">
        <v>43748</v>
      </c>
      <c r="Y337" s="87" t="s">
        <v>951</v>
      </c>
      <c r="Z337" s="82" t="s">
        <v>1156</v>
      </c>
      <c r="AA337" s="79"/>
      <c r="AB337" s="79"/>
      <c r="AC337" s="87" t="s">
        <v>1363</v>
      </c>
      <c r="AD337" s="79"/>
      <c r="AE337" s="79" t="b">
        <v>0</v>
      </c>
      <c r="AF337" s="79">
        <v>0</v>
      </c>
      <c r="AG337" s="87" t="s">
        <v>1402</v>
      </c>
      <c r="AH337" s="79" t="b">
        <v>0</v>
      </c>
      <c r="AI337" s="79" t="s">
        <v>1405</v>
      </c>
      <c r="AJ337" s="79"/>
      <c r="AK337" s="87" t="s">
        <v>1402</v>
      </c>
      <c r="AL337" s="79" t="b">
        <v>0</v>
      </c>
      <c r="AM337" s="79">
        <v>3</v>
      </c>
      <c r="AN337" s="87" t="s">
        <v>1379</v>
      </c>
      <c r="AO337" s="79" t="s">
        <v>1409</v>
      </c>
      <c r="AP337" s="79" t="b">
        <v>0</v>
      </c>
      <c r="AQ337" s="87" t="s">
        <v>1379</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2</v>
      </c>
      <c r="BF337" s="48">
        <v>0</v>
      </c>
      <c r="BG337" s="49">
        <v>0</v>
      </c>
      <c r="BH337" s="48">
        <v>0</v>
      </c>
      <c r="BI337" s="49">
        <v>0</v>
      </c>
      <c r="BJ337" s="48">
        <v>0</v>
      </c>
      <c r="BK337" s="49">
        <v>0</v>
      </c>
      <c r="BL337" s="48">
        <v>37</v>
      </c>
      <c r="BM337" s="49">
        <v>100</v>
      </c>
      <c r="BN337" s="48">
        <v>37</v>
      </c>
    </row>
    <row r="338" spans="1:66" ht="15">
      <c r="A338" s="64" t="s">
        <v>293</v>
      </c>
      <c r="B338" s="64" t="s">
        <v>288</v>
      </c>
      <c r="C338" s="65" t="s">
        <v>3851</v>
      </c>
      <c r="D338" s="66">
        <v>3</v>
      </c>
      <c r="E338" s="67" t="s">
        <v>132</v>
      </c>
      <c r="F338" s="68">
        <v>32</v>
      </c>
      <c r="G338" s="65"/>
      <c r="H338" s="69"/>
      <c r="I338" s="70"/>
      <c r="J338" s="70"/>
      <c r="K338" s="34" t="s">
        <v>66</v>
      </c>
      <c r="L338" s="77">
        <v>338</v>
      </c>
      <c r="M338" s="77"/>
      <c r="N338" s="72"/>
      <c r="O338" s="79" t="s">
        <v>385</v>
      </c>
      <c r="P338" s="81">
        <v>43741.334085648145</v>
      </c>
      <c r="Q338" s="79" t="s">
        <v>398</v>
      </c>
      <c r="R338" s="79"/>
      <c r="S338" s="79"/>
      <c r="T338" s="79" t="s">
        <v>553</v>
      </c>
      <c r="U338" s="79"/>
      <c r="V338" s="82" t="s">
        <v>774</v>
      </c>
      <c r="W338" s="81">
        <v>43741.334085648145</v>
      </c>
      <c r="X338" s="85">
        <v>43741</v>
      </c>
      <c r="Y338" s="87" t="s">
        <v>914</v>
      </c>
      <c r="Z338" s="82" t="s">
        <v>1117</v>
      </c>
      <c r="AA338" s="79"/>
      <c r="AB338" s="79"/>
      <c r="AC338" s="87" t="s">
        <v>1323</v>
      </c>
      <c r="AD338" s="79"/>
      <c r="AE338" s="79" t="b">
        <v>0</v>
      </c>
      <c r="AF338" s="79">
        <v>0</v>
      </c>
      <c r="AG338" s="87" t="s">
        <v>1402</v>
      </c>
      <c r="AH338" s="79" t="b">
        <v>0</v>
      </c>
      <c r="AI338" s="79" t="s">
        <v>1405</v>
      </c>
      <c r="AJ338" s="79"/>
      <c r="AK338" s="87" t="s">
        <v>1402</v>
      </c>
      <c r="AL338" s="79" t="b">
        <v>0</v>
      </c>
      <c r="AM338" s="79">
        <v>5</v>
      </c>
      <c r="AN338" s="87" t="s">
        <v>1321</v>
      </c>
      <c r="AO338" s="79" t="s">
        <v>1409</v>
      </c>
      <c r="AP338" s="79" t="b">
        <v>0</v>
      </c>
      <c r="AQ338" s="87" t="s">
        <v>1321</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3</v>
      </c>
      <c r="BF338" s="48">
        <v>0</v>
      </c>
      <c r="BG338" s="49">
        <v>0</v>
      </c>
      <c r="BH338" s="48">
        <v>0</v>
      </c>
      <c r="BI338" s="49">
        <v>0</v>
      </c>
      <c r="BJ338" s="48">
        <v>0</v>
      </c>
      <c r="BK338" s="49">
        <v>0</v>
      </c>
      <c r="BL338" s="48">
        <v>16</v>
      </c>
      <c r="BM338" s="49">
        <v>100</v>
      </c>
      <c r="BN338" s="48">
        <v>16</v>
      </c>
    </row>
    <row r="339" spans="1:66" ht="15">
      <c r="A339" s="64" t="s">
        <v>293</v>
      </c>
      <c r="B339" s="64" t="s">
        <v>288</v>
      </c>
      <c r="C339" s="65" t="s">
        <v>3852</v>
      </c>
      <c r="D339" s="66">
        <v>3</v>
      </c>
      <c r="E339" s="67" t="s">
        <v>136</v>
      </c>
      <c r="F339" s="68">
        <v>19</v>
      </c>
      <c r="G339" s="65"/>
      <c r="H339" s="69"/>
      <c r="I339" s="70"/>
      <c r="J339" s="70"/>
      <c r="K339" s="34" t="s">
        <v>66</v>
      </c>
      <c r="L339" s="77">
        <v>339</v>
      </c>
      <c r="M339" s="77"/>
      <c r="N339" s="72"/>
      <c r="O339" s="79" t="s">
        <v>384</v>
      </c>
      <c r="P339" s="81">
        <v>43741.36145833333</v>
      </c>
      <c r="Q339" s="79" t="s">
        <v>416</v>
      </c>
      <c r="R339" s="82" t="s">
        <v>480</v>
      </c>
      <c r="S339" s="79" t="s">
        <v>539</v>
      </c>
      <c r="T339" s="79" t="s">
        <v>293</v>
      </c>
      <c r="U339" s="82" t="s">
        <v>622</v>
      </c>
      <c r="V339" s="82" t="s">
        <v>622</v>
      </c>
      <c r="W339" s="81">
        <v>43741.36145833333</v>
      </c>
      <c r="X339" s="85">
        <v>43741</v>
      </c>
      <c r="Y339" s="87" t="s">
        <v>952</v>
      </c>
      <c r="Z339" s="82" t="s">
        <v>1157</v>
      </c>
      <c r="AA339" s="79"/>
      <c r="AB339" s="79"/>
      <c r="AC339" s="87" t="s">
        <v>1364</v>
      </c>
      <c r="AD339" s="79"/>
      <c r="AE339" s="79" t="b">
        <v>0</v>
      </c>
      <c r="AF339" s="79">
        <v>0</v>
      </c>
      <c r="AG339" s="87" t="s">
        <v>1402</v>
      </c>
      <c r="AH339" s="79" t="b">
        <v>0</v>
      </c>
      <c r="AI339" s="79" t="s">
        <v>1405</v>
      </c>
      <c r="AJ339" s="79"/>
      <c r="AK339" s="87" t="s">
        <v>1402</v>
      </c>
      <c r="AL339" s="79" t="b">
        <v>0</v>
      </c>
      <c r="AM339" s="79">
        <v>3</v>
      </c>
      <c r="AN339" s="87" t="s">
        <v>1359</v>
      </c>
      <c r="AO339" s="79" t="s">
        <v>1409</v>
      </c>
      <c r="AP339" s="79" t="b">
        <v>0</v>
      </c>
      <c r="AQ339" s="87" t="s">
        <v>1359</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3</v>
      </c>
      <c r="BF339" s="48">
        <v>0</v>
      </c>
      <c r="BG339" s="49">
        <v>0</v>
      </c>
      <c r="BH339" s="48">
        <v>0</v>
      </c>
      <c r="BI339" s="49">
        <v>0</v>
      </c>
      <c r="BJ339" s="48">
        <v>0</v>
      </c>
      <c r="BK339" s="49">
        <v>0</v>
      </c>
      <c r="BL339" s="48">
        <v>10</v>
      </c>
      <c r="BM339" s="49">
        <v>100</v>
      </c>
      <c r="BN339" s="48">
        <v>10</v>
      </c>
    </row>
    <row r="340" spans="1:66" ht="15">
      <c r="A340" s="64" t="s">
        <v>293</v>
      </c>
      <c r="B340" s="64" t="s">
        <v>288</v>
      </c>
      <c r="C340" s="65" t="s">
        <v>3852</v>
      </c>
      <c r="D340" s="66">
        <v>3</v>
      </c>
      <c r="E340" s="67" t="s">
        <v>136</v>
      </c>
      <c r="F340" s="68">
        <v>19</v>
      </c>
      <c r="G340" s="65"/>
      <c r="H340" s="69"/>
      <c r="I340" s="70"/>
      <c r="J340" s="70"/>
      <c r="K340" s="34" t="s">
        <v>66</v>
      </c>
      <c r="L340" s="77">
        <v>340</v>
      </c>
      <c r="M340" s="77"/>
      <c r="N340" s="72"/>
      <c r="O340" s="79" t="s">
        <v>384</v>
      </c>
      <c r="P340" s="81">
        <v>43746.65891203703</v>
      </c>
      <c r="Q340" s="79" t="s">
        <v>415</v>
      </c>
      <c r="R340" s="79"/>
      <c r="S340" s="79"/>
      <c r="T340" s="79" t="s">
        <v>567</v>
      </c>
      <c r="U340" s="79"/>
      <c r="V340" s="82" t="s">
        <v>774</v>
      </c>
      <c r="W340" s="81">
        <v>43746.65891203703</v>
      </c>
      <c r="X340" s="85">
        <v>43746</v>
      </c>
      <c r="Y340" s="87" t="s">
        <v>953</v>
      </c>
      <c r="Z340" s="82" t="s">
        <v>1158</v>
      </c>
      <c r="AA340" s="79"/>
      <c r="AB340" s="79"/>
      <c r="AC340" s="87" t="s">
        <v>1365</v>
      </c>
      <c r="AD340" s="79"/>
      <c r="AE340" s="79" t="b">
        <v>0</v>
      </c>
      <c r="AF340" s="79">
        <v>0</v>
      </c>
      <c r="AG340" s="87" t="s">
        <v>1402</v>
      </c>
      <c r="AH340" s="79" t="b">
        <v>0</v>
      </c>
      <c r="AI340" s="79" t="s">
        <v>1405</v>
      </c>
      <c r="AJ340" s="79"/>
      <c r="AK340" s="87" t="s">
        <v>1402</v>
      </c>
      <c r="AL340" s="79" t="b">
        <v>0</v>
      </c>
      <c r="AM340" s="79">
        <v>2</v>
      </c>
      <c r="AN340" s="87" t="s">
        <v>1360</v>
      </c>
      <c r="AO340" s="79" t="s">
        <v>1409</v>
      </c>
      <c r="AP340" s="79" t="b">
        <v>0</v>
      </c>
      <c r="AQ340" s="87" t="s">
        <v>1360</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3</v>
      </c>
      <c r="BF340" s="48"/>
      <c r="BG340" s="49"/>
      <c r="BH340" s="48"/>
      <c r="BI340" s="49"/>
      <c r="BJ340" s="48"/>
      <c r="BK340" s="49"/>
      <c r="BL340" s="48"/>
      <c r="BM340" s="49"/>
      <c r="BN340" s="48"/>
    </row>
    <row r="341" spans="1:66" ht="15">
      <c r="A341" s="64" t="s">
        <v>316</v>
      </c>
      <c r="B341" s="64" t="s">
        <v>293</v>
      </c>
      <c r="C341" s="65" t="s">
        <v>3851</v>
      </c>
      <c r="D341" s="66">
        <v>3</v>
      </c>
      <c r="E341" s="67" t="s">
        <v>132</v>
      </c>
      <c r="F341" s="68">
        <v>32</v>
      </c>
      <c r="G341" s="65"/>
      <c r="H341" s="69"/>
      <c r="I341" s="70"/>
      <c r="J341" s="70"/>
      <c r="K341" s="34" t="s">
        <v>66</v>
      </c>
      <c r="L341" s="77">
        <v>341</v>
      </c>
      <c r="M341" s="77"/>
      <c r="N341" s="72"/>
      <c r="O341" s="79" t="s">
        <v>385</v>
      </c>
      <c r="P341" s="81">
        <v>43741.57592592593</v>
      </c>
      <c r="Q341" s="79" t="s">
        <v>416</v>
      </c>
      <c r="R341" s="82" t="s">
        <v>480</v>
      </c>
      <c r="S341" s="79" t="s">
        <v>539</v>
      </c>
      <c r="T341" s="79" t="s">
        <v>293</v>
      </c>
      <c r="U341" s="82" t="s">
        <v>622</v>
      </c>
      <c r="V341" s="82" t="s">
        <v>622</v>
      </c>
      <c r="W341" s="81">
        <v>43741.57592592593</v>
      </c>
      <c r="X341" s="85">
        <v>43741</v>
      </c>
      <c r="Y341" s="87" t="s">
        <v>945</v>
      </c>
      <c r="Z341" s="82" t="s">
        <v>1150</v>
      </c>
      <c r="AA341" s="79"/>
      <c r="AB341" s="79"/>
      <c r="AC341" s="87" t="s">
        <v>1357</v>
      </c>
      <c r="AD341" s="79"/>
      <c r="AE341" s="79" t="b">
        <v>0</v>
      </c>
      <c r="AF341" s="79">
        <v>0</v>
      </c>
      <c r="AG341" s="87" t="s">
        <v>1402</v>
      </c>
      <c r="AH341" s="79" t="b">
        <v>0</v>
      </c>
      <c r="AI341" s="79" t="s">
        <v>1405</v>
      </c>
      <c r="AJ341" s="79"/>
      <c r="AK341" s="87" t="s">
        <v>1402</v>
      </c>
      <c r="AL341" s="79" t="b">
        <v>0</v>
      </c>
      <c r="AM341" s="79">
        <v>3</v>
      </c>
      <c r="AN341" s="87" t="s">
        <v>1359</v>
      </c>
      <c r="AO341" s="79" t="s">
        <v>1411</v>
      </c>
      <c r="AP341" s="79" t="b">
        <v>0</v>
      </c>
      <c r="AQ341" s="87" t="s">
        <v>1359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1</v>
      </c>
      <c r="BF341" s="48">
        <v>0</v>
      </c>
      <c r="BG341" s="49">
        <v>0</v>
      </c>
      <c r="BH341" s="48">
        <v>0</v>
      </c>
      <c r="BI341" s="49">
        <v>0</v>
      </c>
      <c r="BJ341" s="48">
        <v>0</v>
      </c>
      <c r="BK341" s="49">
        <v>0</v>
      </c>
      <c r="BL341" s="48">
        <v>10</v>
      </c>
      <c r="BM341" s="49">
        <v>100</v>
      </c>
      <c r="BN341" s="48">
        <v>10</v>
      </c>
    </row>
    <row r="342" spans="1:66" ht="15">
      <c r="A342" s="64" t="s">
        <v>293</v>
      </c>
      <c r="B342" s="64" t="s">
        <v>316</v>
      </c>
      <c r="C342" s="65" t="s">
        <v>3851</v>
      </c>
      <c r="D342" s="66">
        <v>3</v>
      </c>
      <c r="E342" s="67" t="s">
        <v>132</v>
      </c>
      <c r="F342" s="68">
        <v>32</v>
      </c>
      <c r="G342" s="65"/>
      <c r="H342" s="69"/>
      <c r="I342" s="70"/>
      <c r="J342" s="70"/>
      <c r="K342" s="34" t="s">
        <v>66</v>
      </c>
      <c r="L342" s="77">
        <v>342</v>
      </c>
      <c r="M342" s="77"/>
      <c r="N342" s="72"/>
      <c r="O342" s="79" t="s">
        <v>385</v>
      </c>
      <c r="P342" s="81">
        <v>43746.65891203703</v>
      </c>
      <c r="Q342" s="79" t="s">
        <v>415</v>
      </c>
      <c r="R342" s="79"/>
      <c r="S342" s="79"/>
      <c r="T342" s="79" t="s">
        <v>567</v>
      </c>
      <c r="U342" s="79"/>
      <c r="V342" s="82" t="s">
        <v>774</v>
      </c>
      <c r="W342" s="81">
        <v>43746.65891203703</v>
      </c>
      <c r="X342" s="85">
        <v>43746</v>
      </c>
      <c r="Y342" s="87" t="s">
        <v>953</v>
      </c>
      <c r="Z342" s="82" t="s">
        <v>1158</v>
      </c>
      <c r="AA342" s="79"/>
      <c r="AB342" s="79"/>
      <c r="AC342" s="87" t="s">
        <v>1365</v>
      </c>
      <c r="AD342" s="79"/>
      <c r="AE342" s="79" t="b">
        <v>0</v>
      </c>
      <c r="AF342" s="79">
        <v>0</v>
      </c>
      <c r="AG342" s="87" t="s">
        <v>1402</v>
      </c>
      <c r="AH342" s="79" t="b">
        <v>0</v>
      </c>
      <c r="AI342" s="79" t="s">
        <v>1405</v>
      </c>
      <c r="AJ342" s="79"/>
      <c r="AK342" s="87" t="s">
        <v>1402</v>
      </c>
      <c r="AL342" s="79" t="b">
        <v>0</v>
      </c>
      <c r="AM342" s="79">
        <v>2</v>
      </c>
      <c r="AN342" s="87" t="s">
        <v>1360</v>
      </c>
      <c r="AO342" s="79" t="s">
        <v>1409</v>
      </c>
      <c r="AP342" s="79" t="b">
        <v>0</v>
      </c>
      <c r="AQ342" s="87" t="s">
        <v>1360</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3</v>
      </c>
      <c r="BF342" s="48">
        <v>1</v>
      </c>
      <c r="BG342" s="49">
        <v>2.7027027027027026</v>
      </c>
      <c r="BH342" s="48">
        <v>0</v>
      </c>
      <c r="BI342" s="49">
        <v>0</v>
      </c>
      <c r="BJ342" s="48">
        <v>0</v>
      </c>
      <c r="BK342" s="49">
        <v>0</v>
      </c>
      <c r="BL342" s="48">
        <v>36</v>
      </c>
      <c r="BM342" s="49">
        <v>97.29729729729729</v>
      </c>
      <c r="BN342" s="48">
        <v>37</v>
      </c>
    </row>
    <row r="343" spans="1:66" ht="15">
      <c r="A343" s="64" t="s">
        <v>293</v>
      </c>
      <c r="B343" s="64" t="s">
        <v>375</v>
      </c>
      <c r="C343" s="65" t="s">
        <v>3851</v>
      </c>
      <c r="D343" s="66">
        <v>3</v>
      </c>
      <c r="E343" s="67" t="s">
        <v>132</v>
      </c>
      <c r="F343" s="68">
        <v>32</v>
      </c>
      <c r="G343" s="65"/>
      <c r="H343" s="69"/>
      <c r="I343" s="70"/>
      <c r="J343" s="70"/>
      <c r="K343" s="34" t="s">
        <v>65</v>
      </c>
      <c r="L343" s="77">
        <v>343</v>
      </c>
      <c r="M343" s="77"/>
      <c r="N343" s="72"/>
      <c r="O343" s="79" t="s">
        <v>385</v>
      </c>
      <c r="P343" s="81">
        <v>43747.30988425926</v>
      </c>
      <c r="Q343" s="79" t="s">
        <v>461</v>
      </c>
      <c r="R343" s="82" t="s">
        <v>480</v>
      </c>
      <c r="S343" s="79" t="s">
        <v>539</v>
      </c>
      <c r="T343" s="79" t="s">
        <v>293</v>
      </c>
      <c r="U343" s="82" t="s">
        <v>667</v>
      </c>
      <c r="V343" s="82" t="s">
        <v>667</v>
      </c>
      <c r="W343" s="81">
        <v>43747.30988425926</v>
      </c>
      <c r="X343" s="85">
        <v>43747</v>
      </c>
      <c r="Y343" s="87" t="s">
        <v>954</v>
      </c>
      <c r="Z343" s="82" t="s">
        <v>1159</v>
      </c>
      <c r="AA343" s="79"/>
      <c r="AB343" s="79"/>
      <c r="AC343" s="87" t="s">
        <v>1366</v>
      </c>
      <c r="AD343" s="79"/>
      <c r="AE343" s="79" t="b">
        <v>0</v>
      </c>
      <c r="AF343" s="79">
        <v>0</v>
      </c>
      <c r="AG343" s="87" t="s">
        <v>1404</v>
      </c>
      <c r="AH343" s="79" t="b">
        <v>0</v>
      </c>
      <c r="AI343" s="79" t="s">
        <v>1405</v>
      </c>
      <c r="AJ343" s="79"/>
      <c r="AK343" s="87" t="s">
        <v>1402</v>
      </c>
      <c r="AL343" s="79" t="b">
        <v>0</v>
      </c>
      <c r="AM343" s="79">
        <v>0</v>
      </c>
      <c r="AN343" s="87" t="s">
        <v>1402</v>
      </c>
      <c r="AO343" s="79" t="s">
        <v>1409</v>
      </c>
      <c r="AP343" s="79" t="b">
        <v>0</v>
      </c>
      <c r="AQ343" s="87" t="s">
        <v>1366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8"/>
      <c r="BG343" s="49"/>
      <c r="BH343" s="48"/>
      <c r="BI343" s="49"/>
      <c r="BJ343" s="48"/>
      <c r="BK343" s="49"/>
      <c r="BL343" s="48"/>
      <c r="BM343" s="49"/>
      <c r="BN343" s="48"/>
    </row>
    <row r="344" spans="1:66" ht="15">
      <c r="A344" s="64" t="s">
        <v>293</v>
      </c>
      <c r="B344" s="64" t="s">
        <v>376</v>
      </c>
      <c r="C344" s="65" t="s">
        <v>3851</v>
      </c>
      <c r="D344" s="66">
        <v>3</v>
      </c>
      <c r="E344" s="67" t="s">
        <v>132</v>
      </c>
      <c r="F344" s="68">
        <v>32</v>
      </c>
      <c r="G344" s="65"/>
      <c r="H344" s="69"/>
      <c r="I344" s="70"/>
      <c r="J344" s="70"/>
      <c r="K344" s="34" t="s">
        <v>65</v>
      </c>
      <c r="L344" s="77">
        <v>344</v>
      </c>
      <c r="M344" s="77"/>
      <c r="N344" s="72"/>
      <c r="O344" s="79" t="s">
        <v>386</v>
      </c>
      <c r="P344" s="81">
        <v>43747.30988425926</v>
      </c>
      <c r="Q344" s="79" t="s">
        <v>461</v>
      </c>
      <c r="R344" s="82" t="s">
        <v>480</v>
      </c>
      <c r="S344" s="79" t="s">
        <v>539</v>
      </c>
      <c r="T344" s="79" t="s">
        <v>293</v>
      </c>
      <c r="U344" s="82" t="s">
        <v>667</v>
      </c>
      <c r="V344" s="82" t="s">
        <v>667</v>
      </c>
      <c r="W344" s="81">
        <v>43747.30988425926</v>
      </c>
      <c r="X344" s="85">
        <v>43747</v>
      </c>
      <c r="Y344" s="87" t="s">
        <v>954</v>
      </c>
      <c r="Z344" s="82" t="s">
        <v>1159</v>
      </c>
      <c r="AA344" s="79"/>
      <c r="AB344" s="79"/>
      <c r="AC344" s="87" t="s">
        <v>1366</v>
      </c>
      <c r="AD344" s="79"/>
      <c r="AE344" s="79" t="b">
        <v>0</v>
      </c>
      <c r="AF344" s="79">
        <v>0</v>
      </c>
      <c r="AG344" s="87" t="s">
        <v>1404</v>
      </c>
      <c r="AH344" s="79" t="b">
        <v>0</v>
      </c>
      <c r="AI344" s="79" t="s">
        <v>1405</v>
      </c>
      <c r="AJ344" s="79"/>
      <c r="AK344" s="87" t="s">
        <v>1402</v>
      </c>
      <c r="AL344" s="79" t="b">
        <v>0</v>
      </c>
      <c r="AM344" s="79">
        <v>0</v>
      </c>
      <c r="AN344" s="87" t="s">
        <v>1402</v>
      </c>
      <c r="AO344" s="79" t="s">
        <v>1409</v>
      </c>
      <c r="AP344" s="79" t="b">
        <v>0</v>
      </c>
      <c r="AQ344" s="87" t="s">
        <v>1366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8">
        <v>0</v>
      </c>
      <c r="BG344" s="49">
        <v>0</v>
      </c>
      <c r="BH344" s="48">
        <v>0</v>
      </c>
      <c r="BI344" s="49">
        <v>0</v>
      </c>
      <c r="BJ344" s="48">
        <v>0</v>
      </c>
      <c r="BK344" s="49">
        <v>0</v>
      </c>
      <c r="BL344" s="48">
        <v>31</v>
      </c>
      <c r="BM344" s="49">
        <v>100</v>
      </c>
      <c r="BN344" s="48">
        <v>31</v>
      </c>
    </row>
    <row r="345" spans="1:66" ht="15">
      <c r="A345" s="64" t="s">
        <v>293</v>
      </c>
      <c r="B345" s="64" t="s">
        <v>377</v>
      </c>
      <c r="C345" s="65" t="s">
        <v>3851</v>
      </c>
      <c r="D345" s="66">
        <v>3</v>
      </c>
      <c r="E345" s="67" t="s">
        <v>132</v>
      </c>
      <c r="F345" s="68">
        <v>32</v>
      </c>
      <c r="G345" s="65"/>
      <c r="H345" s="69"/>
      <c r="I345" s="70"/>
      <c r="J345" s="70"/>
      <c r="K345" s="34" t="s">
        <v>65</v>
      </c>
      <c r="L345" s="77">
        <v>345</v>
      </c>
      <c r="M345" s="77"/>
      <c r="N345" s="72"/>
      <c r="O345" s="79" t="s">
        <v>385</v>
      </c>
      <c r="P345" s="81">
        <v>43747.31238425926</v>
      </c>
      <c r="Q345" s="79" t="s">
        <v>462</v>
      </c>
      <c r="R345" s="82" t="s">
        <v>520</v>
      </c>
      <c r="S345" s="79" t="s">
        <v>539</v>
      </c>
      <c r="T345" s="79" t="s">
        <v>556</v>
      </c>
      <c r="U345" s="82" t="s">
        <v>668</v>
      </c>
      <c r="V345" s="82" t="s">
        <v>668</v>
      </c>
      <c r="W345" s="81">
        <v>43747.31238425926</v>
      </c>
      <c r="X345" s="85">
        <v>43747</v>
      </c>
      <c r="Y345" s="87" t="s">
        <v>955</v>
      </c>
      <c r="Z345" s="82" t="s">
        <v>1160</v>
      </c>
      <c r="AA345" s="79"/>
      <c r="AB345" s="79"/>
      <c r="AC345" s="87" t="s">
        <v>1367</v>
      </c>
      <c r="AD345" s="79"/>
      <c r="AE345" s="79" t="b">
        <v>0</v>
      </c>
      <c r="AF345" s="79">
        <v>0</v>
      </c>
      <c r="AG345" s="87" t="s">
        <v>1402</v>
      </c>
      <c r="AH345" s="79" t="b">
        <v>0</v>
      </c>
      <c r="AI345" s="79" t="s">
        <v>1405</v>
      </c>
      <c r="AJ345" s="79"/>
      <c r="AK345" s="87" t="s">
        <v>1402</v>
      </c>
      <c r="AL345" s="79" t="b">
        <v>0</v>
      </c>
      <c r="AM345" s="79">
        <v>0</v>
      </c>
      <c r="AN345" s="87" t="s">
        <v>1402</v>
      </c>
      <c r="AO345" s="79" t="s">
        <v>1409</v>
      </c>
      <c r="AP345" s="79" t="b">
        <v>0</v>
      </c>
      <c r="AQ345" s="87" t="s">
        <v>1367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8">
        <v>0</v>
      </c>
      <c r="BG345" s="49">
        <v>0</v>
      </c>
      <c r="BH345" s="48">
        <v>0</v>
      </c>
      <c r="BI345" s="49">
        <v>0</v>
      </c>
      <c r="BJ345" s="48">
        <v>0</v>
      </c>
      <c r="BK345" s="49">
        <v>0</v>
      </c>
      <c r="BL345" s="48">
        <v>35</v>
      </c>
      <c r="BM345" s="49">
        <v>100</v>
      </c>
      <c r="BN345" s="48">
        <v>35</v>
      </c>
    </row>
    <row r="346" spans="1:66" ht="15">
      <c r="A346" s="64" t="s">
        <v>287</v>
      </c>
      <c r="B346" s="64" t="s">
        <v>293</v>
      </c>
      <c r="C346" s="65" t="s">
        <v>3851</v>
      </c>
      <c r="D346" s="66">
        <v>3</v>
      </c>
      <c r="E346" s="67" t="s">
        <v>132</v>
      </c>
      <c r="F346" s="68">
        <v>32</v>
      </c>
      <c r="G346" s="65"/>
      <c r="H346" s="69"/>
      <c r="I346" s="70"/>
      <c r="J346" s="70"/>
      <c r="K346" s="34" t="s">
        <v>66</v>
      </c>
      <c r="L346" s="77">
        <v>346</v>
      </c>
      <c r="M346" s="77"/>
      <c r="N346" s="72"/>
      <c r="O346" s="79" t="s">
        <v>384</v>
      </c>
      <c r="P346" s="81">
        <v>43741.52042824074</v>
      </c>
      <c r="Q346" s="79" t="s">
        <v>439</v>
      </c>
      <c r="R346" s="79"/>
      <c r="S346" s="79"/>
      <c r="T346" s="79"/>
      <c r="U346" s="79"/>
      <c r="V346" s="82" t="s">
        <v>754</v>
      </c>
      <c r="W346" s="81">
        <v>43741.52042824074</v>
      </c>
      <c r="X346" s="85">
        <v>43741</v>
      </c>
      <c r="Y346" s="87" t="s">
        <v>903</v>
      </c>
      <c r="Z346" s="82" t="s">
        <v>1105</v>
      </c>
      <c r="AA346" s="79"/>
      <c r="AB346" s="79"/>
      <c r="AC346" s="87" t="s">
        <v>1311</v>
      </c>
      <c r="AD346" s="79"/>
      <c r="AE346" s="79" t="b">
        <v>0</v>
      </c>
      <c r="AF346" s="79">
        <v>0</v>
      </c>
      <c r="AG346" s="87" t="s">
        <v>1402</v>
      </c>
      <c r="AH346" s="79" t="b">
        <v>0</v>
      </c>
      <c r="AI346" s="79" t="s">
        <v>1405</v>
      </c>
      <c r="AJ346" s="79"/>
      <c r="AK346" s="87" t="s">
        <v>1402</v>
      </c>
      <c r="AL346" s="79" t="b">
        <v>0</v>
      </c>
      <c r="AM346" s="79">
        <v>1</v>
      </c>
      <c r="AN346" s="87" t="s">
        <v>1312</v>
      </c>
      <c r="AO346" s="79" t="s">
        <v>1408</v>
      </c>
      <c r="AP346" s="79" t="b">
        <v>0</v>
      </c>
      <c r="AQ346" s="87" t="s">
        <v>1312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1</v>
      </c>
      <c r="BF346" s="48"/>
      <c r="BG346" s="49"/>
      <c r="BH346" s="48"/>
      <c r="BI346" s="49"/>
      <c r="BJ346" s="48"/>
      <c r="BK346" s="49"/>
      <c r="BL346" s="48"/>
      <c r="BM346" s="49"/>
      <c r="BN346" s="48"/>
    </row>
    <row r="347" spans="1:66" ht="15">
      <c r="A347" s="64" t="s">
        <v>287</v>
      </c>
      <c r="B347" s="64" t="s">
        <v>317</v>
      </c>
      <c r="C347" s="65" t="s">
        <v>3851</v>
      </c>
      <c r="D347" s="66">
        <v>3</v>
      </c>
      <c r="E347" s="67" t="s">
        <v>132</v>
      </c>
      <c r="F347" s="68">
        <v>32</v>
      </c>
      <c r="G347" s="65"/>
      <c r="H347" s="69"/>
      <c r="I347" s="70"/>
      <c r="J347" s="70"/>
      <c r="K347" s="34" t="s">
        <v>66</v>
      </c>
      <c r="L347" s="77">
        <v>347</v>
      </c>
      <c r="M347" s="77"/>
      <c r="N347" s="72"/>
      <c r="O347" s="79" t="s">
        <v>384</v>
      </c>
      <c r="P347" s="81">
        <v>43745.31653935185</v>
      </c>
      <c r="Q347" s="79" t="s">
        <v>463</v>
      </c>
      <c r="R347" s="82" t="s">
        <v>526</v>
      </c>
      <c r="S347" s="79" t="s">
        <v>548</v>
      </c>
      <c r="T347" s="79"/>
      <c r="U347" s="79"/>
      <c r="V347" s="82" t="s">
        <v>754</v>
      </c>
      <c r="W347" s="81">
        <v>43745.31653935185</v>
      </c>
      <c r="X347" s="85">
        <v>43745</v>
      </c>
      <c r="Y347" s="87" t="s">
        <v>956</v>
      </c>
      <c r="Z347" s="82" t="s">
        <v>1161</v>
      </c>
      <c r="AA347" s="79"/>
      <c r="AB347" s="79"/>
      <c r="AC347" s="87" t="s">
        <v>1368</v>
      </c>
      <c r="AD347" s="79"/>
      <c r="AE347" s="79" t="b">
        <v>0</v>
      </c>
      <c r="AF347" s="79">
        <v>0</v>
      </c>
      <c r="AG347" s="87" t="s">
        <v>1402</v>
      </c>
      <c r="AH347" s="79" t="b">
        <v>0</v>
      </c>
      <c r="AI347" s="79" t="s">
        <v>1405</v>
      </c>
      <c r="AJ347" s="79"/>
      <c r="AK347" s="87" t="s">
        <v>1402</v>
      </c>
      <c r="AL347" s="79" t="b">
        <v>0</v>
      </c>
      <c r="AM347" s="79">
        <v>1</v>
      </c>
      <c r="AN347" s="87" t="s">
        <v>1370</v>
      </c>
      <c r="AO347" s="79" t="s">
        <v>1409</v>
      </c>
      <c r="AP347" s="79" t="b">
        <v>0</v>
      </c>
      <c r="AQ347" s="87" t="s">
        <v>1370</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8">
        <v>0</v>
      </c>
      <c r="BG347" s="49">
        <v>0</v>
      </c>
      <c r="BH347" s="48">
        <v>0</v>
      </c>
      <c r="BI347" s="49">
        <v>0</v>
      </c>
      <c r="BJ347" s="48">
        <v>0</v>
      </c>
      <c r="BK347" s="49">
        <v>0</v>
      </c>
      <c r="BL347" s="48">
        <v>12</v>
      </c>
      <c r="BM347" s="49">
        <v>100</v>
      </c>
      <c r="BN347" s="48">
        <v>12</v>
      </c>
    </row>
    <row r="348" spans="1:66" ht="15">
      <c r="A348" s="64" t="s">
        <v>287</v>
      </c>
      <c r="B348" s="64" t="s">
        <v>287</v>
      </c>
      <c r="C348" s="65" t="s">
        <v>3851</v>
      </c>
      <c r="D348" s="66">
        <v>3</v>
      </c>
      <c r="E348" s="67" t="s">
        <v>132</v>
      </c>
      <c r="F348" s="68">
        <v>32</v>
      </c>
      <c r="G348" s="65"/>
      <c r="H348" s="69"/>
      <c r="I348" s="70"/>
      <c r="J348" s="70"/>
      <c r="K348" s="34" t="s">
        <v>65</v>
      </c>
      <c r="L348" s="77">
        <v>348</v>
      </c>
      <c r="M348" s="77"/>
      <c r="N348" s="72"/>
      <c r="O348" s="79" t="s">
        <v>176</v>
      </c>
      <c r="P348" s="81">
        <v>43746.73150462963</v>
      </c>
      <c r="Q348" s="79" t="s">
        <v>414</v>
      </c>
      <c r="R348" s="79"/>
      <c r="S348" s="79"/>
      <c r="T348" s="79" t="s">
        <v>565</v>
      </c>
      <c r="U348" s="82" t="s">
        <v>669</v>
      </c>
      <c r="V348" s="82" t="s">
        <v>669</v>
      </c>
      <c r="W348" s="81">
        <v>43746.73150462963</v>
      </c>
      <c r="X348" s="85">
        <v>43746</v>
      </c>
      <c r="Y348" s="87" t="s">
        <v>957</v>
      </c>
      <c r="Z348" s="82" t="s">
        <v>1162</v>
      </c>
      <c r="AA348" s="79"/>
      <c r="AB348" s="79"/>
      <c r="AC348" s="87" t="s">
        <v>1369</v>
      </c>
      <c r="AD348" s="79"/>
      <c r="AE348" s="79" t="b">
        <v>0</v>
      </c>
      <c r="AF348" s="79">
        <v>19</v>
      </c>
      <c r="AG348" s="87" t="s">
        <v>1402</v>
      </c>
      <c r="AH348" s="79" t="b">
        <v>0</v>
      </c>
      <c r="AI348" s="79" t="s">
        <v>1405</v>
      </c>
      <c r="AJ348" s="79"/>
      <c r="AK348" s="87" t="s">
        <v>1402</v>
      </c>
      <c r="AL348" s="79" t="b">
        <v>0</v>
      </c>
      <c r="AM348" s="79">
        <v>26</v>
      </c>
      <c r="AN348" s="87" t="s">
        <v>1402</v>
      </c>
      <c r="AO348" s="79" t="s">
        <v>1409</v>
      </c>
      <c r="AP348" s="79" t="b">
        <v>0</v>
      </c>
      <c r="AQ348" s="87" t="s">
        <v>1369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8">
        <v>0</v>
      </c>
      <c r="BG348" s="49">
        <v>0</v>
      </c>
      <c r="BH348" s="48">
        <v>0</v>
      </c>
      <c r="BI348" s="49">
        <v>0</v>
      </c>
      <c r="BJ348" s="48">
        <v>0</v>
      </c>
      <c r="BK348" s="49">
        <v>0</v>
      </c>
      <c r="BL348" s="48">
        <v>40</v>
      </c>
      <c r="BM348" s="49">
        <v>100</v>
      </c>
      <c r="BN348" s="48">
        <v>40</v>
      </c>
    </row>
    <row r="349" spans="1:66" ht="15">
      <c r="A349" s="64" t="s">
        <v>317</v>
      </c>
      <c r="B349" s="64" t="s">
        <v>287</v>
      </c>
      <c r="C349" s="65" t="s">
        <v>3851</v>
      </c>
      <c r="D349" s="66">
        <v>3</v>
      </c>
      <c r="E349" s="67" t="s">
        <v>132</v>
      </c>
      <c r="F349" s="68">
        <v>32</v>
      </c>
      <c r="G349" s="65"/>
      <c r="H349" s="69"/>
      <c r="I349" s="70"/>
      <c r="J349" s="70"/>
      <c r="K349" s="34" t="s">
        <v>66</v>
      </c>
      <c r="L349" s="77">
        <v>349</v>
      </c>
      <c r="M349" s="77"/>
      <c r="N349" s="72"/>
      <c r="O349" s="79" t="s">
        <v>385</v>
      </c>
      <c r="P349" s="81">
        <v>43743.81653935185</v>
      </c>
      <c r="Q349" s="79" t="s">
        <v>463</v>
      </c>
      <c r="R349" s="82" t="s">
        <v>526</v>
      </c>
      <c r="S349" s="79" t="s">
        <v>548</v>
      </c>
      <c r="T349" s="79" t="s">
        <v>293</v>
      </c>
      <c r="U349" s="79"/>
      <c r="V349" s="82" t="s">
        <v>780</v>
      </c>
      <c r="W349" s="81">
        <v>43743.81653935185</v>
      </c>
      <c r="X349" s="85">
        <v>43743</v>
      </c>
      <c r="Y349" s="87" t="s">
        <v>958</v>
      </c>
      <c r="Z349" s="82" t="s">
        <v>1163</v>
      </c>
      <c r="AA349" s="79"/>
      <c r="AB349" s="79"/>
      <c r="AC349" s="87" t="s">
        <v>1370</v>
      </c>
      <c r="AD349" s="79"/>
      <c r="AE349" s="79" t="b">
        <v>0</v>
      </c>
      <c r="AF349" s="79">
        <v>0</v>
      </c>
      <c r="AG349" s="87" t="s">
        <v>1402</v>
      </c>
      <c r="AH349" s="79" t="b">
        <v>0</v>
      </c>
      <c r="AI349" s="79" t="s">
        <v>1405</v>
      </c>
      <c r="AJ349" s="79"/>
      <c r="AK349" s="87" t="s">
        <v>1402</v>
      </c>
      <c r="AL349" s="79" t="b">
        <v>0</v>
      </c>
      <c r="AM349" s="79">
        <v>1</v>
      </c>
      <c r="AN349" s="87" t="s">
        <v>1402</v>
      </c>
      <c r="AO349" s="79" t="s">
        <v>1411</v>
      </c>
      <c r="AP349" s="79" t="b">
        <v>0</v>
      </c>
      <c r="AQ349" s="87" t="s">
        <v>1370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8">
        <v>0</v>
      </c>
      <c r="BG349" s="49">
        <v>0</v>
      </c>
      <c r="BH349" s="48">
        <v>0</v>
      </c>
      <c r="BI349" s="49">
        <v>0</v>
      </c>
      <c r="BJ349" s="48">
        <v>0</v>
      </c>
      <c r="BK349" s="49">
        <v>0</v>
      </c>
      <c r="BL349" s="48">
        <v>12</v>
      </c>
      <c r="BM349" s="49">
        <v>100</v>
      </c>
      <c r="BN349" s="48">
        <v>12</v>
      </c>
    </row>
    <row r="350" spans="1:66" ht="15">
      <c r="A350" s="64" t="s">
        <v>293</v>
      </c>
      <c r="B350" s="64" t="s">
        <v>287</v>
      </c>
      <c r="C350" s="65" t="s">
        <v>3853</v>
      </c>
      <c r="D350" s="66">
        <v>3</v>
      </c>
      <c r="E350" s="67" t="s">
        <v>136</v>
      </c>
      <c r="F350" s="68">
        <v>6</v>
      </c>
      <c r="G350" s="65"/>
      <c r="H350" s="69"/>
      <c r="I350" s="70"/>
      <c r="J350" s="70"/>
      <c r="K350" s="34" t="s">
        <v>66</v>
      </c>
      <c r="L350" s="77">
        <v>350</v>
      </c>
      <c r="M350" s="77"/>
      <c r="N350" s="72"/>
      <c r="O350" s="79" t="s">
        <v>385</v>
      </c>
      <c r="P350" s="81">
        <v>43732.583391203705</v>
      </c>
      <c r="Q350" s="79" t="s">
        <v>436</v>
      </c>
      <c r="R350" s="82" t="s">
        <v>493</v>
      </c>
      <c r="S350" s="79" t="s">
        <v>543</v>
      </c>
      <c r="T350" s="79" t="s">
        <v>556</v>
      </c>
      <c r="U350" s="82" t="s">
        <v>631</v>
      </c>
      <c r="V350" s="82" t="s">
        <v>631</v>
      </c>
      <c r="W350" s="81">
        <v>43732.583391203705</v>
      </c>
      <c r="X350" s="85">
        <v>43732</v>
      </c>
      <c r="Y350" s="87" t="s">
        <v>892</v>
      </c>
      <c r="Z350" s="82" t="s">
        <v>1093</v>
      </c>
      <c r="AA350" s="79"/>
      <c r="AB350" s="79"/>
      <c r="AC350" s="87" t="s">
        <v>1299</v>
      </c>
      <c r="AD350" s="79"/>
      <c r="AE350" s="79" t="b">
        <v>0</v>
      </c>
      <c r="AF350" s="79">
        <v>0</v>
      </c>
      <c r="AG350" s="87" t="s">
        <v>1402</v>
      </c>
      <c r="AH350" s="79" t="b">
        <v>0</v>
      </c>
      <c r="AI350" s="79" t="s">
        <v>1405</v>
      </c>
      <c r="AJ350" s="79"/>
      <c r="AK350" s="87" t="s">
        <v>1402</v>
      </c>
      <c r="AL350" s="79" t="b">
        <v>0</v>
      </c>
      <c r="AM350" s="79">
        <v>3</v>
      </c>
      <c r="AN350" s="87" t="s">
        <v>1402</v>
      </c>
      <c r="AO350" s="79" t="s">
        <v>1429</v>
      </c>
      <c r="AP350" s="79" t="b">
        <v>0</v>
      </c>
      <c r="AQ350" s="87" t="s">
        <v>1299</v>
      </c>
      <c r="AR350" s="79" t="s">
        <v>384</v>
      </c>
      <c r="AS350" s="79">
        <v>0</v>
      </c>
      <c r="AT350" s="79">
        <v>0</v>
      </c>
      <c r="AU350" s="79"/>
      <c r="AV350" s="79"/>
      <c r="AW350" s="79"/>
      <c r="AX350" s="79"/>
      <c r="AY350" s="79"/>
      <c r="AZ350" s="79"/>
      <c r="BA350" s="79"/>
      <c r="BB350" s="79"/>
      <c r="BC350">
        <v>3</v>
      </c>
      <c r="BD350" s="78" t="str">
        <f>REPLACE(INDEX(GroupVertices[Group],MATCH(Edges[[#This Row],[Vertex 1]],GroupVertices[Vertex],0)),1,1,"")</f>
        <v>1</v>
      </c>
      <c r="BE350" s="78" t="str">
        <f>REPLACE(INDEX(GroupVertices[Group],MATCH(Edges[[#This Row],[Vertex 2]],GroupVertices[Vertex],0)),1,1,"")</f>
        <v>2</v>
      </c>
      <c r="BF350" s="48"/>
      <c r="BG350" s="49"/>
      <c r="BH350" s="48"/>
      <c r="BI350" s="49"/>
      <c r="BJ350" s="48"/>
      <c r="BK350" s="49"/>
      <c r="BL350" s="48"/>
      <c r="BM350" s="49"/>
      <c r="BN350" s="48"/>
    </row>
    <row r="351" spans="1:66" ht="15">
      <c r="A351" s="64" t="s">
        <v>293</v>
      </c>
      <c r="B351" s="64" t="s">
        <v>287</v>
      </c>
      <c r="C351" s="65" t="s">
        <v>3853</v>
      </c>
      <c r="D351" s="66">
        <v>3</v>
      </c>
      <c r="E351" s="67" t="s">
        <v>136</v>
      </c>
      <c r="F351" s="68">
        <v>6</v>
      </c>
      <c r="G351" s="65"/>
      <c r="H351" s="69"/>
      <c r="I351" s="70"/>
      <c r="J351" s="70"/>
      <c r="K351" s="34" t="s">
        <v>66</v>
      </c>
      <c r="L351" s="77">
        <v>351</v>
      </c>
      <c r="M351" s="77"/>
      <c r="N351" s="72"/>
      <c r="O351" s="79" t="s">
        <v>385</v>
      </c>
      <c r="P351" s="81">
        <v>43740.3715625</v>
      </c>
      <c r="Q351" s="79" t="s">
        <v>439</v>
      </c>
      <c r="R351" s="82" t="s">
        <v>499</v>
      </c>
      <c r="S351" s="79" t="s">
        <v>543</v>
      </c>
      <c r="T351" s="79" t="s">
        <v>293</v>
      </c>
      <c r="U351" s="82" t="s">
        <v>637</v>
      </c>
      <c r="V351" s="82" t="s">
        <v>637</v>
      </c>
      <c r="W351" s="81">
        <v>43740.3715625</v>
      </c>
      <c r="X351" s="85">
        <v>43740</v>
      </c>
      <c r="Y351" s="87" t="s">
        <v>904</v>
      </c>
      <c r="Z351" s="82" t="s">
        <v>1106</v>
      </c>
      <c r="AA351" s="79"/>
      <c r="AB351" s="79"/>
      <c r="AC351" s="87" t="s">
        <v>1312</v>
      </c>
      <c r="AD351" s="79"/>
      <c r="AE351" s="79" t="b">
        <v>0</v>
      </c>
      <c r="AF351" s="79">
        <v>5</v>
      </c>
      <c r="AG351" s="87" t="s">
        <v>1402</v>
      </c>
      <c r="AH351" s="79" t="b">
        <v>0</v>
      </c>
      <c r="AI351" s="79" t="s">
        <v>1405</v>
      </c>
      <c r="AJ351" s="79"/>
      <c r="AK351" s="87" t="s">
        <v>1402</v>
      </c>
      <c r="AL351" s="79" t="b">
        <v>0</v>
      </c>
      <c r="AM351" s="79">
        <v>1</v>
      </c>
      <c r="AN351" s="87" t="s">
        <v>1402</v>
      </c>
      <c r="AO351" s="79" t="s">
        <v>1429</v>
      </c>
      <c r="AP351" s="79" t="b">
        <v>0</v>
      </c>
      <c r="AQ351" s="87" t="s">
        <v>1312</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1</v>
      </c>
      <c r="BE351" s="78" t="str">
        <f>REPLACE(INDEX(GroupVertices[Group],MATCH(Edges[[#This Row],[Vertex 2]],GroupVertices[Vertex],0)),1,1,"")</f>
        <v>2</v>
      </c>
      <c r="BF351" s="48"/>
      <c r="BG351" s="49"/>
      <c r="BH351" s="48"/>
      <c r="BI351" s="49"/>
      <c r="BJ351" s="48"/>
      <c r="BK351" s="49"/>
      <c r="BL351" s="48"/>
      <c r="BM351" s="49"/>
      <c r="BN351" s="48"/>
    </row>
    <row r="352" spans="1:66" ht="15">
      <c r="A352" s="64" t="s">
        <v>293</v>
      </c>
      <c r="B352" s="64" t="s">
        <v>287</v>
      </c>
      <c r="C352" s="65" t="s">
        <v>3851</v>
      </c>
      <c r="D352" s="66">
        <v>3</v>
      </c>
      <c r="E352" s="67" t="s">
        <v>132</v>
      </c>
      <c r="F352" s="68">
        <v>32</v>
      </c>
      <c r="G352" s="65"/>
      <c r="H352" s="69"/>
      <c r="I352" s="70"/>
      <c r="J352" s="70"/>
      <c r="K352" s="34" t="s">
        <v>66</v>
      </c>
      <c r="L352" s="77">
        <v>352</v>
      </c>
      <c r="M352" s="77"/>
      <c r="N352" s="72"/>
      <c r="O352" s="79" t="s">
        <v>384</v>
      </c>
      <c r="P352" s="81">
        <v>43747.3368287037</v>
      </c>
      <c r="Q352" s="79" t="s">
        <v>414</v>
      </c>
      <c r="R352" s="79"/>
      <c r="S352" s="79"/>
      <c r="T352" s="79" t="s">
        <v>565</v>
      </c>
      <c r="U352" s="79"/>
      <c r="V352" s="82" t="s">
        <v>774</v>
      </c>
      <c r="W352" s="81">
        <v>43747.3368287037</v>
      </c>
      <c r="X352" s="85">
        <v>43747</v>
      </c>
      <c r="Y352" s="87" t="s">
        <v>959</v>
      </c>
      <c r="Z352" s="82" t="s">
        <v>1164</v>
      </c>
      <c r="AA352" s="79"/>
      <c r="AB352" s="79"/>
      <c r="AC352" s="87" t="s">
        <v>1371</v>
      </c>
      <c r="AD352" s="79"/>
      <c r="AE352" s="79" t="b">
        <v>0</v>
      </c>
      <c r="AF352" s="79">
        <v>0</v>
      </c>
      <c r="AG352" s="87" t="s">
        <v>1402</v>
      </c>
      <c r="AH352" s="79" t="b">
        <v>0</v>
      </c>
      <c r="AI352" s="79" t="s">
        <v>1405</v>
      </c>
      <c r="AJ352" s="79"/>
      <c r="AK352" s="87" t="s">
        <v>1402</v>
      </c>
      <c r="AL352" s="79" t="b">
        <v>0</v>
      </c>
      <c r="AM352" s="79">
        <v>26</v>
      </c>
      <c r="AN352" s="87" t="s">
        <v>1369</v>
      </c>
      <c r="AO352" s="79" t="s">
        <v>1409</v>
      </c>
      <c r="AP352" s="79" t="b">
        <v>0</v>
      </c>
      <c r="AQ352" s="87" t="s">
        <v>1369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2</v>
      </c>
      <c r="BF352" s="48"/>
      <c r="BG352" s="49"/>
      <c r="BH352" s="48"/>
      <c r="BI352" s="49"/>
      <c r="BJ352" s="48"/>
      <c r="BK352" s="49"/>
      <c r="BL352" s="48"/>
      <c r="BM352" s="49"/>
      <c r="BN352" s="48"/>
    </row>
    <row r="353" spans="1:66" ht="15">
      <c r="A353" s="64" t="s">
        <v>293</v>
      </c>
      <c r="B353" s="64" t="s">
        <v>287</v>
      </c>
      <c r="C353" s="65" t="s">
        <v>3853</v>
      </c>
      <c r="D353" s="66">
        <v>3</v>
      </c>
      <c r="E353" s="67" t="s">
        <v>136</v>
      </c>
      <c r="F353" s="68">
        <v>6</v>
      </c>
      <c r="G353" s="65"/>
      <c r="H353" s="69"/>
      <c r="I353" s="70"/>
      <c r="J353" s="70"/>
      <c r="K353" s="34" t="s">
        <v>66</v>
      </c>
      <c r="L353" s="77">
        <v>353</v>
      </c>
      <c r="M353" s="77"/>
      <c r="N353" s="72"/>
      <c r="O353" s="79" t="s">
        <v>385</v>
      </c>
      <c r="P353" s="81">
        <v>43747.3368287037</v>
      </c>
      <c r="Q353" s="79" t="s">
        <v>414</v>
      </c>
      <c r="R353" s="79"/>
      <c r="S353" s="79"/>
      <c r="T353" s="79" t="s">
        <v>565</v>
      </c>
      <c r="U353" s="79"/>
      <c r="V353" s="82" t="s">
        <v>774</v>
      </c>
      <c r="W353" s="81">
        <v>43747.3368287037</v>
      </c>
      <c r="X353" s="85">
        <v>43747</v>
      </c>
      <c r="Y353" s="87" t="s">
        <v>959</v>
      </c>
      <c r="Z353" s="82" t="s">
        <v>1164</v>
      </c>
      <c r="AA353" s="79"/>
      <c r="AB353" s="79"/>
      <c r="AC353" s="87" t="s">
        <v>1371</v>
      </c>
      <c r="AD353" s="79"/>
      <c r="AE353" s="79" t="b">
        <v>0</v>
      </c>
      <c r="AF353" s="79">
        <v>0</v>
      </c>
      <c r="AG353" s="87" t="s">
        <v>1402</v>
      </c>
      <c r="AH353" s="79" t="b">
        <v>0</v>
      </c>
      <c r="AI353" s="79" t="s">
        <v>1405</v>
      </c>
      <c r="AJ353" s="79"/>
      <c r="AK353" s="87" t="s">
        <v>1402</v>
      </c>
      <c r="AL353" s="79" t="b">
        <v>0</v>
      </c>
      <c r="AM353" s="79">
        <v>26</v>
      </c>
      <c r="AN353" s="87" t="s">
        <v>1369</v>
      </c>
      <c r="AO353" s="79" t="s">
        <v>1409</v>
      </c>
      <c r="AP353" s="79" t="b">
        <v>0</v>
      </c>
      <c r="AQ353" s="87" t="s">
        <v>1369</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1</v>
      </c>
      <c r="BE353" s="78" t="str">
        <f>REPLACE(INDEX(GroupVertices[Group],MATCH(Edges[[#This Row],[Vertex 2]],GroupVertices[Vertex],0)),1,1,"")</f>
        <v>2</v>
      </c>
      <c r="BF353" s="48">
        <v>0</v>
      </c>
      <c r="BG353" s="49">
        <v>0</v>
      </c>
      <c r="BH353" s="48">
        <v>0</v>
      </c>
      <c r="BI353" s="49">
        <v>0</v>
      </c>
      <c r="BJ353" s="48">
        <v>0</v>
      </c>
      <c r="BK353" s="49">
        <v>0</v>
      </c>
      <c r="BL353" s="48">
        <v>40</v>
      </c>
      <c r="BM353" s="49">
        <v>100</v>
      </c>
      <c r="BN353" s="48">
        <v>40</v>
      </c>
    </row>
    <row r="354" spans="1:66" ht="15">
      <c r="A354" s="64" t="s">
        <v>293</v>
      </c>
      <c r="B354" s="64" t="s">
        <v>378</v>
      </c>
      <c r="C354" s="65" t="s">
        <v>3851</v>
      </c>
      <c r="D354" s="66">
        <v>3</v>
      </c>
      <c r="E354" s="67" t="s">
        <v>132</v>
      </c>
      <c r="F354" s="68">
        <v>32</v>
      </c>
      <c r="G354" s="65"/>
      <c r="H354" s="69"/>
      <c r="I354" s="70"/>
      <c r="J354" s="70"/>
      <c r="K354" s="34" t="s">
        <v>65</v>
      </c>
      <c r="L354" s="77">
        <v>354</v>
      </c>
      <c r="M354" s="77"/>
      <c r="N354" s="72"/>
      <c r="O354" s="79" t="s">
        <v>385</v>
      </c>
      <c r="P354" s="81">
        <v>43747.41563657407</v>
      </c>
      <c r="Q354" s="79" t="s">
        <v>464</v>
      </c>
      <c r="R354" s="82" t="s">
        <v>480</v>
      </c>
      <c r="S354" s="79" t="s">
        <v>539</v>
      </c>
      <c r="T354" s="79" t="s">
        <v>607</v>
      </c>
      <c r="U354" s="82" t="s">
        <v>670</v>
      </c>
      <c r="V354" s="82" t="s">
        <v>670</v>
      </c>
      <c r="W354" s="81">
        <v>43747.41563657407</v>
      </c>
      <c r="X354" s="85">
        <v>43747</v>
      </c>
      <c r="Y354" s="87" t="s">
        <v>960</v>
      </c>
      <c r="Z354" s="82" t="s">
        <v>1165</v>
      </c>
      <c r="AA354" s="79"/>
      <c r="AB354" s="79"/>
      <c r="AC354" s="87" t="s">
        <v>1372</v>
      </c>
      <c r="AD354" s="79"/>
      <c r="AE354" s="79" t="b">
        <v>0</v>
      </c>
      <c r="AF354" s="79">
        <v>0</v>
      </c>
      <c r="AG354" s="87" t="s">
        <v>1402</v>
      </c>
      <c r="AH354" s="79" t="b">
        <v>0</v>
      </c>
      <c r="AI354" s="79" t="s">
        <v>1405</v>
      </c>
      <c r="AJ354" s="79"/>
      <c r="AK354" s="87" t="s">
        <v>1402</v>
      </c>
      <c r="AL354" s="79" t="b">
        <v>0</v>
      </c>
      <c r="AM354" s="79">
        <v>0</v>
      </c>
      <c r="AN354" s="87" t="s">
        <v>1402</v>
      </c>
      <c r="AO354" s="79" t="s">
        <v>1409</v>
      </c>
      <c r="AP354" s="79" t="b">
        <v>0</v>
      </c>
      <c r="AQ354" s="87" t="s">
        <v>1372</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8">
        <v>0</v>
      </c>
      <c r="BG354" s="49">
        <v>0</v>
      </c>
      <c r="BH354" s="48">
        <v>0</v>
      </c>
      <c r="BI354" s="49">
        <v>0</v>
      </c>
      <c r="BJ354" s="48">
        <v>0</v>
      </c>
      <c r="BK354" s="49">
        <v>0</v>
      </c>
      <c r="BL354" s="48">
        <v>38</v>
      </c>
      <c r="BM354" s="49">
        <v>100</v>
      </c>
      <c r="BN354" s="48">
        <v>38</v>
      </c>
    </row>
    <row r="355" spans="1:66" ht="15">
      <c r="A355" s="64" t="s">
        <v>293</v>
      </c>
      <c r="B355" s="64" t="s">
        <v>379</v>
      </c>
      <c r="C355" s="65" t="s">
        <v>3851</v>
      </c>
      <c r="D355" s="66">
        <v>3</v>
      </c>
      <c r="E355" s="67" t="s">
        <v>132</v>
      </c>
      <c r="F355" s="68">
        <v>32</v>
      </c>
      <c r="G355" s="65"/>
      <c r="H355" s="69"/>
      <c r="I355" s="70"/>
      <c r="J355" s="70"/>
      <c r="K355" s="34" t="s">
        <v>65</v>
      </c>
      <c r="L355" s="77">
        <v>355</v>
      </c>
      <c r="M355" s="77"/>
      <c r="N355" s="72"/>
      <c r="O355" s="79" t="s">
        <v>385</v>
      </c>
      <c r="P355" s="81">
        <v>43747.67502314815</v>
      </c>
      <c r="Q355" s="79" t="s">
        <v>465</v>
      </c>
      <c r="R355" s="82" t="s">
        <v>480</v>
      </c>
      <c r="S355" s="79" t="s">
        <v>539</v>
      </c>
      <c r="T355" s="79" t="s">
        <v>608</v>
      </c>
      <c r="U355" s="82" t="s">
        <v>671</v>
      </c>
      <c r="V355" s="82" t="s">
        <v>671</v>
      </c>
      <c r="W355" s="81">
        <v>43747.67502314815</v>
      </c>
      <c r="X355" s="85">
        <v>43747</v>
      </c>
      <c r="Y355" s="87" t="s">
        <v>961</v>
      </c>
      <c r="Z355" s="82" t="s">
        <v>1166</v>
      </c>
      <c r="AA355" s="79"/>
      <c r="AB355" s="79"/>
      <c r="AC355" s="87" t="s">
        <v>1373</v>
      </c>
      <c r="AD355" s="79"/>
      <c r="AE355" s="79" t="b">
        <v>0</v>
      </c>
      <c r="AF355" s="79">
        <v>0</v>
      </c>
      <c r="AG355" s="87" t="s">
        <v>1402</v>
      </c>
      <c r="AH355" s="79" t="b">
        <v>0</v>
      </c>
      <c r="AI355" s="79" t="s">
        <v>1405</v>
      </c>
      <c r="AJ355" s="79"/>
      <c r="AK355" s="87" t="s">
        <v>1402</v>
      </c>
      <c r="AL355" s="79" t="b">
        <v>0</v>
      </c>
      <c r="AM355" s="79">
        <v>0</v>
      </c>
      <c r="AN355" s="87" t="s">
        <v>1402</v>
      </c>
      <c r="AO355" s="79" t="s">
        <v>1409</v>
      </c>
      <c r="AP355" s="79" t="b">
        <v>0</v>
      </c>
      <c r="AQ355" s="87" t="s">
        <v>1373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8">
        <v>0</v>
      </c>
      <c r="BG355" s="49">
        <v>0</v>
      </c>
      <c r="BH355" s="48">
        <v>0</v>
      </c>
      <c r="BI355" s="49">
        <v>0</v>
      </c>
      <c r="BJ355" s="48">
        <v>0</v>
      </c>
      <c r="BK355" s="49">
        <v>0</v>
      </c>
      <c r="BL355" s="48">
        <v>27</v>
      </c>
      <c r="BM355" s="49">
        <v>100</v>
      </c>
      <c r="BN355" s="48">
        <v>27</v>
      </c>
    </row>
    <row r="356" spans="1:66" ht="15">
      <c r="A356" s="64" t="s">
        <v>293</v>
      </c>
      <c r="B356" s="64" t="s">
        <v>344</v>
      </c>
      <c r="C356" s="65" t="s">
        <v>3851</v>
      </c>
      <c r="D356" s="66">
        <v>3</v>
      </c>
      <c r="E356" s="67" t="s">
        <v>132</v>
      </c>
      <c r="F356" s="68">
        <v>32</v>
      </c>
      <c r="G356" s="65"/>
      <c r="H356" s="69"/>
      <c r="I356" s="70"/>
      <c r="J356" s="70"/>
      <c r="K356" s="34" t="s">
        <v>65</v>
      </c>
      <c r="L356" s="77">
        <v>356</v>
      </c>
      <c r="M356" s="77"/>
      <c r="N356" s="72"/>
      <c r="O356" s="79" t="s">
        <v>385</v>
      </c>
      <c r="P356" s="81">
        <v>43747.69337962963</v>
      </c>
      <c r="Q356" s="79" t="s">
        <v>419</v>
      </c>
      <c r="R356" s="82" t="s">
        <v>520</v>
      </c>
      <c r="S356" s="79" t="s">
        <v>539</v>
      </c>
      <c r="T356" s="79" t="s">
        <v>609</v>
      </c>
      <c r="U356" s="82" t="s">
        <v>672</v>
      </c>
      <c r="V356" s="82" t="s">
        <v>672</v>
      </c>
      <c r="W356" s="81">
        <v>43747.69337962963</v>
      </c>
      <c r="X356" s="85">
        <v>43747</v>
      </c>
      <c r="Y356" s="87" t="s">
        <v>962</v>
      </c>
      <c r="Z356" s="82" t="s">
        <v>1167</v>
      </c>
      <c r="AA356" s="79"/>
      <c r="AB356" s="79"/>
      <c r="AC356" s="87" t="s">
        <v>1374</v>
      </c>
      <c r="AD356" s="79"/>
      <c r="AE356" s="79" t="b">
        <v>0</v>
      </c>
      <c r="AF356" s="79">
        <v>0</v>
      </c>
      <c r="AG356" s="87" t="s">
        <v>1402</v>
      </c>
      <c r="AH356" s="79" t="b">
        <v>0</v>
      </c>
      <c r="AI356" s="79" t="s">
        <v>1405</v>
      </c>
      <c r="AJ356" s="79"/>
      <c r="AK356" s="87" t="s">
        <v>1402</v>
      </c>
      <c r="AL356" s="79" t="b">
        <v>0</v>
      </c>
      <c r="AM356" s="79">
        <v>1</v>
      </c>
      <c r="AN356" s="87" t="s">
        <v>1402</v>
      </c>
      <c r="AO356" s="79" t="s">
        <v>1409</v>
      </c>
      <c r="AP356" s="79" t="b">
        <v>0</v>
      </c>
      <c r="AQ356" s="87" t="s">
        <v>1374</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8">
        <v>1</v>
      </c>
      <c r="BG356" s="49">
        <v>3.4482758620689653</v>
      </c>
      <c r="BH356" s="48">
        <v>1</v>
      </c>
      <c r="BI356" s="49">
        <v>3.4482758620689653</v>
      </c>
      <c r="BJ356" s="48">
        <v>0</v>
      </c>
      <c r="BK356" s="49">
        <v>0</v>
      </c>
      <c r="BL356" s="48">
        <v>27</v>
      </c>
      <c r="BM356" s="49">
        <v>93.10344827586206</v>
      </c>
      <c r="BN356" s="48">
        <v>29</v>
      </c>
    </row>
    <row r="357" spans="1:66" ht="15">
      <c r="A357" s="64" t="s">
        <v>318</v>
      </c>
      <c r="B357" s="64" t="s">
        <v>319</v>
      </c>
      <c r="C357" s="65" t="s">
        <v>3851</v>
      </c>
      <c r="D357" s="66">
        <v>3</v>
      </c>
      <c r="E357" s="67" t="s">
        <v>132</v>
      </c>
      <c r="F357" s="68">
        <v>32</v>
      </c>
      <c r="G357" s="65"/>
      <c r="H357" s="69"/>
      <c r="I357" s="70"/>
      <c r="J357" s="70"/>
      <c r="K357" s="34" t="s">
        <v>66</v>
      </c>
      <c r="L357" s="77">
        <v>357</v>
      </c>
      <c r="M357" s="77"/>
      <c r="N357" s="72"/>
      <c r="O357" s="79" t="s">
        <v>385</v>
      </c>
      <c r="P357" s="81">
        <v>43747.66517361111</v>
      </c>
      <c r="Q357" s="79" t="s">
        <v>418</v>
      </c>
      <c r="R357" s="79"/>
      <c r="S357" s="79"/>
      <c r="T357" s="79" t="s">
        <v>610</v>
      </c>
      <c r="U357" s="82" t="s">
        <v>673</v>
      </c>
      <c r="V357" s="82" t="s">
        <v>673</v>
      </c>
      <c r="W357" s="81">
        <v>43747.66517361111</v>
      </c>
      <c r="X357" s="85">
        <v>43747</v>
      </c>
      <c r="Y357" s="87" t="s">
        <v>963</v>
      </c>
      <c r="Z357" s="82" t="s">
        <v>1168</v>
      </c>
      <c r="AA357" s="79"/>
      <c r="AB357" s="79"/>
      <c r="AC357" s="87" t="s">
        <v>1375</v>
      </c>
      <c r="AD357" s="79"/>
      <c r="AE357" s="79" t="b">
        <v>0</v>
      </c>
      <c r="AF357" s="79">
        <v>6</v>
      </c>
      <c r="AG357" s="87" t="s">
        <v>1402</v>
      </c>
      <c r="AH357" s="79" t="b">
        <v>0</v>
      </c>
      <c r="AI357" s="79" t="s">
        <v>1405</v>
      </c>
      <c r="AJ357" s="79"/>
      <c r="AK357" s="87" t="s">
        <v>1402</v>
      </c>
      <c r="AL357" s="79" t="b">
        <v>0</v>
      </c>
      <c r="AM357" s="79">
        <v>3</v>
      </c>
      <c r="AN357" s="87" t="s">
        <v>1402</v>
      </c>
      <c r="AO357" s="79" t="s">
        <v>1409</v>
      </c>
      <c r="AP357" s="79" t="b">
        <v>0</v>
      </c>
      <c r="AQ357" s="87" t="s">
        <v>1375</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11</v>
      </c>
      <c r="BE357" s="78" t="str">
        <f>REPLACE(INDEX(GroupVertices[Group],MATCH(Edges[[#This Row],[Vertex 2]],GroupVertices[Vertex],0)),1,1,"")</f>
        <v>11</v>
      </c>
      <c r="BF357" s="48">
        <v>0</v>
      </c>
      <c r="BG357" s="49">
        <v>0</v>
      </c>
      <c r="BH357" s="48">
        <v>0</v>
      </c>
      <c r="BI357" s="49">
        <v>0</v>
      </c>
      <c r="BJ357" s="48">
        <v>0</v>
      </c>
      <c r="BK357" s="49">
        <v>0</v>
      </c>
      <c r="BL357" s="48">
        <v>42</v>
      </c>
      <c r="BM357" s="49">
        <v>100</v>
      </c>
      <c r="BN357" s="48">
        <v>42</v>
      </c>
    </row>
    <row r="358" spans="1:66" ht="15">
      <c r="A358" s="64" t="s">
        <v>319</v>
      </c>
      <c r="B358" s="64" t="s">
        <v>318</v>
      </c>
      <c r="C358" s="65" t="s">
        <v>3851</v>
      </c>
      <c r="D358" s="66">
        <v>3</v>
      </c>
      <c r="E358" s="67" t="s">
        <v>132</v>
      </c>
      <c r="F358" s="68">
        <v>32</v>
      </c>
      <c r="G358" s="65"/>
      <c r="H358" s="69"/>
      <c r="I358" s="70"/>
      <c r="J358" s="70"/>
      <c r="K358" s="34" t="s">
        <v>66</v>
      </c>
      <c r="L358" s="77">
        <v>358</v>
      </c>
      <c r="M358" s="77"/>
      <c r="N358" s="72"/>
      <c r="O358" s="79" t="s">
        <v>384</v>
      </c>
      <c r="P358" s="81">
        <v>43747.73484953704</v>
      </c>
      <c r="Q358" s="79" t="s">
        <v>418</v>
      </c>
      <c r="R358" s="79"/>
      <c r="S358" s="79"/>
      <c r="T358" s="79" t="s">
        <v>293</v>
      </c>
      <c r="U358" s="79"/>
      <c r="V358" s="82" t="s">
        <v>781</v>
      </c>
      <c r="W358" s="81">
        <v>43747.73484953704</v>
      </c>
      <c r="X358" s="85">
        <v>43747</v>
      </c>
      <c r="Y358" s="87" t="s">
        <v>964</v>
      </c>
      <c r="Z358" s="82" t="s">
        <v>1169</v>
      </c>
      <c r="AA358" s="79"/>
      <c r="AB358" s="79"/>
      <c r="AC358" s="87" t="s">
        <v>1376</v>
      </c>
      <c r="AD358" s="79"/>
      <c r="AE358" s="79" t="b">
        <v>0</v>
      </c>
      <c r="AF358" s="79">
        <v>0</v>
      </c>
      <c r="AG358" s="87" t="s">
        <v>1402</v>
      </c>
      <c r="AH358" s="79" t="b">
        <v>0</v>
      </c>
      <c r="AI358" s="79" t="s">
        <v>1405</v>
      </c>
      <c r="AJ358" s="79"/>
      <c r="AK358" s="87" t="s">
        <v>1402</v>
      </c>
      <c r="AL358" s="79" t="b">
        <v>0</v>
      </c>
      <c r="AM358" s="79">
        <v>3</v>
      </c>
      <c r="AN358" s="87" t="s">
        <v>1375</v>
      </c>
      <c r="AO358" s="79" t="s">
        <v>1411</v>
      </c>
      <c r="AP358" s="79" t="b">
        <v>0</v>
      </c>
      <c r="AQ358" s="87" t="s">
        <v>1375</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11</v>
      </c>
      <c r="BE358" s="78" t="str">
        <f>REPLACE(INDEX(GroupVertices[Group],MATCH(Edges[[#This Row],[Vertex 2]],GroupVertices[Vertex],0)),1,1,"")</f>
        <v>11</v>
      </c>
      <c r="BF358" s="48">
        <v>0</v>
      </c>
      <c r="BG358" s="49">
        <v>0</v>
      </c>
      <c r="BH358" s="48">
        <v>0</v>
      </c>
      <c r="BI358" s="49">
        <v>0</v>
      </c>
      <c r="BJ358" s="48">
        <v>0</v>
      </c>
      <c r="BK358" s="49">
        <v>0</v>
      </c>
      <c r="BL358" s="48">
        <v>42</v>
      </c>
      <c r="BM358" s="49">
        <v>100</v>
      </c>
      <c r="BN358" s="48">
        <v>42</v>
      </c>
    </row>
    <row r="359" spans="1:66" ht="15">
      <c r="A359" s="64" t="s">
        <v>293</v>
      </c>
      <c r="B359" s="64" t="s">
        <v>319</v>
      </c>
      <c r="C359" s="65" t="s">
        <v>3851</v>
      </c>
      <c r="D359" s="66">
        <v>3</v>
      </c>
      <c r="E359" s="67" t="s">
        <v>132</v>
      </c>
      <c r="F359" s="68">
        <v>32</v>
      </c>
      <c r="G359" s="65"/>
      <c r="H359" s="69"/>
      <c r="I359" s="70"/>
      <c r="J359" s="70"/>
      <c r="K359" s="34" t="s">
        <v>65</v>
      </c>
      <c r="L359" s="77">
        <v>359</v>
      </c>
      <c r="M359" s="77"/>
      <c r="N359" s="72"/>
      <c r="O359" s="79" t="s">
        <v>385</v>
      </c>
      <c r="P359" s="81">
        <v>43747.69453703704</v>
      </c>
      <c r="Q359" s="79" t="s">
        <v>418</v>
      </c>
      <c r="R359" s="79"/>
      <c r="S359" s="79"/>
      <c r="T359" s="79" t="s">
        <v>293</v>
      </c>
      <c r="U359" s="79"/>
      <c r="V359" s="82" t="s">
        <v>774</v>
      </c>
      <c r="W359" s="81">
        <v>43747.69453703704</v>
      </c>
      <c r="X359" s="85">
        <v>43747</v>
      </c>
      <c r="Y359" s="87" t="s">
        <v>965</v>
      </c>
      <c r="Z359" s="82" t="s">
        <v>1170</v>
      </c>
      <c r="AA359" s="79"/>
      <c r="AB359" s="79"/>
      <c r="AC359" s="87" t="s">
        <v>1377</v>
      </c>
      <c r="AD359" s="79"/>
      <c r="AE359" s="79" t="b">
        <v>0</v>
      </c>
      <c r="AF359" s="79">
        <v>0</v>
      </c>
      <c r="AG359" s="87" t="s">
        <v>1402</v>
      </c>
      <c r="AH359" s="79" t="b">
        <v>0</v>
      </c>
      <c r="AI359" s="79" t="s">
        <v>1405</v>
      </c>
      <c r="AJ359" s="79"/>
      <c r="AK359" s="87" t="s">
        <v>1402</v>
      </c>
      <c r="AL359" s="79" t="b">
        <v>0</v>
      </c>
      <c r="AM359" s="79">
        <v>3</v>
      </c>
      <c r="AN359" s="87" t="s">
        <v>1375</v>
      </c>
      <c r="AO359" s="79" t="s">
        <v>1409</v>
      </c>
      <c r="AP359" s="79" t="b">
        <v>0</v>
      </c>
      <c r="AQ359" s="87" t="s">
        <v>1375</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11</v>
      </c>
      <c r="BF359" s="48">
        <v>0</v>
      </c>
      <c r="BG359" s="49">
        <v>0</v>
      </c>
      <c r="BH359" s="48">
        <v>0</v>
      </c>
      <c r="BI359" s="49">
        <v>0</v>
      </c>
      <c r="BJ359" s="48">
        <v>0</v>
      </c>
      <c r="BK359" s="49">
        <v>0</v>
      </c>
      <c r="BL359" s="48">
        <v>42</v>
      </c>
      <c r="BM359" s="49">
        <v>100</v>
      </c>
      <c r="BN359" s="48">
        <v>42</v>
      </c>
    </row>
    <row r="360" spans="1:66" ht="15">
      <c r="A360" s="64" t="s">
        <v>317</v>
      </c>
      <c r="B360" s="64" t="s">
        <v>293</v>
      </c>
      <c r="C360" s="65" t="s">
        <v>3851</v>
      </c>
      <c r="D360" s="66">
        <v>3</v>
      </c>
      <c r="E360" s="67" t="s">
        <v>132</v>
      </c>
      <c r="F360" s="68">
        <v>32</v>
      </c>
      <c r="G360" s="65"/>
      <c r="H360" s="69"/>
      <c r="I360" s="70"/>
      <c r="J360" s="70"/>
      <c r="K360" s="34" t="s">
        <v>66</v>
      </c>
      <c r="L360" s="77">
        <v>360</v>
      </c>
      <c r="M360" s="77"/>
      <c r="N360" s="72"/>
      <c r="O360" s="79" t="s">
        <v>384</v>
      </c>
      <c r="P360" s="81">
        <v>43748.425983796296</v>
      </c>
      <c r="Q360" s="79" t="s">
        <v>427</v>
      </c>
      <c r="R360" s="79"/>
      <c r="S360" s="79"/>
      <c r="T360" s="79" t="s">
        <v>577</v>
      </c>
      <c r="U360" s="79"/>
      <c r="V360" s="82" t="s">
        <v>780</v>
      </c>
      <c r="W360" s="81">
        <v>43748.425983796296</v>
      </c>
      <c r="X360" s="85">
        <v>43748</v>
      </c>
      <c r="Y360" s="87" t="s">
        <v>966</v>
      </c>
      <c r="Z360" s="82" t="s">
        <v>1171</v>
      </c>
      <c r="AA360" s="79"/>
      <c r="AB360" s="79"/>
      <c r="AC360" s="87" t="s">
        <v>1378</v>
      </c>
      <c r="AD360" s="79"/>
      <c r="AE360" s="79" t="b">
        <v>0</v>
      </c>
      <c r="AF360" s="79">
        <v>0</v>
      </c>
      <c r="AG360" s="87" t="s">
        <v>1402</v>
      </c>
      <c r="AH360" s="79" t="b">
        <v>0</v>
      </c>
      <c r="AI360" s="79" t="s">
        <v>1405</v>
      </c>
      <c r="AJ360" s="79"/>
      <c r="AK360" s="87" t="s">
        <v>1402</v>
      </c>
      <c r="AL360" s="79" t="b">
        <v>0</v>
      </c>
      <c r="AM360" s="79">
        <v>3</v>
      </c>
      <c r="AN360" s="87" t="s">
        <v>1379</v>
      </c>
      <c r="AO360" s="79" t="s">
        <v>1411</v>
      </c>
      <c r="AP360" s="79" t="b">
        <v>0</v>
      </c>
      <c r="AQ360" s="87" t="s">
        <v>1379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1</v>
      </c>
      <c r="BF360" s="48">
        <v>0</v>
      </c>
      <c r="BG360" s="49">
        <v>0</v>
      </c>
      <c r="BH360" s="48">
        <v>0</v>
      </c>
      <c r="BI360" s="49">
        <v>0</v>
      </c>
      <c r="BJ360" s="48">
        <v>0</v>
      </c>
      <c r="BK360" s="49">
        <v>0</v>
      </c>
      <c r="BL360" s="48">
        <v>37</v>
      </c>
      <c r="BM360" s="49">
        <v>100</v>
      </c>
      <c r="BN360" s="48">
        <v>37</v>
      </c>
    </row>
    <row r="361" spans="1:66" ht="15">
      <c r="A361" s="64" t="s">
        <v>293</v>
      </c>
      <c r="B361" s="64" t="s">
        <v>317</v>
      </c>
      <c r="C361" s="65" t="s">
        <v>3851</v>
      </c>
      <c r="D361" s="66">
        <v>3</v>
      </c>
      <c r="E361" s="67" t="s">
        <v>132</v>
      </c>
      <c r="F361" s="68">
        <v>32</v>
      </c>
      <c r="G361" s="65"/>
      <c r="H361" s="69"/>
      <c r="I361" s="70"/>
      <c r="J361" s="70"/>
      <c r="K361" s="34" t="s">
        <v>66</v>
      </c>
      <c r="L361" s="77">
        <v>361</v>
      </c>
      <c r="M361" s="77"/>
      <c r="N361" s="72"/>
      <c r="O361" s="79" t="s">
        <v>385</v>
      </c>
      <c r="P361" s="81">
        <v>43748.423159722224</v>
      </c>
      <c r="Q361" s="79" t="s">
        <v>427</v>
      </c>
      <c r="R361" s="82" t="s">
        <v>480</v>
      </c>
      <c r="S361" s="79" t="s">
        <v>539</v>
      </c>
      <c r="T361" s="79" t="s">
        <v>611</v>
      </c>
      <c r="U361" s="82" t="s">
        <v>674</v>
      </c>
      <c r="V361" s="82" t="s">
        <v>674</v>
      </c>
      <c r="W361" s="81">
        <v>43748.423159722224</v>
      </c>
      <c r="X361" s="85">
        <v>43748</v>
      </c>
      <c r="Y361" s="87" t="s">
        <v>967</v>
      </c>
      <c r="Z361" s="82" t="s">
        <v>1172</v>
      </c>
      <c r="AA361" s="79"/>
      <c r="AB361" s="79"/>
      <c r="AC361" s="87" t="s">
        <v>1379</v>
      </c>
      <c r="AD361" s="79"/>
      <c r="AE361" s="79" t="b">
        <v>0</v>
      </c>
      <c r="AF361" s="79">
        <v>3</v>
      </c>
      <c r="AG361" s="87" t="s">
        <v>1402</v>
      </c>
      <c r="AH361" s="79" t="b">
        <v>0</v>
      </c>
      <c r="AI361" s="79" t="s">
        <v>1405</v>
      </c>
      <c r="AJ361" s="79"/>
      <c r="AK361" s="87" t="s">
        <v>1402</v>
      </c>
      <c r="AL361" s="79" t="b">
        <v>0</v>
      </c>
      <c r="AM361" s="79">
        <v>3</v>
      </c>
      <c r="AN361" s="87" t="s">
        <v>1402</v>
      </c>
      <c r="AO361" s="79" t="s">
        <v>1409</v>
      </c>
      <c r="AP361" s="79" t="b">
        <v>0</v>
      </c>
      <c r="AQ361" s="87" t="s">
        <v>1379</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2</v>
      </c>
      <c r="BF361" s="48">
        <v>0</v>
      </c>
      <c r="BG361" s="49">
        <v>0</v>
      </c>
      <c r="BH361" s="48">
        <v>0</v>
      </c>
      <c r="BI361" s="49">
        <v>0</v>
      </c>
      <c r="BJ361" s="48">
        <v>0</v>
      </c>
      <c r="BK361" s="49">
        <v>0</v>
      </c>
      <c r="BL361" s="48">
        <v>37</v>
      </c>
      <c r="BM361" s="49">
        <v>100</v>
      </c>
      <c r="BN361" s="48">
        <v>37</v>
      </c>
    </row>
    <row r="362" spans="1:66" ht="15">
      <c r="A362" s="64" t="s">
        <v>318</v>
      </c>
      <c r="B362" s="64" t="s">
        <v>293</v>
      </c>
      <c r="C362" s="65" t="s">
        <v>3851</v>
      </c>
      <c r="D362" s="66">
        <v>3</v>
      </c>
      <c r="E362" s="67" t="s">
        <v>132</v>
      </c>
      <c r="F362" s="68">
        <v>32</v>
      </c>
      <c r="G362" s="65"/>
      <c r="H362" s="69"/>
      <c r="I362" s="70"/>
      <c r="J362" s="70"/>
      <c r="K362" s="34" t="s">
        <v>66</v>
      </c>
      <c r="L362" s="77">
        <v>362</v>
      </c>
      <c r="M362" s="77"/>
      <c r="N362" s="72"/>
      <c r="O362" s="79" t="s">
        <v>384</v>
      </c>
      <c r="P362" s="81">
        <v>43738.52568287037</v>
      </c>
      <c r="Q362" s="79" t="s">
        <v>466</v>
      </c>
      <c r="R362" s="79"/>
      <c r="S362" s="79"/>
      <c r="T362" s="79" t="s">
        <v>581</v>
      </c>
      <c r="U362" s="79"/>
      <c r="V362" s="82" t="s">
        <v>782</v>
      </c>
      <c r="W362" s="81">
        <v>43738.52568287037</v>
      </c>
      <c r="X362" s="85">
        <v>43738</v>
      </c>
      <c r="Y362" s="87" t="s">
        <v>968</v>
      </c>
      <c r="Z362" s="82" t="s">
        <v>1173</v>
      </c>
      <c r="AA362" s="79"/>
      <c r="AB362" s="79"/>
      <c r="AC362" s="87" t="s">
        <v>1380</v>
      </c>
      <c r="AD362" s="79"/>
      <c r="AE362" s="79" t="b">
        <v>0</v>
      </c>
      <c r="AF362" s="79">
        <v>0</v>
      </c>
      <c r="AG362" s="87" t="s">
        <v>1402</v>
      </c>
      <c r="AH362" s="79" t="b">
        <v>0</v>
      </c>
      <c r="AI362" s="79" t="s">
        <v>1405</v>
      </c>
      <c r="AJ362" s="79"/>
      <c r="AK362" s="87" t="s">
        <v>1402</v>
      </c>
      <c r="AL362" s="79" t="b">
        <v>0</v>
      </c>
      <c r="AM362" s="79">
        <v>1</v>
      </c>
      <c r="AN362" s="87" t="s">
        <v>1382</v>
      </c>
      <c r="AO362" s="79" t="s">
        <v>1409</v>
      </c>
      <c r="AP362" s="79" t="b">
        <v>0</v>
      </c>
      <c r="AQ362" s="87" t="s">
        <v>1382</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11</v>
      </c>
      <c r="BE362" s="78" t="str">
        <f>REPLACE(INDEX(GroupVertices[Group],MATCH(Edges[[#This Row],[Vertex 2]],GroupVertices[Vertex],0)),1,1,"")</f>
        <v>1</v>
      </c>
      <c r="BF362" s="48"/>
      <c r="BG362" s="49"/>
      <c r="BH362" s="48"/>
      <c r="BI362" s="49"/>
      <c r="BJ362" s="48"/>
      <c r="BK362" s="49"/>
      <c r="BL362" s="48"/>
      <c r="BM362" s="49"/>
      <c r="BN362" s="48"/>
    </row>
    <row r="363" spans="1:66" ht="15">
      <c r="A363" s="64" t="s">
        <v>318</v>
      </c>
      <c r="B363" s="64" t="s">
        <v>380</v>
      </c>
      <c r="C363" s="65" t="s">
        <v>3851</v>
      </c>
      <c r="D363" s="66">
        <v>3</v>
      </c>
      <c r="E363" s="67" t="s">
        <v>132</v>
      </c>
      <c r="F363" s="68">
        <v>32</v>
      </c>
      <c r="G363" s="65"/>
      <c r="H363" s="69"/>
      <c r="I363" s="70"/>
      <c r="J363" s="70"/>
      <c r="K363" s="34" t="s">
        <v>65</v>
      </c>
      <c r="L363" s="77">
        <v>363</v>
      </c>
      <c r="M363" s="77"/>
      <c r="N363" s="72"/>
      <c r="O363" s="79" t="s">
        <v>385</v>
      </c>
      <c r="P363" s="81">
        <v>43738.52568287037</v>
      </c>
      <c r="Q363" s="79" t="s">
        <v>466</v>
      </c>
      <c r="R363" s="79"/>
      <c r="S363" s="79"/>
      <c r="T363" s="79" t="s">
        <v>581</v>
      </c>
      <c r="U363" s="79"/>
      <c r="V363" s="82" t="s">
        <v>782</v>
      </c>
      <c r="W363" s="81">
        <v>43738.52568287037</v>
      </c>
      <c r="X363" s="85">
        <v>43738</v>
      </c>
      <c r="Y363" s="87" t="s">
        <v>968</v>
      </c>
      <c r="Z363" s="82" t="s">
        <v>1173</v>
      </c>
      <c r="AA363" s="79"/>
      <c r="AB363" s="79"/>
      <c r="AC363" s="87" t="s">
        <v>1380</v>
      </c>
      <c r="AD363" s="79"/>
      <c r="AE363" s="79" t="b">
        <v>0</v>
      </c>
      <c r="AF363" s="79">
        <v>0</v>
      </c>
      <c r="AG363" s="87" t="s">
        <v>1402</v>
      </c>
      <c r="AH363" s="79" t="b">
        <v>0</v>
      </c>
      <c r="AI363" s="79" t="s">
        <v>1405</v>
      </c>
      <c r="AJ363" s="79"/>
      <c r="AK363" s="87" t="s">
        <v>1402</v>
      </c>
      <c r="AL363" s="79" t="b">
        <v>0</v>
      </c>
      <c r="AM363" s="79">
        <v>1</v>
      </c>
      <c r="AN363" s="87" t="s">
        <v>1382</v>
      </c>
      <c r="AO363" s="79" t="s">
        <v>1409</v>
      </c>
      <c r="AP363" s="79" t="b">
        <v>0</v>
      </c>
      <c r="AQ363" s="87" t="s">
        <v>1382</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11</v>
      </c>
      <c r="BE363" s="78" t="str">
        <f>REPLACE(INDEX(GroupVertices[Group],MATCH(Edges[[#This Row],[Vertex 2]],GroupVertices[Vertex],0)),1,1,"")</f>
        <v>11</v>
      </c>
      <c r="BF363" s="48">
        <v>0</v>
      </c>
      <c r="BG363" s="49">
        <v>0</v>
      </c>
      <c r="BH363" s="48">
        <v>0</v>
      </c>
      <c r="BI363" s="49">
        <v>0</v>
      </c>
      <c r="BJ363" s="48">
        <v>0</v>
      </c>
      <c r="BK363" s="49">
        <v>0</v>
      </c>
      <c r="BL363" s="48">
        <v>40</v>
      </c>
      <c r="BM363" s="49">
        <v>100</v>
      </c>
      <c r="BN363" s="48">
        <v>40</v>
      </c>
    </row>
    <row r="364" spans="1:66" ht="15">
      <c r="A364" s="64" t="s">
        <v>293</v>
      </c>
      <c r="B364" s="64" t="s">
        <v>318</v>
      </c>
      <c r="C364" s="65" t="s">
        <v>3851</v>
      </c>
      <c r="D364" s="66">
        <v>3</v>
      </c>
      <c r="E364" s="67" t="s">
        <v>132</v>
      </c>
      <c r="F364" s="68">
        <v>32</v>
      </c>
      <c r="G364" s="65"/>
      <c r="H364" s="69"/>
      <c r="I364" s="70"/>
      <c r="J364" s="70"/>
      <c r="K364" s="34" t="s">
        <v>66</v>
      </c>
      <c r="L364" s="77">
        <v>364</v>
      </c>
      <c r="M364" s="77"/>
      <c r="N364" s="72"/>
      <c r="O364" s="79" t="s">
        <v>384</v>
      </c>
      <c r="P364" s="81">
        <v>43747.69453703704</v>
      </c>
      <c r="Q364" s="79" t="s">
        <v>418</v>
      </c>
      <c r="R364" s="79"/>
      <c r="S364" s="79"/>
      <c r="T364" s="79" t="s">
        <v>293</v>
      </c>
      <c r="U364" s="79"/>
      <c r="V364" s="82" t="s">
        <v>774</v>
      </c>
      <c r="W364" s="81">
        <v>43747.69453703704</v>
      </c>
      <c r="X364" s="85">
        <v>43747</v>
      </c>
      <c r="Y364" s="87" t="s">
        <v>965</v>
      </c>
      <c r="Z364" s="82" t="s">
        <v>1170</v>
      </c>
      <c r="AA364" s="79"/>
      <c r="AB364" s="79"/>
      <c r="AC364" s="87" t="s">
        <v>1377</v>
      </c>
      <c r="AD364" s="79"/>
      <c r="AE364" s="79" t="b">
        <v>0</v>
      </c>
      <c r="AF364" s="79">
        <v>0</v>
      </c>
      <c r="AG364" s="87" t="s">
        <v>1402</v>
      </c>
      <c r="AH364" s="79" t="b">
        <v>0</v>
      </c>
      <c r="AI364" s="79" t="s">
        <v>1405</v>
      </c>
      <c r="AJ364" s="79"/>
      <c r="AK364" s="87" t="s">
        <v>1402</v>
      </c>
      <c r="AL364" s="79" t="b">
        <v>0</v>
      </c>
      <c r="AM364" s="79">
        <v>3</v>
      </c>
      <c r="AN364" s="87" t="s">
        <v>1375</v>
      </c>
      <c r="AO364" s="79" t="s">
        <v>1409</v>
      </c>
      <c r="AP364" s="79" t="b">
        <v>0</v>
      </c>
      <c r="AQ364" s="87" t="s">
        <v>1375</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11</v>
      </c>
      <c r="BF364" s="48"/>
      <c r="BG364" s="49"/>
      <c r="BH364" s="48"/>
      <c r="BI364" s="49"/>
      <c r="BJ364" s="48"/>
      <c r="BK364" s="49"/>
      <c r="BL364" s="48"/>
      <c r="BM364" s="49"/>
      <c r="BN364" s="48"/>
    </row>
    <row r="365" spans="1:66" ht="15">
      <c r="A365" s="64" t="s">
        <v>293</v>
      </c>
      <c r="B365" s="64" t="s">
        <v>318</v>
      </c>
      <c r="C365" s="65" t="s">
        <v>3851</v>
      </c>
      <c r="D365" s="66">
        <v>3</v>
      </c>
      <c r="E365" s="67" t="s">
        <v>132</v>
      </c>
      <c r="F365" s="68">
        <v>32</v>
      </c>
      <c r="G365" s="65"/>
      <c r="H365" s="69"/>
      <c r="I365" s="70"/>
      <c r="J365" s="70"/>
      <c r="K365" s="34" t="s">
        <v>66</v>
      </c>
      <c r="L365" s="77">
        <v>365</v>
      </c>
      <c r="M365" s="77"/>
      <c r="N365" s="72"/>
      <c r="O365" s="79" t="s">
        <v>385</v>
      </c>
      <c r="P365" s="81">
        <v>43748.57842592592</v>
      </c>
      <c r="Q365" s="79" t="s">
        <v>467</v>
      </c>
      <c r="R365" s="82" t="s">
        <v>480</v>
      </c>
      <c r="S365" s="79" t="s">
        <v>539</v>
      </c>
      <c r="T365" s="79" t="s">
        <v>612</v>
      </c>
      <c r="U365" s="82" t="s">
        <v>675</v>
      </c>
      <c r="V365" s="82" t="s">
        <v>675</v>
      </c>
      <c r="W365" s="81">
        <v>43748.57842592592</v>
      </c>
      <c r="X365" s="85">
        <v>43748</v>
      </c>
      <c r="Y365" s="87" t="s">
        <v>969</v>
      </c>
      <c r="Z365" s="82" t="s">
        <v>1174</v>
      </c>
      <c r="AA365" s="79"/>
      <c r="AB365" s="79"/>
      <c r="AC365" s="87" t="s">
        <v>1381</v>
      </c>
      <c r="AD365" s="79"/>
      <c r="AE365" s="79" t="b">
        <v>0</v>
      </c>
      <c r="AF365" s="79">
        <v>0</v>
      </c>
      <c r="AG365" s="87" t="s">
        <v>1402</v>
      </c>
      <c r="AH365" s="79" t="b">
        <v>0</v>
      </c>
      <c r="AI365" s="79" t="s">
        <v>1405</v>
      </c>
      <c r="AJ365" s="79"/>
      <c r="AK365" s="87" t="s">
        <v>1402</v>
      </c>
      <c r="AL365" s="79" t="b">
        <v>0</v>
      </c>
      <c r="AM365" s="79">
        <v>0</v>
      </c>
      <c r="AN365" s="87" t="s">
        <v>1402</v>
      </c>
      <c r="AO365" s="79" t="s">
        <v>1409</v>
      </c>
      <c r="AP365" s="79" t="b">
        <v>0</v>
      </c>
      <c r="AQ365" s="87" t="s">
        <v>1381</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11</v>
      </c>
      <c r="BF365" s="48"/>
      <c r="BG365" s="49"/>
      <c r="BH365" s="48"/>
      <c r="BI365" s="49"/>
      <c r="BJ365" s="48"/>
      <c r="BK365" s="49"/>
      <c r="BL365" s="48"/>
      <c r="BM365" s="49"/>
      <c r="BN365" s="48"/>
    </row>
    <row r="366" spans="1:66" ht="15">
      <c r="A366" s="64" t="s">
        <v>293</v>
      </c>
      <c r="B366" s="64" t="s">
        <v>380</v>
      </c>
      <c r="C366" s="65" t="s">
        <v>3852</v>
      </c>
      <c r="D366" s="66">
        <v>3</v>
      </c>
      <c r="E366" s="67" t="s">
        <v>136</v>
      </c>
      <c r="F366" s="68">
        <v>19</v>
      </c>
      <c r="G366" s="65"/>
      <c r="H366" s="69"/>
      <c r="I366" s="70"/>
      <c r="J366" s="70"/>
      <c r="K366" s="34" t="s">
        <v>65</v>
      </c>
      <c r="L366" s="77">
        <v>366</v>
      </c>
      <c r="M366" s="77"/>
      <c r="N366" s="72"/>
      <c r="O366" s="79" t="s">
        <v>385</v>
      </c>
      <c r="P366" s="81">
        <v>43738.522210648145</v>
      </c>
      <c r="Q366" s="79" t="s">
        <v>466</v>
      </c>
      <c r="R366" s="82" t="s">
        <v>527</v>
      </c>
      <c r="S366" s="79" t="s">
        <v>543</v>
      </c>
      <c r="T366" s="79" t="s">
        <v>556</v>
      </c>
      <c r="U366" s="82" t="s">
        <v>676</v>
      </c>
      <c r="V366" s="82" t="s">
        <v>676</v>
      </c>
      <c r="W366" s="81">
        <v>43738.522210648145</v>
      </c>
      <c r="X366" s="85">
        <v>43738</v>
      </c>
      <c r="Y366" s="87" t="s">
        <v>970</v>
      </c>
      <c r="Z366" s="82" t="s">
        <v>1175</v>
      </c>
      <c r="AA366" s="79"/>
      <c r="AB366" s="79"/>
      <c r="AC366" s="87" t="s">
        <v>1382</v>
      </c>
      <c r="AD366" s="79"/>
      <c r="AE366" s="79" t="b">
        <v>0</v>
      </c>
      <c r="AF366" s="79">
        <v>3</v>
      </c>
      <c r="AG366" s="87" t="s">
        <v>1402</v>
      </c>
      <c r="AH366" s="79" t="b">
        <v>0</v>
      </c>
      <c r="AI366" s="79" t="s">
        <v>1405</v>
      </c>
      <c r="AJ366" s="79"/>
      <c r="AK366" s="87" t="s">
        <v>1402</v>
      </c>
      <c r="AL366" s="79" t="b">
        <v>0</v>
      </c>
      <c r="AM366" s="79">
        <v>1</v>
      </c>
      <c r="AN366" s="87" t="s">
        <v>1402</v>
      </c>
      <c r="AO366" s="79" t="s">
        <v>1429</v>
      </c>
      <c r="AP366" s="79" t="b">
        <v>0</v>
      </c>
      <c r="AQ366" s="87" t="s">
        <v>1382</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v>
      </c>
      <c r="BE366" s="78" t="str">
        <f>REPLACE(INDEX(GroupVertices[Group],MATCH(Edges[[#This Row],[Vertex 2]],GroupVertices[Vertex],0)),1,1,"")</f>
        <v>11</v>
      </c>
      <c r="BF366" s="48">
        <v>0</v>
      </c>
      <c r="BG366" s="49">
        <v>0</v>
      </c>
      <c r="BH366" s="48">
        <v>0</v>
      </c>
      <c r="BI366" s="49">
        <v>0</v>
      </c>
      <c r="BJ366" s="48">
        <v>0</v>
      </c>
      <c r="BK366" s="49">
        <v>0</v>
      </c>
      <c r="BL366" s="48">
        <v>40</v>
      </c>
      <c r="BM366" s="49">
        <v>100</v>
      </c>
      <c r="BN366" s="48">
        <v>40</v>
      </c>
    </row>
    <row r="367" spans="1:66" ht="15">
      <c r="A367" s="64" t="s">
        <v>293</v>
      </c>
      <c r="B367" s="64" t="s">
        <v>380</v>
      </c>
      <c r="C367" s="65" t="s">
        <v>3852</v>
      </c>
      <c r="D367" s="66">
        <v>3</v>
      </c>
      <c r="E367" s="67" t="s">
        <v>136</v>
      </c>
      <c r="F367" s="68">
        <v>19</v>
      </c>
      <c r="G367" s="65"/>
      <c r="H367" s="69"/>
      <c r="I367" s="70"/>
      <c r="J367" s="70"/>
      <c r="K367" s="34" t="s">
        <v>65</v>
      </c>
      <c r="L367" s="77">
        <v>367</v>
      </c>
      <c r="M367" s="77"/>
      <c r="N367" s="72"/>
      <c r="O367" s="79" t="s">
        <v>385</v>
      </c>
      <c r="P367" s="81">
        <v>43748.57842592592</v>
      </c>
      <c r="Q367" s="79" t="s">
        <v>467</v>
      </c>
      <c r="R367" s="82" t="s">
        <v>480</v>
      </c>
      <c r="S367" s="79" t="s">
        <v>539</v>
      </c>
      <c r="T367" s="79" t="s">
        <v>612</v>
      </c>
      <c r="U367" s="82" t="s">
        <v>675</v>
      </c>
      <c r="V367" s="82" t="s">
        <v>675</v>
      </c>
      <c r="W367" s="81">
        <v>43748.57842592592</v>
      </c>
      <c r="X367" s="85">
        <v>43748</v>
      </c>
      <c r="Y367" s="87" t="s">
        <v>969</v>
      </c>
      <c r="Z367" s="82" t="s">
        <v>1174</v>
      </c>
      <c r="AA367" s="79"/>
      <c r="AB367" s="79"/>
      <c r="AC367" s="87" t="s">
        <v>1381</v>
      </c>
      <c r="AD367" s="79"/>
      <c r="AE367" s="79" t="b">
        <v>0</v>
      </c>
      <c r="AF367" s="79">
        <v>0</v>
      </c>
      <c r="AG367" s="87" t="s">
        <v>1402</v>
      </c>
      <c r="AH367" s="79" t="b">
        <v>0</v>
      </c>
      <c r="AI367" s="79" t="s">
        <v>1405</v>
      </c>
      <c r="AJ367" s="79"/>
      <c r="AK367" s="87" t="s">
        <v>1402</v>
      </c>
      <c r="AL367" s="79" t="b">
        <v>0</v>
      </c>
      <c r="AM367" s="79">
        <v>0</v>
      </c>
      <c r="AN367" s="87" t="s">
        <v>1402</v>
      </c>
      <c r="AO367" s="79" t="s">
        <v>1409</v>
      </c>
      <c r="AP367" s="79" t="b">
        <v>0</v>
      </c>
      <c r="AQ367" s="87" t="s">
        <v>1381</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11</v>
      </c>
      <c r="BF367" s="48">
        <v>0</v>
      </c>
      <c r="BG367" s="49">
        <v>0</v>
      </c>
      <c r="BH367" s="48">
        <v>0</v>
      </c>
      <c r="BI367" s="49">
        <v>0</v>
      </c>
      <c r="BJ367" s="48">
        <v>0</v>
      </c>
      <c r="BK367" s="49">
        <v>0</v>
      </c>
      <c r="BL367" s="48">
        <v>36</v>
      </c>
      <c r="BM367" s="49">
        <v>100</v>
      </c>
      <c r="BN367" s="48">
        <v>36</v>
      </c>
    </row>
    <row r="368" spans="1:66" ht="15">
      <c r="A368" s="64" t="s">
        <v>320</v>
      </c>
      <c r="B368" s="64" t="s">
        <v>334</v>
      </c>
      <c r="C368" s="65" t="s">
        <v>3852</v>
      </c>
      <c r="D368" s="66">
        <v>3</v>
      </c>
      <c r="E368" s="67" t="s">
        <v>136</v>
      </c>
      <c r="F368" s="68">
        <v>19</v>
      </c>
      <c r="G368" s="65"/>
      <c r="H368" s="69"/>
      <c r="I368" s="70"/>
      <c r="J368" s="70"/>
      <c r="K368" s="34" t="s">
        <v>65</v>
      </c>
      <c r="L368" s="77">
        <v>368</v>
      </c>
      <c r="M368" s="77"/>
      <c r="N368" s="72"/>
      <c r="O368" s="79" t="s">
        <v>385</v>
      </c>
      <c r="P368" s="81">
        <v>43739.509351851855</v>
      </c>
      <c r="Q368" s="79" t="s">
        <v>394</v>
      </c>
      <c r="R368" s="79"/>
      <c r="S368" s="79"/>
      <c r="T368" s="79" t="s">
        <v>293</v>
      </c>
      <c r="U368" s="79"/>
      <c r="V368" s="82" t="s">
        <v>783</v>
      </c>
      <c r="W368" s="81">
        <v>43739.509351851855</v>
      </c>
      <c r="X368" s="85">
        <v>43739</v>
      </c>
      <c r="Y368" s="87" t="s">
        <v>971</v>
      </c>
      <c r="Z368" s="82" t="s">
        <v>1176</v>
      </c>
      <c r="AA368" s="79"/>
      <c r="AB368" s="79"/>
      <c r="AC368" s="87" t="s">
        <v>1383</v>
      </c>
      <c r="AD368" s="79"/>
      <c r="AE368" s="79" t="b">
        <v>0</v>
      </c>
      <c r="AF368" s="79">
        <v>0</v>
      </c>
      <c r="AG368" s="87" t="s">
        <v>1402</v>
      </c>
      <c r="AH368" s="79" t="b">
        <v>0</v>
      </c>
      <c r="AI368" s="79" t="s">
        <v>1405</v>
      </c>
      <c r="AJ368" s="79"/>
      <c r="AK368" s="87" t="s">
        <v>1402</v>
      </c>
      <c r="AL368" s="79" t="b">
        <v>0</v>
      </c>
      <c r="AM368" s="79">
        <v>2</v>
      </c>
      <c r="AN368" s="87" t="s">
        <v>1385</v>
      </c>
      <c r="AO368" s="79" t="s">
        <v>1409</v>
      </c>
      <c r="AP368" s="79" t="b">
        <v>0</v>
      </c>
      <c r="AQ368" s="87" t="s">
        <v>1385</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10</v>
      </c>
      <c r="BE368" s="78" t="str">
        <f>REPLACE(INDEX(GroupVertices[Group],MATCH(Edges[[#This Row],[Vertex 2]],GroupVertices[Vertex],0)),1,1,"")</f>
        <v>10</v>
      </c>
      <c r="BF368" s="48"/>
      <c r="BG368" s="49"/>
      <c r="BH368" s="48"/>
      <c r="BI368" s="49"/>
      <c r="BJ368" s="48"/>
      <c r="BK368" s="49"/>
      <c r="BL368" s="48"/>
      <c r="BM368" s="49"/>
      <c r="BN368" s="48"/>
    </row>
    <row r="369" spans="1:66" ht="15">
      <c r="A369" s="64" t="s">
        <v>320</v>
      </c>
      <c r="B369" s="64" t="s">
        <v>334</v>
      </c>
      <c r="C369" s="65" t="s">
        <v>3852</v>
      </c>
      <c r="D369" s="66">
        <v>3</v>
      </c>
      <c r="E369" s="67" t="s">
        <v>136</v>
      </c>
      <c r="F369" s="68">
        <v>19</v>
      </c>
      <c r="G369" s="65"/>
      <c r="H369" s="69"/>
      <c r="I369" s="70"/>
      <c r="J369" s="70"/>
      <c r="K369" s="34" t="s">
        <v>65</v>
      </c>
      <c r="L369" s="77">
        <v>369</v>
      </c>
      <c r="M369" s="77"/>
      <c r="N369" s="72"/>
      <c r="O369" s="79" t="s">
        <v>385</v>
      </c>
      <c r="P369" s="81">
        <v>43746.575277777774</v>
      </c>
      <c r="Q369" s="79" t="s">
        <v>468</v>
      </c>
      <c r="R369" s="79"/>
      <c r="S369" s="79"/>
      <c r="T369" s="79" t="s">
        <v>613</v>
      </c>
      <c r="U369" s="79"/>
      <c r="V369" s="82" t="s">
        <v>783</v>
      </c>
      <c r="W369" s="81">
        <v>43746.575277777774</v>
      </c>
      <c r="X369" s="85">
        <v>43746</v>
      </c>
      <c r="Y369" s="87" t="s">
        <v>972</v>
      </c>
      <c r="Z369" s="82" t="s">
        <v>1177</v>
      </c>
      <c r="AA369" s="79"/>
      <c r="AB369" s="79"/>
      <c r="AC369" s="87" t="s">
        <v>1384</v>
      </c>
      <c r="AD369" s="79"/>
      <c r="AE369" s="79" t="b">
        <v>0</v>
      </c>
      <c r="AF369" s="79">
        <v>0</v>
      </c>
      <c r="AG369" s="87" t="s">
        <v>1402</v>
      </c>
      <c r="AH369" s="79" t="b">
        <v>0</v>
      </c>
      <c r="AI369" s="79" t="s">
        <v>1405</v>
      </c>
      <c r="AJ369" s="79"/>
      <c r="AK369" s="87" t="s">
        <v>1402</v>
      </c>
      <c r="AL369" s="79" t="b">
        <v>0</v>
      </c>
      <c r="AM369" s="79">
        <v>2</v>
      </c>
      <c r="AN369" s="87" t="s">
        <v>1386</v>
      </c>
      <c r="AO369" s="79" t="s">
        <v>1409</v>
      </c>
      <c r="AP369" s="79" t="b">
        <v>0</v>
      </c>
      <c r="AQ369" s="87" t="s">
        <v>1386</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10</v>
      </c>
      <c r="BE369" s="78" t="str">
        <f>REPLACE(INDEX(GroupVertices[Group],MATCH(Edges[[#This Row],[Vertex 2]],GroupVertices[Vertex],0)),1,1,"")</f>
        <v>10</v>
      </c>
      <c r="BF369" s="48"/>
      <c r="BG369" s="49"/>
      <c r="BH369" s="48"/>
      <c r="BI369" s="49"/>
      <c r="BJ369" s="48"/>
      <c r="BK369" s="49"/>
      <c r="BL369" s="48"/>
      <c r="BM369" s="49"/>
      <c r="BN369" s="48"/>
    </row>
    <row r="370" spans="1:66" ht="15">
      <c r="A370" s="64" t="s">
        <v>293</v>
      </c>
      <c r="B370" s="64" t="s">
        <v>334</v>
      </c>
      <c r="C370" s="65" t="s">
        <v>3852</v>
      </c>
      <c r="D370" s="66">
        <v>3</v>
      </c>
      <c r="E370" s="67" t="s">
        <v>136</v>
      </c>
      <c r="F370" s="68">
        <v>19</v>
      </c>
      <c r="G370" s="65"/>
      <c r="H370" s="69"/>
      <c r="I370" s="70"/>
      <c r="J370" s="70"/>
      <c r="K370" s="34" t="s">
        <v>65</v>
      </c>
      <c r="L370" s="77">
        <v>370</v>
      </c>
      <c r="M370" s="77"/>
      <c r="N370" s="72"/>
      <c r="O370" s="79" t="s">
        <v>385</v>
      </c>
      <c r="P370" s="81">
        <v>43739.458333333336</v>
      </c>
      <c r="Q370" s="79" t="s">
        <v>394</v>
      </c>
      <c r="R370" s="82" t="s">
        <v>528</v>
      </c>
      <c r="S370" s="79" t="s">
        <v>543</v>
      </c>
      <c r="T370" s="79" t="s">
        <v>293</v>
      </c>
      <c r="U370" s="82" t="s">
        <v>677</v>
      </c>
      <c r="V370" s="82" t="s">
        <v>677</v>
      </c>
      <c r="W370" s="81">
        <v>43739.458333333336</v>
      </c>
      <c r="X370" s="85">
        <v>43739</v>
      </c>
      <c r="Y370" s="87" t="s">
        <v>895</v>
      </c>
      <c r="Z370" s="82" t="s">
        <v>1178</v>
      </c>
      <c r="AA370" s="79"/>
      <c r="AB370" s="79"/>
      <c r="AC370" s="87" t="s">
        <v>1385</v>
      </c>
      <c r="AD370" s="79"/>
      <c r="AE370" s="79" t="b">
        <v>0</v>
      </c>
      <c r="AF370" s="79">
        <v>3</v>
      </c>
      <c r="AG370" s="87" t="s">
        <v>1402</v>
      </c>
      <c r="AH370" s="79" t="b">
        <v>0</v>
      </c>
      <c r="AI370" s="79" t="s">
        <v>1405</v>
      </c>
      <c r="AJ370" s="79"/>
      <c r="AK370" s="87" t="s">
        <v>1402</v>
      </c>
      <c r="AL370" s="79" t="b">
        <v>0</v>
      </c>
      <c r="AM370" s="79">
        <v>2</v>
      </c>
      <c r="AN370" s="87" t="s">
        <v>1402</v>
      </c>
      <c r="AO370" s="79" t="s">
        <v>1429</v>
      </c>
      <c r="AP370" s="79" t="b">
        <v>0</v>
      </c>
      <c r="AQ370" s="87" t="s">
        <v>1385</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v>
      </c>
      <c r="BE370" s="78" t="str">
        <f>REPLACE(INDEX(GroupVertices[Group],MATCH(Edges[[#This Row],[Vertex 2]],GroupVertices[Vertex],0)),1,1,"")</f>
        <v>10</v>
      </c>
      <c r="BF370" s="48"/>
      <c r="BG370" s="49"/>
      <c r="BH370" s="48"/>
      <c r="BI370" s="49"/>
      <c r="BJ370" s="48"/>
      <c r="BK370" s="49"/>
      <c r="BL370" s="48"/>
      <c r="BM370" s="49"/>
      <c r="BN370" s="48"/>
    </row>
    <row r="371" spans="1:66" ht="15">
      <c r="A371" s="64" t="s">
        <v>293</v>
      </c>
      <c r="B371" s="64" t="s">
        <v>334</v>
      </c>
      <c r="C371" s="65" t="s">
        <v>3852</v>
      </c>
      <c r="D371" s="66">
        <v>3</v>
      </c>
      <c r="E371" s="67" t="s">
        <v>136</v>
      </c>
      <c r="F371" s="68">
        <v>19</v>
      </c>
      <c r="G371" s="65"/>
      <c r="H371" s="69"/>
      <c r="I371" s="70"/>
      <c r="J371" s="70"/>
      <c r="K371" s="34" t="s">
        <v>65</v>
      </c>
      <c r="L371" s="77">
        <v>371</v>
      </c>
      <c r="M371" s="77"/>
      <c r="N371" s="72"/>
      <c r="O371" s="79" t="s">
        <v>385</v>
      </c>
      <c r="P371" s="81">
        <v>43746.57471064815</v>
      </c>
      <c r="Q371" s="79" t="s">
        <v>468</v>
      </c>
      <c r="R371" s="82" t="s">
        <v>480</v>
      </c>
      <c r="S371" s="79" t="s">
        <v>539</v>
      </c>
      <c r="T371" s="79" t="s">
        <v>614</v>
      </c>
      <c r="U371" s="82" t="s">
        <v>678</v>
      </c>
      <c r="V371" s="82" t="s">
        <v>678</v>
      </c>
      <c r="W371" s="81">
        <v>43746.57471064815</v>
      </c>
      <c r="X371" s="85">
        <v>43746</v>
      </c>
      <c r="Y371" s="87" t="s">
        <v>973</v>
      </c>
      <c r="Z371" s="82" t="s">
        <v>1179</v>
      </c>
      <c r="AA371" s="79"/>
      <c r="AB371" s="79"/>
      <c r="AC371" s="87" t="s">
        <v>1386</v>
      </c>
      <c r="AD371" s="79"/>
      <c r="AE371" s="79" t="b">
        <v>0</v>
      </c>
      <c r="AF371" s="79">
        <v>2</v>
      </c>
      <c r="AG371" s="87" t="s">
        <v>1402</v>
      </c>
      <c r="AH371" s="79" t="b">
        <v>0</v>
      </c>
      <c r="AI371" s="79" t="s">
        <v>1405</v>
      </c>
      <c r="AJ371" s="79"/>
      <c r="AK371" s="87" t="s">
        <v>1402</v>
      </c>
      <c r="AL371" s="79" t="b">
        <v>0</v>
      </c>
      <c r="AM371" s="79">
        <v>2</v>
      </c>
      <c r="AN371" s="87" t="s">
        <v>1402</v>
      </c>
      <c r="AO371" s="79" t="s">
        <v>1409</v>
      </c>
      <c r="AP371" s="79" t="b">
        <v>0</v>
      </c>
      <c r="AQ371" s="87" t="s">
        <v>1386</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1</v>
      </c>
      <c r="BE371" s="78" t="str">
        <f>REPLACE(INDEX(GroupVertices[Group],MATCH(Edges[[#This Row],[Vertex 2]],GroupVertices[Vertex],0)),1,1,"")</f>
        <v>10</v>
      </c>
      <c r="BF371" s="48"/>
      <c r="BG371" s="49"/>
      <c r="BH371" s="48"/>
      <c r="BI371" s="49"/>
      <c r="BJ371" s="48"/>
      <c r="BK371" s="49"/>
      <c r="BL371" s="48"/>
      <c r="BM371" s="49"/>
      <c r="BN371" s="48"/>
    </row>
    <row r="372" spans="1:66" ht="15">
      <c r="A372" s="64" t="s">
        <v>321</v>
      </c>
      <c r="B372" s="64" t="s">
        <v>334</v>
      </c>
      <c r="C372" s="65" t="s">
        <v>3851</v>
      </c>
      <c r="D372" s="66">
        <v>3</v>
      </c>
      <c r="E372" s="67" t="s">
        <v>132</v>
      </c>
      <c r="F372" s="68">
        <v>32</v>
      </c>
      <c r="G372" s="65"/>
      <c r="H372" s="69"/>
      <c r="I372" s="70"/>
      <c r="J372" s="70"/>
      <c r="K372" s="34" t="s">
        <v>65</v>
      </c>
      <c r="L372" s="77">
        <v>372</v>
      </c>
      <c r="M372" s="77"/>
      <c r="N372" s="72"/>
      <c r="O372" s="79" t="s">
        <v>385</v>
      </c>
      <c r="P372" s="81">
        <v>43748.590219907404</v>
      </c>
      <c r="Q372" s="79" t="s">
        <v>468</v>
      </c>
      <c r="R372" s="79"/>
      <c r="S372" s="79"/>
      <c r="T372" s="79" t="s">
        <v>613</v>
      </c>
      <c r="U372" s="79"/>
      <c r="V372" s="82" t="s">
        <v>784</v>
      </c>
      <c r="W372" s="81">
        <v>43748.590219907404</v>
      </c>
      <c r="X372" s="85">
        <v>43748</v>
      </c>
      <c r="Y372" s="87" t="s">
        <v>974</v>
      </c>
      <c r="Z372" s="82" t="s">
        <v>1180</v>
      </c>
      <c r="AA372" s="79"/>
      <c r="AB372" s="79"/>
      <c r="AC372" s="87" t="s">
        <v>1387</v>
      </c>
      <c r="AD372" s="79"/>
      <c r="AE372" s="79" t="b">
        <v>0</v>
      </c>
      <c r="AF372" s="79">
        <v>0</v>
      </c>
      <c r="AG372" s="87" t="s">
        <v>1402</v>
      </c>
      <c r="AH372" s="79" t="b">
        <v>0</v>
      </c>
      <c r="AI372" s="79" t="s">
        <v>1405</v>
      </c>
      <c r="AJ372" s="79"/>
      <c r="AK372" s="87" t="s">
        <v>1402</v>
      </c>
      <c r="AL372" s="79" t="b">
        <v>0</v>
      </c>
      <c r="AM372" s="79">
        <v>2</v>
      </c>
      <c r="AN372" s="87" t="s">
        <v>1386</v>
      </c>
      <c r="AO372" s="79" t="s">
        <v>1408</v>
      </c>
      <c r="AP372" s="79" t="b">
        <v>0</v>
      </c>
      <c r="AQ372" s="87" t="s">
        <v>1386</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10</v>
      </c>
      <c r="BE372" s="78" t="str">
        <f>REPLACE(INDEX(GroupVertices[Group],MATCH(Edges[[#This Row],[Vertex 2]],GroupVertices[Vertex],0)),1,1,"")</f>
        <v>10</v>
      </c>
      <c r="BF372" s="48"/>
      <c r="BG372" s="49"/>
      <c r="BH372" s="48"/>
      <c r="BI372" s="49"/>
      <c r="BJ372" s="48"/>
      <c r="BK372" s="49"/>
      <c r="BL372" s="48"/>
      <c r="BM372" s="49"/>
      <c r="BN372" s="48"/>
    </row>
    <row r="373" spans="1:66" ht="15">
      <c r="A373" s="64" t="s">
        <v>320</v>
      </c>
      <c r="B373" s="64" t="s">
        <v>293</v>
      </c>
      <c r="C373" s="65" t="s">
        <v>3852</v>
      </c>
      <c r="D373" s="66">
        <v>3</v>
      </c>
      <c r="E373" s="67" t="s">
        <v>136</v>
      </c>
      <c r="F373" s="68">
        <v>19</v>
      </c>
      <c r="G373" s="65"/>
      <c r="H373" s="69"/>
      <c r="I373" s="70"/>
      <c r="J373" s="70"/>
      <c r="K373" s="34" t="s">
        <v>66</v>
      </c>
      <c r="L373" s="77">
        <v>373</v>
      </c>
      <c r="M373" s="77"/>
      <c r="N373" s="72"/>
      <c r="O373" s="79" t="s">
        <v>384</v>
      </c>
      <c r="P373" s="81">
        <v>43739.509351851855</v>
      </c>
      <c r="Q373" s="79" t="s">
        <v>394</v>
      </c>
      <c r="R373" s="79"/>
      <c r="S373" s="79"/>
      <c r="T373" s="79" t="s">
        <v>293</v>
      </c>
      <c r="U373" s="79"/>
      <c r="V373" s="82" t="s">
        <v>783</v>
      </c>
      <c r="W373" s="81">
        <v>43739.509351851855</v>
      </c>
      <c r="X373" s="85">
        <v>43739</v>
      </c>
      <c r="Y373" s="87" t="s">
        <v>971</v>
      </c>
      <c r="Z373" s="82" t="s">
        <v>1176</v>
      </c>
      <c r="AA373" s="79"/>
      <c r="AB373" s="79"/>
      <c r="AC373" s="87" t="s">
        <v>1383</v>
      </c>
      <c r="AD373" s="79"/>
      <c r="AE373" s="79" t="b">
        <v>0</v>
      </c>
      <c r="AF373" s="79">
        <v>0</v>
      </c>
      <c r="AG373" s="87" t="s">
        <v>1402</v>
      </c>
      <c r="AH373" s="79" t="b">
        <v>0</v>
      </c>
      <c r="AI373" s="79" t="s">
        <v>1405</v>
      </c>
      <c r="AJ373" s="79"/>
      <c r="AK373" s="87" t="s">
        <v>1402</v>
      </c>
      <c r="AL373" s="79" t="b">
        <v>0</v>
      </c>
      <c r="AM373" s="79">
        <v>2</v>
      </c>
      <c r="AN373" s="87" t="s">
        <v>1385</v>
      </c>
      <c r="AO373" s="79" t="s">
        <v>1409</v>
      </c>
      <c r="AP373" s="79" t="b">
        <v>0</v>
      </c>
      <c r="AQ373" s="87" t="s">
        <v>1385</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10</v>
      </c>
      <c r="BE373" s="78" t="str">
        <f>REPLACE(INDEX(GroupVertices[Group],MATCH(Edges[[#This Row],[Vertex 2]],GroupVertices[Vertex],0)),1,1,"")</f>
        <v>1</v>
      </c>
      <c r="BF373" s="48">
        <v>0</v>
      </c>
      <c r="BG373" s="49">
        <v>0</v>
      </c>
      <c r="BH373" s="48">
        <v>0</v>
      </c>
      <c r="BI373" s="49">
        <v>0</v>
      </c>
      <c r="BJ373" s="48">
        <v>0</v>
      </c>
      <c r="BK373" s="49">
        <v>0</v>
      </c>
      <c r="BL373" s="48">
        <v>24</v>
      </c>
      <c r="BM373" s="49">
        <v>100</v>
      </c>
      <c r="BN373" s="48">
        <v>24</v>
      </c>
    </row>
    <row r="374" spans="1:66" ht="15">
      <c r="A374" s="64" t="s">
        <v>320</v>
      </c>
      <c r="B374" s="64" t="s">
        <v>320</v>
      </c>
      <c r="C374" s="65" t="s">
        <v>3851</v>
      </c>
      <c r="D374" s="66">
        <v>3</v>
      </c>
      <c r="E374" s="67" t="s">
        <v>132</v>
      </c>
      <c r="F374" s="68">
        <v>32</v>
      </c>
      <c r="G374" s="65"/>
      <c r="H374" s="69"/>
      <c r="I374" s="70"/>
      <c r="J374" s="70"/>
      <c r="K374" s="34" t="s">
        <v>65</v>
      </c>
      <c r="L374" s="77">
        <v>374</v>
      </c>
      <c r="M374" s="77"/>
      <c r="N374" s="72"/>
      <c r="O374" s="79" t="s">
        <v>176</v>
      </c>
      <c r="P374" s="81">
        <v>43746.35340277778</v>
      </c>
      <c r="Q374" s="79" t="s">
        <v>469</v>
      </c>
      <c r="R374" s="82" t="s">
        <v>529</v>
      </c>
      <c r="S374" s="79" t="s">
        <v>539</v>
      </c>
      <c r="T374" s="79" t="s">
        <v>293</v>
      </c>
      <c r="U374" s="82" t="s">
        <v>679</v>
      </c>
      <c r="V374" s="82" t="s">
        <v>679</v>
      </c>
      <c r="W374" s="81">
        <v>43746.35340277778</v>
      </c>
      <c r="X374" s="85">
        <v>43746</v>
      </c>
      <c r="Y374" s="87" t="s">
        <v>975</v>
      </c>
      <c r="Z374" s="82" t="s">
        <v>1181</v>
      </c>
      <c r="AA374" s="79"/>
      <c r="AB374" s="79"/>
      <c r="AC374" s="87" t="s">
        <v>1388</v>
      </c>
      <c r="AD374" s="79"/>
      <c r="AE374" s="79" t="b">
        <v>0</v>
      </c>
      <c r="AF374" s="79">
        <v>0</v>
      </c>
      <c r="AG374" s="87" t="s">
        <v>1402</v>
      </c>
      <c r="AH374" s="79" t="b">
        <v>0</v>
      </c>
      <c r="AI374" s="79" t="s">
        <v>1405</v>
      </c>
      <c r="AJ374" s="79"/>
      <c r="AK374" s="87" t="s">
        <v>1402</v>
      </c>
      <c r="AL374" s="79" t="b">
        <v>0</v>
      </c>
      <c r="AM374" s="79">
        <v>0</v>
      </c>
      <c r="AN374" s="87" t="s">
        <v>1402</v>
      </c>
      <c r="AO374" s="79" t="s">
        <v>1409</v>
      </c>
      <c r="AP374" s="79" t="b">
        <v>0</v>
      </c>
      <c r="AQ374" s="87" t="s">
        <v>1388</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10</v>
      </c>
      <c r="BE374" s="78" t="str">
        <f>REPLACE(INDEX(GroupVertices[Group],MATCH(Edges[[#This Row],[Vertex 2]],GroupVertices[Vertex],0)),1,1,"")</f>
        <v>10</v>
      </c>
      <c r="BF374" s="48">
        <v>0</v>
      </c>
      <c r="BG374" s="49">
        <v>0</v>
      </c>
      <c r="BH374" s="48">
        <v>0</v>
      </c>
      <c r="BI374" s="49">
        <v>0</v>
      </c>
      <c r="BJ374" s="48">
        <v>0</v>
      </c>
      <c r="BK374" s="49">
        <v>0</v>
      </c>
      <c r="BL374" s="48">
        <v>33</v>
      </c>
      <c r="BM374" s="49">
        <v>100</v>
      </c>
      <c r="BN374" s="48">
        <v>33</v>
      </c>
    </row>
    <row r="375" spans="1:66" ht="15">
      <c r="A375" s="64" t="s">
        <v>320</v>
      </c>
      <c r="B375" s="64" t="s">
        <v>293</v>
      </c>
      <c r="C375" s="65" t="s">
        <v>3852</v>
      </c>
      <c r="D375" s="66">
        <v>3</v>
      </c>
      <c r="E375" s="67" t="s">
        <v>136</v>
      </c>
      <c r="F375" s="68">
        <v>19</v>
      </c>
      <c r="G375" s="65"/>
      <c r="H375" s="69"/>
      <c r="I375" s="70"/>
      <c r="J375" s="70"/>
      <c r="K375" s="34" t="s">
        <v>66</v>
      </c>
      <c r="L375" s="77">
        <v>375</v>
      </c>
      <c r="M375" s="77"/>
      <c r="N375" s="72"/>
      <c r="O375" s="79" t="s">
        <v>384</v>
      </c>
      <c r="P375" s="81">
        <v>43746.575277777774</v>
      </c>
      <c r="Q375" s="79" t="s">
        <v>468</v>
      </c>
      <c r="R375" s="79"/>
      <c r="S375" s="79"/>
      <c r="T375" s="79" t="s">
        <v>613</v>
      </c>
      <c r="U375" s="79"/>
      <c r="V375" s="82" t="s">
        <v>783</v>
      </c>
      <c r="W375" s="81">
        <v>43746.575277777774</v>
      </c>
      <c r="X375" s="85">
        <v>43746</v>
      </c>
      <c r="Y375" s="87" t="s">
        <v>972</v>
      </c>
      <c r="Z375" s="82" t="s">
        <v>1177</v>
      </c>
      <c r="AA375" s="79"/>
      <c r="AB375" s="79"/>
      <c r="AC375" s="87" t="s">
        <v>1384</v>
      </c>
      <c r="AD375" s="79"/>
      <c r="AE375" s="79" t="b">
        <v>0</v>
      </c>
      <c r="AF375" s="79">
        <v>0</v>
      </c>
      <c r="AG375" s="87" t="s">
        <v>1402</v>
      </c>
      <c r="AH375" s="79" t="b">
        <v>0</v>
      </c>
      <c r="AI375" s="79" t="s">
        <v>1405</v>
      </c>
      <c r="AJ375" s="79"/>
      <c r="AK375" s="87" t="s">
        <v>1402</v>
      </c>
      <c r="AL375" s="79" t="b">
        <v>0</v>
      </c>
      <c r="AM375" s="79">
        <v>2</v>
      </c>
      <c r="AN375" s="87" t="s">
        <v>1386</v>
      </c>
      <c r="AO375" s="79" t="s">
        <v>1409</v>
      </c>
      <c r="AP375" s="79" t="b">
        <v>0</v>
      </c>
      <c r="AQ375" s="87" t="s">
        <v>1386</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10</v>
      </c>
      <c r="BE375" s="78" t="str">
        <f>REPLACE(INDEX(GroupVertices[Group],MATCH(Edges[[#This Row],[Vertex 2]],GroupVertices[Vertex],0)),1,1,"")</f>
        <v>1</v>
      </c>
      <c r="BF375" s="48">
        <v>0</v>
      </c>
      <c r="BG375" s="49">
        <v>0</v>
      </c>
      <c r="BH375" s="48">
        <v>0</v>
      </c>
      <c r="BI375" s="49">
        <v>0</v>
      </c>
      <c r="BJ375" s="48">
        <v>0</v>
      </c>
      <c r="BK375" s="49">
        <v>0</v>
      </c>
      <c r="BL375" s="48">
        <v>33</v>
      </c>
      <c r="BM375" s="49">
        <v>100</v>
      </c>
      <c r="BN375" s="48">
        <v>33</v>
      </c>
    </row>
    <row r="376" spans="1:66" ht="15">
      <c r="A376" s="64" t="s">
        <v>293</v>
      </c>
      <c r="B376" s="64" t="s">
        <v>320</v>
      </c>
      <c r="C376" s="65" t="s">
        <v>3852</v>
      </c>
      <c r="D376" s="66">
        <v>3</v>
      </c>
      <c r="E376" s="67" t="s">
        <v>136</v>
      </c>
      <c r="F376" s="68">
        <v>19</v>
      </c>
      <c r="G376" s="65"/>
      <c r="H376" s="69"/>
      <c r="I376" s="70"/>
      <c r="J376" s="70"/>
      <c r="K376" s="34" t="s">
        <v>66</v>
      </c>
      <c r="L376" s="77">
        <v>376</v>
      </c>
      <c r="M376" s="77"/>
      <c r="N376" s="72"/>
      <c r="O376" s="79" t="s">
        <v>385</v>
      </c>
      <c r="P376" s="81">
        <v>43739.458333333336</v>
      </c>
      <c r="Q376" s="79" t="s">
        <v>394</v>
      </c>
      <c r="R376" s="82" t="s">
        <v>528</v>
      </c>
      <c r="S376" s="79" t="s">
        <v>543</v>
      </c>
      <c r="T376" s="79" t="s">
        <v>293</v>
      </c>
      <c r="U376" s="82" t="s">
        <v>677</v>
      </c>
      <c r="V376" s="82" t="s">
        <v>677</v>
      </c>
      <c r="W376" s="81">
        <v>43739.458333333336</v>
      </c>
      <c r="X376" s="85">
        <v>43739</v>
      </c>
      <c r="Y376" s="87" t="s">
        <v>895</v>
      </c>
      <c r="Z376" s="82" t="s">
        <v>1178</v>
      </c>
      <c r="AA376" s="79"/>
      <c r="AB376" s="79"/>
      <c r="AC376" s="87" t="s">
        <v>1385</v>
      </c>
      <c r="AD376" s="79"/>
      <c r="AE376" s="79" t="b">
        <v>0</v>
      </c>
      <c r="AF376" s="79">
        <v>3</v>
      </c>
      <c r="AG376" s="87" t="s">
        <v>1402</v>
      </c>
      <c r="AH376" s="79" t="b">
        <v>0</v>
      </c>
      <c r="AI376" s="79" t="s">
        <v>1405</v>
      </c>
      <c r="AJ376" s="79"/>
      <c r="AK376" s="87" t="s">
        <v>1402</v>
      </c>
      <c r="AL376" s="79" t="b">
        <v>0</v>
      </c>
      <c r="AM376" s="79">
        <v>2</v>
      </c>
      <c r="AN376" s="87" t="s">
        <v>1402</v>
      </c>
      <c r="AO376" s="79" t="s">
        <v>1429</v>
      </c>
      <c r="AP376" s="79" t="b">
        <v>0</v>
      </c>
      <c r="AQ376" s="87" t="s">
        <v>1385</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10</v>
      </c>
      <c r="BF376" s="48">
        <v>0</v>
      </c>
      <c r="BG376" s="49">
        <v>0</v>
      </c>
      <c r="BH376" s="48">
        <v>0</v>
      </c>
      <c r="BI376" s="49">
        <v>0</v>
      </c>
      <c r="BJ376" s="48">
        <v>0</v>
      </c>
      <c r="BK376" s="49">
        <v>0</v>
      </c>
      <c r="BL376" s="48">
        <v>24</v>
      </c>
      <c r="BM376" s="49">
        <v>100</v>
      </c>
      <c r="BN376" s="48">
        <v>24</v>
      </c>
    </row>
    <row r="377" spans="1:66" ht="15">
      <c r="A377" s="64" t="s">
        <v>293</v>
      </c>
      <c r="B377" s="64" t="s">
        <v>320</v>
      </c>
      <c r="C377" s="65" t="s">
        <v>3852</v>
      </c>
      <c r="D377" s="66">
        <v>3</v>
      </c>
      <c r="E377" s="67" t="s">
        <v>136</v>
      </c>
      <c r="F377" s="68">
        <v>19</v>
      </c>
      <c r="G377" s="65"/>
      <c r="H377" s="69"/>
      <c r="I377" s="70"/>
      <c r="J377" s="70"/>
      <c r="K377" s="34" t="s">
        <v>66</v>
      </c>
      <c r="L377" s="77">
        <v>377</v>
      </c>
      <c r="M377" s="77"/>
      <c r="N377" s="72"/>
      <c r="O377" s="79" t="s">
        <v>385</v>
      </c>
      <c r="P377" s="81">
        <v>43746.57471064815</v>
      </c>
      <c r="Q377" s="79" t="s">
        <v>468</v>
      </c>
      <c r="R377" s="82" t="s">
        <v>480</v>
      </c>
      <c r="S377" s="79" t="s">
        <v>539</v>
      </c>
      <c r="T377" s="79" t="s">
        <v>614</v>
      </c>
      <c r="U377" s="82" t="s">
        <v>678</v>
      </c>
      <c r="V377" s="82" t="s">
        <v>678</v>
      </c>
      <c r="W377" s="81">
        <v>43746.57471064815</v>
      </c>
      <c r="X377" s="85">
        <v>43746</v>
      </c>
      <c r="Y377" s="87" t="s">
        <v>973</v>
      </c>
      <c r="Z377" s="82" t="s">
        <v>1179</v>
      </c>
      <c r="AA377" s="79"/>
      <c r="AB377" s="79"/>
      <c r="AC377" s="87" t="s">
        <v>1386</v>
      </c>
      <c r="AD377" s="79"/>
      <c r="AE377" s="79" t="b">
        <v>0</v>
      </c>
      <c r="AF377" s="79">
        <v>2</v>
      </c>
      <c r="AG377" s="87" t="s">
        <v>1402</v>
      </c>
      <c r="AH377" s="79" t="b">
        <v>0</v>
      </c>
      <c r="AI377" s="79" t="s">
        <v>1405</v>
      </c>
      <c r="AJ377" s="79"/>
      <c r="AK377" s="87" t="s">
        <v>1402</v>
      </c>
      <c r="AL377" s="79" t="b">
        <v>0</v>
      </c>
      <c r="AM377" s="79">
        <v>2</v>
      </c>
      <c r="AN377" s="87" t="s">
        <v>1402</v>
      </c>
      <c r="AO377" s="79" t="s">
        <v>1409</v>
      </c>
      <c r="AP377" s="79" t="b">
        <v>0</v>
      </c>
      <c r="AQ377" s="87" t="s">
        <v>1386</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10</v>
      </c>
      <c r="BF377" s="48">
        <v>0</v>
      </c>
      <c r="BG377" s="49">
        <v>0</v>
      </c>
      <c r="BH377" s="48">
        <v>0</v>
      </c>
      <c r="BI377" s="49">
        <v>0</v>
      </c>
      <c r="BJ377" s="48">
        <v>0</v>
      </c>
      <c r="BK377" s="49">
        <v>0</v>
      </c>
      <c r="BL377" s="48">
        <v>33</v>
      </c>
      <c r="BM377" s="49">
        <v>100</v>
      </c>
      <c r="BN377" s="48">
        <v>33</v>
      </c>
    </row>
    <row r="378" spans="1:66" ht="15">
      <c r="A378" s="64" t="s">
        <v>321</v>
      </c>
      <c r="B378" s="64" t="s">
        <v>320</v>
      </c>
      <c r="C378" s="65" t="s">
        <v>3851</v>
      </c>
      <c r="D378" s="66">
        <v>3</v>
      </c>
      <c r="E378" s="67" t="s">
        <v>132</v>
      </c>
      <c r="F378" s="68">
        <v>32</v>
      </c>
      <c r="G378" s="65"/>
      <c r="H378" s="69"/>
      <c r="I378" s="70"/>
      <c r="J378" s="70"/>
      <c r="K378" s="34" t="s">
        <v>65</v>
      </c>
      <c r="L378" s="77">
        <v>378</v>
      </c>
      <c r="M378" s="77"/>
      <c r="N378" s="72"/>
      <c r="O378" s="79" t="s">
        <v>385</v>
      </c>
      <c r="P378" s="81">
        <v>43748.590219907404</v>
      </c>
      <c r="Q378" s="79" t="s">
        <v>468</v>
      </c>
      <c r="R378" s="79"/>
      <c r="S378" s="79"/>
      <c r="T378" s="79" t="s">
        <v>613</v>
      </c>
      <c r="U378" s="79"/>
      <c r="V378" s="82" t="s">
        <v>784</v>
      </c>
      <c r="W378" s="81">
        <v>43748.590219907404</v>
      </c>
      <c r="X378" s="85">
        <v>43748</v>
      </c>
      <c r="Y378" s="87" t="s">
        <v>974</v>
      </c>
      <c r="Z378" s="82" t="s">
        <v>1180</v>
      </c>
      <c r="AA378" s="79"/>
      <c r="AB378" s="79"/>
      <c r="AC378" s="87" t="s">
        <v>1387</v>
      </c>
      <c r="AD378" s="79"/>
      <c r="AE378" s="79" t="b">
        <v>0</v>
      </c>
      <c r="AF378" s="79">
        <v>0</v>
      </c>
      <c r="AG378" s="87" t="s">
        <v>1402</v>
      </c>
      <c r="AH378" s="79" t="b">
        <v>0</v>
      </c>
      <c r="AI378" s="79" t="s">
        <v>1405</v>
      </c>
      <c r="AJ378" s="79"/>
      <c r="AK378" s="87" t="s">
        <v>1402</v>
      </c>
      <c r="AL378" s="79" t="b">
        <v>0</v>
      </c>
      <c r="AM378" s="79">
        <v>2</v>
      </c>
      <c r="AN378" s="87" t="s">
        <v>1386</v>
      </c>
      <c r="AO378" s="79" t="s">
        <v>1408</v>
      </c>
      <c r="AP378" s="79" t="b">
        <v>0</v>
      </c>
      <c r="AQ378" s="87" t="s">
        <v>1386</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10</v>
      </c>
      <c r="BE378" s="78" t="str">
        <f>REPLACE(INDEX(GroupVertices[Group],MATCH(Edges[[#This Row],[Vertex 2]],GroupVertices[Vertex],0)),1,1,"")</f>
        <v>10</v>
      </c>
      <c r="BF378" s="48"/>
      <c r="BG378" s="49"/>
      <c r="BH378" s="48"/>
      <c r="BI378" s="49"/>
      <c r="BJ378" s="48"/>
      <c r="BK378" s="49"/>
      <c r="BL378" s="48"/>
      <c r="BM378" s="49"/>
      <c r="BN378" s="48"/>
    </row>
    <row r="379" spans="1:66" ht="15">
      <c r="A379" s="64" t="s">
        <v>321</v>
      </c>
      <c r="B379" s="64" t="s">
        <v>293</v>
      </c>
      <c r="C379" s="65" t="s">
        <v>3851</v>
      </c>
      <c r="D379" s="66">
        <v>3</v>
      </c>
      <c r="E379" s="67" t="s">
        <v>132</v>
      </c>
      <c r="F379" s="68">
        <v>32</v>
      </c>
      <c r="G379" s="65"/>
      <c r="H379" s="69"/>
      <c r="I379" s="70"/>
      <c r="J379" s="70"/>
      <c r="K379" s="34" t="s">
        <v>65</v>
      </c>
      <c r="L379" s="77">
        <v>379</v>
      </c>
      <c r="M379" s="77"/>
      <c r="N379" s="72"/>
      <c r="O379" s="79" t="s">
        <v>384</v>
      </c>
      <c r="P379" s="81">
        <v>43748.590219907404</v>
      </c>
      <c r="Q379" s="79" t="s">
        <v>468</v>
      </c>
      <c r="R379" s="79"/>
      <c r="S379" s="79"/>
      <c r="T379" s="79" t="s">
        <v>613</v>
      </c>
      <c r="U379" s="79"/>
      <c r="V379" s="82" t="s">
        <v>784</v>
      </c>
      <c r="W379" s="81">
        <v>43748.590219907404</v>
      </c>
      <c r="X379" s="85">
        <v>43748</v>
      </c>
      <c r="Y379" s="87" t="s">
        <v>974</v>
      </c>
      <c r="Z379" s="82" t="s">
        <v>1180</v>
      </c>
      <c r="AA379" s="79"/>
      <c r="AB379" s="79"/>
      <c r="AC379" s="87" t="s">
        <v>1387</v>
      </c>
      <c r="AD379" s="79"/>
      <c r="AE379" s="79" t="b">
        <v>0</v>
      </c>
      <c r="AF379" s="79">
        <v>0</v>
      </c>
      <c r="AG379" s="87" t="s">
        <v>1402</v>
      </c>
      <c r="AH379" s="79" t="b">
        <v>0</v>
      </c>
      <c r="AI379" s="79" t="s">
        <v>1405</v>
      </c>
      <c r="AJ379" s="79"/>
      <c r="AK379" s="87" t="s">
        <v>1402</v>
      </c>
      <c r="AL379" s="79" t="b">
        <v>0</v>
      </c>
      <c r="AM379" s="79">
        <v>2</v>
      </c>
      <c r="AN379" s="87" t="s">
        <v>1386</v>
      </c>
      <c r="AO379" s="79" t="s">
        <v>1408</v>
      </c>
      <c r="AP379" s="79" t="b">
        <v>0</v>
      </c>
      <c r="AQ379" s="87" t="s">
        <v>1386</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10</v>
      </c>
      <c r="BE379" s="78" t="str">
        <f>REPLACE(INDEX(GroupVertices[Group],MATCH(Edges[[#This Row],[Vertex 2]],GroupVertices[Vertex],0)),1,1,"")</f>
        <v>1</v>
      </c>
      <c r="BF379" s="48">
        <v>0</v>
      </c>
      <c r="BG379" s="49">
        <v>0</v>
      </c>
      <c r="BH379" s="48">
        <v>0</v>
      </c>
      <c r="BI379" s="49">
        <v>0</v>
      </c>
      <c r="BJ379" s="48">
        <v>0</v>
      </c>
      <c r="BK379" s="49">
        <v>0</v>
      </c>
      <c r="BL379" s="48">
        <v>33</v>
      </c>
      <c r="BM379" s="49">
        <v>100</v>
      </c>
      <c r="BN379" s="48">
        <v>33</v>
      </c>
    </row>
    <row r="380" spans="1:66" ht="15">
      <c r="A380" s="64" t="s">
        <v>293</v>
      </c>
      <c r="B380" s="64" t="s">
        <v>381</v>
      </c>
      <c r="C380" s="65" t="s">
        <v>3851</v>
      </c>
      <c r="D380" s="66">
        <v>3</v>
      </c>
      <c r="E380" s="67" t="s">
        <v>132</v>
      </c>
      <c r="F380" s="68">
        <v>32</v>
      </c>
      <c r="G380" s="65"/>
      <c r="H380" s="69"/>
      <c r="I380" s="70"/>
      <c r="J380" s="70"/>
      <c r="K380" s="34" t="s">
        <v>65</v>
      </c>
      <c r="L380" s="77">
        <v>380</v>
      </c>
      <c r="M380" s="77"/>
      <c r="N380" s="72"/>
      <c r="O380" s="79" t="s">
        <v>385</v>
      </c>
      <c r="P380" s="81">
        <v>43748.58390046296</v>
      </c>
      <c r="Q380" s="79" t="s">
        <v>470</v>
      </c>
      <c r="R380" s="82" t="s">
        <v>520</v>
      </c>
      <c r="S380" s="79" t="s">
        <v>539</v>
      </c>
      <c r="T380" s="79" t="s">
        <v>556</v>
      </c>
      <c r="U380" s="82" t="s">
        <v>680</v>
      </c>
      <c r="V380" s="82" t="s">
        <v>680</v>
      </c>
      <c r="W380" s="81">
        <v>43748.58390046296</v>
      </c>
      <c r="X380" s="85">
        <v>43748</v>
      </c>
      <c r="Y380" s="87" t="s">
        <v>976</v>
      </c>
      <c r="Z380" s="82" t="s">
        <v>1182</v>
      </c>
      <c r="AA380" s="79"/>
      <c r="AB380" s="79"/>
      <c r="AC380" s="87" t="s">
        <v>1389</v>
      </c>
      <c r="AD380" s="79"/>
      <c r="AE380" s="79" t="b">
        <v>0</v>
      </c>
      <c r="AF380" s="79">
        <v>1</v>
      </c>
      <c r="AG380" s="87" t="s">
        <v>1402</v>
      </c>
      <c r="AH380" s="79" t="b">
        <v>0</v>
      </c>
      <c r="AI380" s="79" t="s">
        <v>1405</v>
      </c>
      <c r="AJ380" s="79"/>
      <c r="AK380" s="87" t="s">
        <v>1402</v>
      </c>
      <c r="AL380" s="79" t="b">
        <v>0</v>
      </c>
      <c r="AM380" s="79">
        <v>1</v>
      </c>
      <c r="AN380" s="87" t="s">
        <v>1402</v>
      </c>
      <c r="AO380" s="79" t="s">
        <v>1409</v>
      </c>
      <c r="AP380" s="79" t="b">
        <v>0</v>
      </c>
      <c r="AQ380" s="87" t="s">
        <v>1389</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8"/>
      <c r="BG380" s="49"/>
      <c r="BH380" s="48"/>
      <c r="BI380" s="49"/>
      <c r="BJ380" s="48"/>
      <c r="BK380" s="49"/>
      <c r="BL380" s="48"/>
      <c r="BM380" s="49"/>
      <c r="BN380" s="48"/>
    </row>
    <row r="381" spans="1:66" ht="15">
      <c r="A381" s="64" t="s">
        <v>322</v>
      </c>
      <c r="B381" s="64" t="s">
        <v>381</v>
      </c>
      <c r="C381" s="65" t="s">
        <v>3851</v>
      </c>
      <c r="D381" s="66">
        <v>3</v>
      </c>
      <c r="E381" s="67" t="s">
        <v>132</v>
      </c>
      <c r="F381" s="68">
        <v>32</v>
      </c>
      <c r="G381" s="65"/>
      <c r="H381" s="69"/>
      <c r="I381" s="70"/>
      <c r="J381" s="70"/>
      <c r="K381" s="34" t="s">
        <v>65</v>
      </c>
      <c r="L381" s="77">
        <v>381</v>
      </c>
      <c r="M381" s="77"/>
      <c r="N381" s="72"/>
      <c r="O381" s="79" t="s">
        <v>385</v>
      </c>
      <c r="P381" s="81">
        <v>43748.59554398148</v>
      </c>
      <c r="Q381" s="79" t="s">
        <v>470</v>
      </c>
      <c r="R381" s="79"/>
      <c r="S381" s="79"/>
      <c r="T381" s="79" t="s">
        <v>556</v>
      </c>
      <c r="U381" s="79"/>
      <c r="V381" s="82" t="s">
        <v>785</v>
      </c>
      <c r="W381" s="81">
        <v>43748.59554398148</v>
      </c>
      <c r="X381" s="85">
        <v>43748</v>
      </c>
      <c r="Y381" s="87" t="s">
        <v>977</v>
      </c>
      <c r="Z381" s="82" t="s">
        <v>1183</v>
      </c>
      <c r="AA381" s="79"/>
      <c r="AB381" s="79"/>
      <c r="AC381" s="87" t="s">
        <v>1390</v>
      </c>
      <c r="AD381" s="79"/>
      <c r="AE381" s="79" t="b">
        <v>0</v>
      </c>
      <c r="AF381" s="79">
        <v>0</v>
      </c>
      <c r="AG381" s="87" t="s">
        <v>1402</v>
      </c>
      <c r="AH381" s="79" t="b">
        <v>0</v>
      </c>
      <c r="AI381" s="79" t="s">
        <v>1405</v>
      </c>
      <c r="AJ381" s="79"/>
      <c r="AK381" s="87" t="s">
        <v>1402</v>
      </c>
      <c r="AL381" s="79" t="b">
        <v>0</v>
      </c>
      <c r="AM381" s="79">
        <v>1</v>
      </c>
      <c r="AN381" s="87" t="s">
        <v>1389</v>
      </c>
      <c r="AO381" s="79" t="s">
        <v>1409</v>
      </c>
      <c r="AP381" s="79" t="b">
        <v>0</v>
      </c>
      <c r="AQ381" s="87" t="s">
        <v>1389</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8"/>
      <c r="BG381" s="49"/>
      <c r="BH381" s="48"/>
      <c r="BI381" s="49"/>
      <c r="BJ381" s="48"/>
      <c r="BK381" s="49"/>
      <c r="BL381" s="48"/>
      <c r="BM381" s="49"/>
      <c r="BN381" s="48"/>
    </row>
    <row r="382" spans="1:66" ht="15">
      <c r="A382" s="64" t="s">
        <v>293</v>
      </c>
      <c r="B382" s="64" t="s">
        <v>382</v>
      </c>
      <c r="C382" s="65" t="s">
        <v>3851</v>
      </c>
      <c r="D382" s="66">
        <v>3</v>
      </c>
      <c r="E382" s="67" t="s">
        <v>132</v>
      </c>
      <c r="F382" s="68">
        <v>32</v>
      </c>
      <c r="G382" s="65"/>
      <c r="H382" s="69"/>
      <c r="I382" s="70"/>
      <c r="J382" s="70"/>
      <c r="K382" s="34" t="s">
        <v>65</v>
      </c>
      <c r="L382" s="77">
        <v>382</v>
      </c>
      <c r="M382" s="77"/>
      <c r="N382" s="72"/>
      <c r="O382" s="79" t="s">
        <v>385</v>
      </c>
      <c r="P382" s="81">
        <v>43748.58390046296</v>
      </c>
      <c r="Q382" s="79" t="s">
        <v>470</v>
      </c>
      <c r="R382" s="82" t="s">
        <v>520</v>
      </c>
      <c r="S382" s="79" t="s">
        <v>539</v>
      </c>
      <c r="T382" s="79" t="s">
        <v>556</v>
      </c>
      <c r="U382" s="82" t="s">
        <v>680</v>
      </c>
      <c r="V382" s="82" t="s">
        <v>680</v>
      </c>
      <c r="W382" s="81">
        <v>43748.58390046296</v>
      </c>
      <c r="X382" s="85">
        <v>43748</v>
      </c>
      <c r="Y382" s="87" t="s">
        <v>976</v>
      </c>
      <c r="Z382" s="82" t="s">
        <v>1182</v>
      </c>
      <c r="AA382" s="79"/>
      <c r="AB382" s="79"/>
      <c r="AC382" s="87" t="s">
        <v>1389</v>
      </c>
      <c r="AD382" s="79"/>
      <c r="AE382" s="79" t="b">
        <v>0</v>
      </c>
      <c r="AF382" s="79">
        <v>1</v>
      </c>
      <c r="AG382" s="87" t="s">
        <v>1402</v>
      </c>
      <c r="AH382" s="79" t="b">
        <v>0</v>
      </c>
      <c r="AI382" s="79" t="s">
        <v>1405</v>
      </c>
      <c r="AJ382" s="79"/>
      <c r="AK382" s="87" t="s">
        <v>1402</v>
      </c>
      <c r="AL382" s="79" t="b">
        <v>0</v>
      </c>
      <c r="AM382" s="79">
        <v>1</v>
      </c>
      <c r="AN382" s="87" t="s">
        <v>1402</v>
      </c>
      <c r="AO382" s="79" t="s">
        <v>1409</v>
      </c>
      <c r="AP382" s="79" t="b">
        <v>0</v>
      </c>
      <c r="AQ382" s="87" t="s">
        <v>1389</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8">
        <v>0</v>
      </c>
      <c r="BG382" s="49">
        <v>0</v>
      </c>
      <c r="BH382" s="48">
        <v>0</v>
      </c>
      <c r="BI382" s="49">
        <v>0</v>
      </c>
      <c r="BJ382" s="48">
        <v>0</v>
      </c>
      <c r="BK382" s="49">
        <v>0</v>
      </c>
      <c r="BL382" s="48">
        <v>35</v>
      </c>
      <c r="BM382" s="49">
        <v>100</v>
      </c>
      <c r="BN382" s="48">
        <v>35</v>
      </c>
    </row>
    <row r="383" spans="1:66" ht="15">
      <c r="A383" s="64" t="s">
        <v>322</v>
      </c>
      <c r="B383" s="64" t="s">
        <v>382</v>
      </c>
      <c r="C383" s="65" t="s">
        <v>3851</v>
      </c>
      <c r="D383" s="66">
        <v>3</v>
      </c>
      <c r="E383" s="67" t="s">
        <v>132</v>
      </c>
      <c r="F383" s="68">
        <v>32</v>
      </c>
      <c r="G383" s="65"/>
      <c r="H383" s="69"/>
      <c r="I383" s="70"/>
      <c r="J383" s="70"/>
      <c r="K383" s="34" t="s">
        <v>65</v>
      </c>
      <c r="L383" s="77">
        <v>383</v>
      </c>
      <c r="M383" s="77"/>
      <c r="N383" s="72"/>
      <c r="O383" s="79" t="s">
        <v>385</v>
      </c>
      <c r="P383" s="81">
        <v>43748.59554398148</v>
      </c>
      <c r="Q383" s="79" t="s">
        <v>470</v>
      </c>
      <c r="R383" s="79"/>
      <c r="S383" s="79"/>
      <c r="T383" s="79" t="s">
        <v>556</v>
      </c>
      <c r="U383" s="79"/>
      <c r="V383" s="82" t="s">
        <v>785</v>
      </c>
      <c r="W383" s="81">
        <v>43748.59554398148</v>
      </c>
      <c r="X383" s="85">
        <v>43748</v>
      </c>
      <c r="Y383" s="87" t="s">
        <v>977</v>
      </c>
      <c r="Z383" s="82" t="s">
        <v>1183</v>
      </c>
      <c r="AA383" s="79"/>
      <c r="AB383" s="79"/>
      <c r="AC383" s="87" t="s">
        <v>1390</v>
      </c>
      <c r="AD383" s="79"/>
      <c r="AE383" s="79" t="b">
        <v>0</v>
      </c>
      <c r="AF383" s="79">
        <v>0</v>
      </c>
      <c r="AG383" s="87" t="s">
        <v>1402</v>
      </c>
      <c r="AH383" s="79" t="b">
        <v>0</v>
      </c>
      <c r="AI383" s="79" t="s">
        <v>1405</v>
      </c>
      <c r="AJ383" s="79"/>
      <c r="AK383" s="87" t="s">
        <v>1402</v>
      </c>
      <c r="AL383" s="79" t="b">
        <v>0</v>
      </c>
      <c r="AM383" s="79">
        <v>1</v>
      </c>
      <c r="AN383" s="87" t="s">
        <v>1389</v>
      </c>
      <c r="AO383" s="79" t="s">
        <v>1409</v>
      </c>
      <c r="AP383" s="79" t="b">
        <v>0</v>
      </c>
      <c r="AQ383" s="87" t="s">
        <v>1389</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8">
        <v>0</v>
      </c>
      <c r="BG383" s="49">
        <v>0</v>
      </c>
      <c r="BH383" s="48">
        <v>0</v>
      </c>
      <c r="BI383" s="49">
        <v>0</v>
      </c>
      <c r="BJ383" s="48">
        <v>0</v>
      </c>
      <c r="BK383" s="49">
        <v>0</v>
      </c>
      <c r="BL383" s="48">
        <v>35</v>
      </c>
      <c r="BM383" s="49">
        <v>100</v>
      </c>
      <c r="BN383" s="48">
        <v>35</v>
      </c>
    </row>
    <row r="384" spans="1:66" ht="15">
      <c r="A384" s="64" t="s">
        <v>293</v>
      </c>
      <c r="B384" s="64" t="s">
        <v>322</v>
      </c>
      <c r="C384" s="65" t="s">
        <v>3851</v>
      </c>
      <c r="D384" s="66">
        <v>3</v>
      </c>
      <c r="E384" s="67" t="s">
        <v>132</v>
      </c>
      <c r="F384" s="68">
        <v>32</v>
      </c>
      <c r="G384" s="65"/>
      <c r="H384" s="69"/>
      <c r="I384" s="70"/>
      <c r="J384" s="70"/>
      <c r="K384" s="34" t="s">
        <v>66</v>
      </c>
      <c r="L384" s="77">
        <v>384</v>
      </c>
      <c r="M384" s="77"/>
      <c r="N384" s="72"/>
      <c r="O384" s="79" t="s">
        <v>385</v>
      </c>
      <c r="P384" s="81">
        <v>43748.58390046296</v>
      </c>
      <c r="Q384" s="79" t="s">
        <v>470</v>
      </c>
      <c r="R384" s="82" t="s">
        <v>520</v>
      </c>
      <c r="S384" s="79" t="s">
        <v>539</v>
      </c>
      <c r="T384" s="79" t="s">
        <v>556</v>
      </c>
      <c r="U384" s="82" t="s">
        <v>680</v>
      </c>
      <c r="V384" s="82" t="s">
        <v>680</v>
      </c>
      <c r="W384" s="81">
        <v>43748.58390046296</v>
      </c>
      <c r="X384" s="85">
        <v>43748</v>
      </c>
      <c r="Y384" s="87" t="s">
        <v>976</v>
      </c>
      <c r="Z384" s="82" t="s">
        <v>1182</v>
      </c>
      <c r="AA384" s="79"/>
      <c r="AB384" s="79"/>
      <c r="AC384" s="87" t="s">
        <v>1389</v>
      </c>
      <c r="AD384" s="79"/>
      <c r="AE384" s="79" t="b">
        <v>0</v>
      </c>
      <c r="AF384" s="79">
        <v>1</v>
      </c>
      <c r="AG384" s="87" t="s">
        <v>1402</v>
      </c>
      <c r="AH384" s="79" t="b">
        <v>0</v>
      </c>
      <c r="AI384" s="79" t="s">
        <v>1405</v>
      </c>
      <c r="AJ384" s="79"/>
      <c r="AK384" s="87" t="s">
        <v>1402</v>
      </c>
      <c r="AL384" s="79" t="b">
        <v>0</v>
      </c>
      <c r="AM384" s="79">
        <v>1</v>
      </c>
      <c r="AN384" s="87" t="s">
        <v>1402</v>
      </c>
      <c r="AO384" s="79" t="s">
        <v>1409</v>
      </c>
      <c r="AP384" s="79" t="b">
        <v>0</v>
      </c>
      <c r="AQ384" s="87" t="s">
        <v>1389</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8"/>
      <c r="BG384" s="49"/>
      <c r="BH384" s="48"/>
      <c r="BI384" s="49"/>
      <c r="BJ384" s="48"/>
      <c r="BK384" s="49"/>
      <c r="BL384" s="48"/>
      <c r="BM384" s="49"/>
      <c r="BN384" s="48"/>
    </row>
    <row r="385" spans="1:66" ht="15">
      <c r="A385" s="64" t="s">
        <v>322</v>
      </c>
      <c r="B385" s="64" t="s">
        <v>293</v>
      </c>
      <c r="C385" s="65" t="s">
        <v>3851</v>
      </c>
      <c r="D385" s="66">
        <v>3</v>
      </c>
      <c r="E385" s="67" t="s">
        <v>132</v>
      </c>
      <c r="F385" s="68">
        <v>32</v>
      </c>
      <c r="G385" s="65"/>
      <c r="H385" s="69"/>
      <c r="I385" s="70"/>
      <c r="J385" s="70"/>
      <c r="K385" s="34" t="s">
        <v>66</v>
      </c>
      <c r="L385" s="77">
        <v>385</v>
      </c>
      <c r="M385" s="77"/>
      <c r="N385" s="72"/>
      <c r="O385" s="79" t="s">
        <v>384</v>
      </c>
      <c r="P385" s="81">
        <v>43748.59554398148</v>
      </c>
      <c r="Q385" s="79" t="s">
        <v>470</v>
      </c>
      <c r="R385" s="79"/>
      <c r="S385" s="79"/>
      <c r="T385" s="79" t="s">
        <v>556</v>
      </c>
      <c r="U385" s="79"/>
      <c r="V385" s="82" t="s">
        <v>785</v>
      </c>
      <c r="W385" s="81">
        <v>43748.59554398148</v>
      </c>
      <c r="X385" s="85">
        <v>43748</v>
      </c>
      <c r="Y385" s="87" t="s">
        <v>977</v>
      </c>
      <c r="Z385" s="82" t="s">
        <v>1183</v>
      </c>
      <c r="AA385" s="79"/>
      <c r="AB385" s="79"/>
      <c r="AC385" s="87" t="s">
        <v>1390</v>
      </c>
      <c r="AD385" s="79"/>
      <c r="AE385" s="79" t="b">
        <v>0</v>
      </c>
      <c r="AF385" s="79">
        <v>0</v>
      </c>
      <c r="AG385" s="87" t="s">
        <v>1402</v>
      </c>
      <c r="AH385" s="79" t="b">
        <v>0</v>
      </c>
      <c r="AI385" s="79" t="s">
        <v>1405</v>
      </c>
      <c r="AJ385" s="79"/>
      <c r="AK385" s="87" t="s">
        <v>1402</v>
      </c>
      <c r="AL385" s="79" t="b">
        <v>0</v>
      </c>
      <c r="AM385" s="79">
        <v>1</v>
      </c>
      <c r="AN385" s="87" t="s">
        <v>1389</v>
      </c>
      <c r="AO385" s="79" t="s">
        <v>1409</v>
      </c>
      <c r="AP385" s="79" t="b">
        <v>0</v>
      </c>
      <c r="AQ385" s="87" t="s">
        <v>1389</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8"/>
      <c r="BG385" s="49"/>
      <c r="BH385" s="48"/>
      <c r="BI385" s="49"/>
      <c r="BJ385" s="48"/>
      <c r="BK385" s="49"/>
      <c r="BL385" s="48"/>
      <c r="BM385" s="49"/>
      <c r="BN385" s="48"/>
    </row>
    <row r="386" spans="1:66" ht="15">
      <c r="A386" s="64" t="s">
        <v>293</v>
      </c>
      <c r="B386" s="64" t="s">
        <v>350</v>
      </c>
      <c r="C386" s="65" t="s">
        <v>3851</v>
      </c>
      <c r="D386" s="66">
        <v>3</v>
      </c>
      <c r="E386" s="67" t="s">
        <v>132</v>
      </c>
      <c r="F386" s="68">
        <v>32</v>
      </c>
      <c r="G386" s="65"/>
      <c r="H386" s="69"/>
      <c r="I386" s="70"/>
      <c r="J386" s="70"/>
      <c r="K386" s="34" t="s">
        <v>65</v>
      </c>
      <c r="L386" s="77">
        <v>386</v>
      </c>
      <c r="M386" s="77"/>
      <c r="N386" s="72"/>
      <c r="O386" s="79" t="s">
        <v>385</v>
      </c>
      <c r="P386" s="81">
        <v>43741.33887731482</v>
      </c>
      <c r="Q386" s="79" t="s">
        <v>429</v>
      </c>
      <c r="R386" s="82" t="s">
        <v>530</v>
      </c>
      <c r="S386" s="79" t="s">
        <v>543</v>
      </c>
      <c r="T386" s="79" t="s">
        <v>556</v>
      </c>
      <c r="U386" s="82" t="s">
        <v>681</v>
      </c>
      <c r="V386" s="82" t="s">
        <v>681</v>
      </c>
      <c r="W386" s="81">
        <v>43741.33887731482</v>
      </c>
      <c r="X386" s="85">
        <v>43741</v>
      </c>
      <c r="Y386" s="87" t="s">
        <v>978</v>
      </c>
      <c r="Z386" s="82" t="s">
        <v>1184</v>
      </c>
      <c r="AA386" s="79"/>
      <c r="AB386" s="79"/>
      <c r="AC386" s="87" t="s">
        <v>1391</v>
      </c>
      <c r="AD386" s="79"/>
      <c r="AE386" s="79" t="b">
        <v>0</v>
      </c>
      <c r="AF386" s="79">
        <v>2</v>
      </c>
      <c r="AG386" s="87" t="s">
        <v>1402</v>
      </c>
      <c r="AH386" s="79" t="b">
        <v>0</v>
      </c>
      <c r="AI386" s="79" t="s">
        <v>1405</v>
      </c>
      <c r="AJ386" s="79"/>
      <c r="AK386" s="87" t="s">
        <v>1402</v>
      </c>
      <c r="AL386" s="79" t="b">
        <v>0</v>
      </c>
      <c r="AM386" s="79">
        <v>2</v>
      </c>
      <c r="AN386" s="87" t="s">
        <v>1402</v>
      </c>
      <c r="AO386" s="79" t="s">
        <v>1429</v>
      </c>
      <c r="AP386" s="79" t="b">
        <v>0</v>
      </c>
      <c r="AQ386" s="87" t="s">
        <v>1391</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5</v>
      </c>
      <c r="BF386" s="48">
        <v>0</v>
      </c>
      <c r="BG386" s="49">
        <v>0</v>
      </c>
      <c r="BH386" s="48">
        <v>0</v>
      </c>
      <c r="BI386" s="49">
        <v>0</v>
      </c>
      <c r="BJ386" s="48">
        <v>0</v>
      </c>
      <c r="BK386" s="49">
        <v>0</v>
      </c>
      <c r="BL386" s="48">
        <v>40</v>
      </c>
      <c r="BM386" s="49">
        <v>100</v>
      </c>
      <c r="BN386" s="48">
        <v>40</v>
      </c>
    </row>
    <row r="387" spans="1:66" ht="15">
      <c r="A387" s="64" t="s">
        <v>323</v>
      </c>
      <c r="B387" s="64" t="s">
        <v>350</v>
      </c>
      <c r="C387" s="65" t="s">
        <v>3851</v>
      </c>
      <c r="D387" s="66">
        <v>3</v>
      </c>
      <c r="E387" s="67" t="s">
        <v>132</v>
      </c>
      <c r="F387" s="68">
        <v>32</v>
      </c>
      <c r="G387" s="65"/>
      <c r="H387" s="69"/>
      <c r="I387" s="70"/>
      <c r="J387" s="70"/>
      <c r="K387" s="34" t="s">
        <v>65</v>
      </c>
      <c r="L387" s="77">
        <v>387</v>
      </c>
      <c r="M387" s="77"/>
      <c r="N387" s="72"/>
      <c r="O387" s="79" t="s">
        <v>385</v>
      </c>
      <c r="P387" s="81">
        <v>43741.535</v>
      </c>
      <c r="Q387" s="79" t="s">
        <v>429</v>
      </c>
      <c r="R387" s="79"/>
      <c r="S387" s="79"/>
      <c r="T387" s="79"/>
      <c r="U387" s="79"/>
      <c r="V387" s="82" t="s">
        <v>786</v>
      </c>
      <c r="W387" s="81">
        <v>43741.535</v>
      </c>
      <c r="X387" s="85">
        <v>43741</v>
      </c>
      <c r="Y387" s="87" t="s">
        <v>979</v>
      </c>
      <c r="Z387" s="82" t="s">
        <v>1185</v>
      </c>
      <c r="AA387" s="79"/>
      <c r="AB387" s="79"/>
      <c r="AC387" s="87" t="s">
        <v>1392</v>
      </c>
      <c r="AD387" s="79"/>
      <c r="AE387" s="79" t="b">
        <v>0</v>
      </c>
      <c r="AF387" s="79">
        <v>0</v>
      </c>
      <c r="AG387" s="87" t="s">
        <v>1402</v>
      </c>
      <c r="AH387" s="79" t="b">
        <v>0</v>
      </c>
      <c r="AI387" s="79" t="s">
        <v>1405</v>
      </c>
      <c r="AJ387" s="79"/>
      <c r="AK387" s="87" t="s">
        <v>1402</v>
      </c>
      <c r="AL387" s="79" t="b">
        <v>0</v>
      </c>
      <c r="AM387" s="79">
        <v>2</v>
      </c>
      <c r="AN387" s="87" t="s">
        <v>1391</v>
      </c>
      <c r="AO387" s="79" t="s">
        <v>1409</v>
      </c>
      <c r="AP387" s="79" t="b">
        <v>0</v>
      </c>
      <c r="AQ387" s="87" t="s">
        <v>1391</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5</v>
      </c>
      <c r="BE387" s="78" t="str">
        <f>REPLACE(INDEX(GroupVertices[Group],MATCH(Edges[[#This Row],[Vertex 2]],GroupVertices[Vertex],0)),1,1,"")</f>
        <v>5</v>
      </c>
      <c r="BF387" s="48">
        <v>0</v>
      </c>
      <c r="BG387" s="49">
        <v>0</v>
      </c>
      <c r="BH387" s="48">
        <v>0</v>
      </c>
      <c r="BI387" s="49">
        <v>0</v>
      </c>
      <c r="BJ387" s="48">
        <v>0</v>
      </c>
      <c r="BK387" s="49">
        <v>0</v>
      </c>
      <c r="BL387" s="48">
        <v>40</v>
      </c>
      <c r="BM387" s="49">
        <v>100</v>
      </c>
      <c r="BN387" s="48">
        <v>40</v>
      </c>
    </row>
    <row r="388" spans="1:66" ht="15">
      <c r="A388" s="64" t="s">
        <v>323</v>
      </c>
      <c r="B388" s="64" t="s">
        <v>351</v>
      </c>
      <c r="C388" s="65" t="s">
        <v>3851</v>
      </c>
      <c r="D388" s="66">
        <v>3</v>
      </c>
      <c r="E388" s="67" t="s">
        <v>132</v>
      </c>
      <c r="F388" s="68">
        <v>32</v>
      </c>
      <c r="G388" s="65"/>
      <c r="H388" s="69"/>
      <c r="I388" s="70"/>
      <c r="J388" s="70"/>
      <c r="K388" s="34" t="s">
        <v>65</v>
      </c>
      <c r="L388" s="77">
        <v>388</v>
      </c>
      <c r="M388" s="77"/>
      <c r="N388" s="72"/>
      <c r="O388" s="79" t="s">
        <v>385</v>
      </c>
      <c r="P388" s="81">
        <v>43746.594826388886</v>
      </c>
      <c r="Q388" s="79" t="s">
        <v>430</v>
      </c>
      <c r="R388" s="82" t="s">
        <v>531</v>
      </c>
      <c r="S388" s="79" t="s">
        <v>539</v>
      </c>
      <c r="T388" s="79" t="s">
        <v>615</v>
      </c>
      <c r="U388" s="82" t="s">
        <v>682</v>
      </c>
      <c r="V388" s="82" t="s">
        <v>682</v>
      </c>
      <c r="W388" s="81">
        <v>43746.594826388886</v>
      </c>
      <c r="X388" s="85">
        <v>43746</v>
      </c>
      <c r="Y388" s="87" t="s">
        <v>980</v>
      </c>
      <c r="Z388" s="82" t="s">
        <v>1186</v>
      </c>
      <c r="AA388" s="79"/>
      <c r="AB388" s="79"/>
      <c r="AC388" s="87" t="s">
        <v>1393</v>
      </c>
      <c r="AD388" s="79"/>
      <c r="AE388" s="79" t="b">
        <v>0</v>
      </c>
      <c r="AF388" s="79">
        <v>3</v>
      </c>
      <c r="AG388" s="87" t="s">
        <v>1402</v>
      </c>
      <c r="AH388" s="79" t="b">
        <v>0</v>
      </c>
      <c r="AI388" s="79" t="s">
        <v>1406</v>
      </c>
      <c r="AJ388" s="79"/>
      <c r="AK388" s="87" t="s">
        <v>1402</v>
      </c>
      <c r="AL388" s="79" t="b">
        <v>0</v>
      </c>
      <c r="AM388" s="79">
        <v>1</v>
      </c>
      <c r="AN388" s="87" t="s">
        <v>1402</v>
      </c>
      <c r="AO388" s="79" t="s">
        <v>1409</v>
      </c>
      <c r="AP388" s="79" t="b">
        <v>0</v>
      </c>
      <c r="AQ388" s="87" t="s">
        <v>1393</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5</v>
      </c>
      <c r="BE388" s="78" t="str">
        <f>REPLACE(INDEX(GroupVertices[Group],MATCH(Edges[[#This Row],[Vertex 2]],GroupVertices[Vertex],0)),1,1,"")</f>
        <v>5</v>
      </c>
      <c r="BF388" s="48"/>
      <c r="BG388" s="49"/>
      <c r="BH388" s="48"/>
      <c r="BI388" s="49"/>
      <c r="BJ388" s="48"/>
      <c r="BK388" s="49"/>
      <c r="BL388" s="48"/>
      <c r="BM388" s="49"/>
      <c r="BN388" s="48"/>
    </row>
    <row r="389" spans="1:66" ht="15">
      <c r="A389" s="64" t="s">
        <v>323</v>
      </c>
      <c r="B389" s="64" t="s">
        <v>352</v>
      </c>
      <c r="C389" s="65" t="s">
        <v>3851</v>
      </c>
      <c r="D389" s="66">
        <v>3</v>
      </c>
      <c r="E389" s="67" t="s">
        <v>132</v>
      </c>
      <c r="F389" s="68">
        <v>32</v>
      </c>
      <c r="G389" s="65"/>
      <c r="H389" s="69"/>
      <c r="I389" s="70"/>
      <c r="J389" s="70"/>
      <c r="K389" s="34" t="s">
        <v>65</v>
      </c>
      <c r="L389" s="77">
        <v>389</v>
      </c>
      <c r="M389" s="77"/>
      <c r="N389" s="72"/>
      <c r="O389" s="79" t="s">
        <v>385</v>
      </c>
      <c r="P389" s="81">
        <v>43746.594826388886</v>
      </c>
      <c r="Q389" s="79" t="s">
        <v>430</v>
      </c>
      <c r="R389" s="82" t="s">
        <v>531</v>
      </c>
      <c r="S389" s="79" t="s">
        <v>539</v>
      </c>
      <c r="T389" s="79" t="s">
        <v>615</v>
      </c>
      <c r="U389" s="82" t="s">
        <v>682</v>
      </c>
      <c r="V389" s="82" t="s">
        <v>682</v>
      </c>
      <c r="W389" s="81">
        <v>43746.594826388886</v>
      </c>
      <c r="X389" s="85">
        <v>43746</v>
      </c>
      <c r="Y389" s="87" t="s">
        <v>980</v>
      </c>
      <c r="Z389" s="82" t="s">
        <v>1186</v>
      </c>
      <c r="AA389" s="79"/>
      <c r="AB389" s="79"/>
      <c r="AC389" s="87" t="s">
        <v>1393</v>
      </c>
      <c r="AD389" s="79"/>
      <c r="AE389" s="79" t="b">
        <v>0</v>
      </c>
      <c r="AF389" s="79">
        <v>3</v>
      </c>
      <c r="AG389" s="87" t="s">
        <v>1402</v>
      </c>
      <c r="AH389" s="79" t="b">
        <v>0</v>
      </c>
      <c r="AI389" s="79" t="s">
        <v>1406</v>
      </c>
      <c r="AJ389" s="79"/>
      <c r="AK389" s="87" t="s">
        <v>1402</v>
      </c>
      <c r="AL389" s="79" t="b">
        <v>0</v>
      </c>
      <c r="AM389" s="79">
        <v>1</v>
      </c>
      <c r="AN389" s="87" t="s">
        <v>1402</v>
      </c>
      <c r="AO389" s="79" t="s">
        <v>1409</v>
      </c>
      <c r="AP389" s="79" t="b">
        <v>0</v>
      </c>
      <c r="AQ389" s="87" t="s">
        <v>1393</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5</v>
      </c>
      <c r="BE389" s="78" t="str">
        <f>REPLACE(INDEX(GroupVertices[Group],MATCH(Edges[[#This Row],[Vertex 2]],GroupVertices[Vertex],0)),1,1,"")</f>
        <v>5</v>
      </c>
      <c r="BF389" s="48">
        <v>3</v>
      </c>
      <c r="BG389" s="49">
        <v>9.375</v>
      </c>
      <c r="BH389" s="48">
        <v>0</v>
      </c>
      <c r="BI389" s="49">
        <v>0</v>
      </c>
      <c r="BJ389" s="48">
        <v>0</v>
      </c>
      <c r="BK389" s="49">
        <v>0</v>
      </c>
      <c r="BL389" s="48">
        <v>29</v>
      </c>
      <c r="BM389" s="49">
        <v>90.625</v>
      </c>
      <c r="BN389" s="48">
        <v>32</v>
      </c>
    </row>
    <row r="390" spans="1:66" ht="15">
      <c r="A390" s="64" t="s">
        <v>293</v>
      </c>
      <c r="B390" s="64" t="s">
        <v>349</v>
      </c>
      <c r="C390" s="65" t="s">
        <v>3852</v>
      </c>
      <c r="D390" s="66">
        <v>3</v>
      </c>
      <c r="E390" s="67" t="s">
        <v>136</v>
      </c>
      <c r="F390" s="68">
        <v>19</v>
      </c>
      <c r="G390" s="65"/>
      <c r="H390" s="69"/>
      <c r="I390" s="70"/>
      <c r="J390" s="70"/>
      <c r="K390" s="34" t="s">
        <v>65</v>
      </c>
      <c r="L390" s="77">
        <v>390</v>
      </c>
      <c r="M390" s="77"/>
      <c r="N390" s="72"/>
      <c r="O390" s="79" t="s">
        <v>385</v>
      </c>
      <c r="P390" s="81">
        <v>43739.302083333336</v>
      </c>
      <c r="Q390" s="79" t="s">
        <v>428</v>
      </c>
      <c r="R390" s="82" t="s">
        <v>532</v>
      </c>
      <c r="S390" s="79" t="s">
        <v>543</v>
      </c>
      <c r="T390" s="79" t="s">
        <v>293</v>
      </c>
      <c r="U390" s="82" t="s">
        <v>683</v>
      </c>
      <c r="V390" s="82" t="s">
        <v>683</v>
      </c>
      <c r="W390" s="81">
        <v>43739.302083333336</v>
      </c>
      <c r="X390" s="85">
        <v>43739</v>
      </c>
      <c r="Y390" s="87" t="s">
        <v>981</v>
      </c>
      <c r="Z390" s="82" t="s">
        <v>1187</v>
      </c>
      <c r="AA390" s="79"/>
      <c r="AB390" s="79"/>
      <c r="AC390" s="87" t="s">
        <v>1394</v>
      </c>
      <c r="AD390" s="79"/>
      <c r="AE390" s="79" t="b">
        <v>0</v>
      </c>
      <c r="AF390" s="79">
        <v>1</v>
      </c>
      <c r="AG390" s="87" t="s">
        <v>1402</v>
      </c>
      <c r="AH390" s="79" t="b">
        <v>0</v>
      </c>
      <c r="AI390" s="79" t="s">
        <v>1405</v>
      </c>
      <c r="AJ390" s="79"/>
      <c r="AK390" s="87" t="s">
        <v>1402</v>
      </c>
      <c r="AL390" s="79" t="b">
        <v>0</v>
      </c>
      <c r="AM390" s="79">
        <v>2</v>
      </c>
      <c r="AN390" s="87" t="s">
        <v>1402</v>
      </c>
      <c r="AO390" s="79" t="s">
        <v>1429</v>
      </c>
      <c r="AP390" s="79" t="b">
        <v>0</v>
      </c>
      <c r="AQ390" s="87" t="s">
        <v>1394</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1</v>
      </c>
      <c r="BE390" s="78" t="str">
        <f>REPLACE(INDEX(GroupVertices[Group],MATCH(Edges[[#This Row],[Vertex 2]],GroupVertices[Vertex],0)),1,1,"")</f>
        <v>5</v>
      </c>
      <c r="BF390" s="48">
        <v>0</v>
      </c>
      <c r="BG390" s="49">
        <v>0</v>
      </c>
      <c r="BH390" s="48">
        <v>0</v>
      </c>
      <c r="BI390" s="49">
        <v>0</v>
      </c>
      <c r="BJ390" s="48">
        <v>0</v>
      </c>
      <c r="BK390" s="49">
        <v>0</v>
      </c>
      <c r="BL390" s="48">
        <v>41</v>
      </c>
      <c r="BM390" s="49">
        <v>100</v>
      </c>
      <c r="BN390" s="48">
        <v>41</v>
      </c>
    </row>
    <row r="391" spans="1:66" ht="15">
      <c r="A391" s="64" t="s">
        <v>293</v>
      </c>
      <c r="B391" s="64" t="s">
        <v>349</v>
      </c>
      <c r="C391" s="65" t="s">
        <v>3852</v>
      </c>
      <c r="D391" s="66">
        <v>3</v>
      </c>
      <c r="E391" s="67" t="s">
        <v>136</v>
      </c>
      <c r="F391" s="68">
        <v>19</v>
      </c>
      <c r="G391" s="65"/>
      <c r="H391" s="69"/>
      <c r="I391" s="70"/>
      <c r="J391" s="70"/>
      <c r="K391" s="34" t="s">
        <v>65</v>
      </c>
      <c r="L391" s="77">
        <v>391</v>
      </c>
      <c r="M391" s="77"/>
      <c r="N391" s="72"/>
      <c r="O391" s="79" t="s">
        <v>385</v>
      </c>
      <c r="P391" s="81">
        <v>43747.695081018515</v>
      </c>
      <c r="Q391" s="79" t="s">
        <v>460</v>
      </c>
      <c r="R391" s="79"/>
      <c r="S391" s="79"/>
      <c r="T391" s="79" t="s">
        <v>606</v>
      </c>
      <c r="U391" s="79"/>
      <c r="V391" s="82" t="s">
        <v>774</v>
      </c>
      <c r="W391" s="81">
        <v>43747.695081018515</v>
      </c>
      <c r="X391" s="85">
        <v>43747</v>
      </c>
      <c r="Y391" s="87" t="s">
        <v>982</v>
      </c>
      <c r="Z391" s="82" t="s">
        <v>1188</v>
      </c>
      <c r="AA391" s="79"/>
      <c r="AB391" s="79"/>
      <c r="AC391" s="87" t="s">
        <v>1395</v>
      </c>
      <c r="AD391" s="79"/>
      <c r="AE391" s="79" t="b">
        <v>0</v>
      </c>
      <c r="AF391" s="79">
        <v>0</v>
      </c>
      <c r="AG391" s="87" t="s">
        <v>1402</v>
      </c>
      <c r="AH391" s="79" t="b">
        <v>0</v>
      </c>
      <c r="AI391" s="79" t="s">
        <v>1406</v>
      </c>
      <c r="AJ391" s="79"/>
      <c r="AK391" s="87" t="s">
        <v>1402</v>
      </c>
      <c r="AL391" s="79" t="b">
        <v>0</v>
      </c>
      <c r="AM391" s="79">
        <v>2</v>
      </c>
      <c r="AN391" s="87" t="s">
        <v>1396</v>
      </c>
      <c r="AO391" s="79" t="s">
        <v>1409</v>
      </c>
      <c r="AP391" s="79" t="b">
        <v>0</v>
      </c>
      <c r="AQ391" s="87" t="s">
        <v>1396</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1</v>
      </c>
      <c r="BE391" s="78" t="str">
        <f>REPLACE(INDEX(GroupVertices[Group],MATCH(Edges[[#This Row],[Vertex 2]],GroupVertices[Vertex],0)),1,1,"")</f>
        <v>5</v>
      </c>
      <c r="BF391" s="48">
        <v>1</v>
      </c>
      <c r="BG391" s="49">
        <v>2.857142857142857</v>
      </c>
      <c r="BH391" s="48">
        <v>0</v>
      </c>
      <c r="BI391" s="49">
        <v>0</v>
      </c>
      <c r="BJ391" s="48">
        <v>0</v>
      </c>
      <c r="BK391" s="49">
        <v>0</v>
      </c>
      <c r="BL391" s="48">
        <v>34</v>
      </c>
      <c r="BM391" s="49">
        <v>97.14285714285714</v>
      </c>
      <c r="BN391" s="48">
        <v>35</v>
      </c>
    </row>
    <row r="392" spans="1:66" ht="15">
      <c r="A392" s="64" t="s">
        <v>323</v>
      </c>
      <c r="B392" s="64" t="s">
        <v>349</v>
      </c>
      <c r="C392" s="65" t="s">
        <v>3851</v>
      </c>
      <c r="D392" s="66">
        <v>3</v>
      </c>
      <c r="E392" s="67" t="s">
        <v>132</v>
      </c>
      <c r="F392" s="68">
        <v>32</v>
      </c>
      <c r="G392" s="65"/>
      <c r="H392" s="69"/>
      <c r="I392" s="70"/>
      <c r="J392" s="70"/>
      <c r="K392" s="34" t="s">
        <v>65</v>
      </c>
      <c r="L392" s="77">
        <v>392</v>
      </c>
      <c r="M392" s="77"/>
      <c r="N392" s="72"/>
      <c r="O392" s="79" t="s">
        <v>385</v>
      </c>
      <c r="P392" s="81">
        <v>43747.61115740741</v>
      </c>
      <c r="Q392" s="79" t="s">
        <v>460</v>
      </c>
      <c r="R392" s="82" t="s">
        <v>533</v>
      </c>
      <c r="S392" s="79" t="s">
        <v>539</v>
      </c>
      <c r="T392" s="79" t="s">
        <v>616</v>
      </c>
      <c r="U392" s="82" t="s">
        <v>684</v>
      </c>
      <c r="V392" s="82" t="s">
        <v>684</v>
      </c>
      <c r="W392" s="81">
        <v>43747.61115740741</v>
      </c>
      <c r="X392" s="85">
        <v>43747</v>
      </c>
      <c r="Y392" s="87" t="s">
        <v>983</v>
      </c>
      <c r="Z392" s="82" t="s">
        <v>1189</v>
      </c>
      <c r="AA392" s="79"/>
      <c r="AB392" s="79"/>
      <c r="AC392" s="87" t="s">
        <v>1396</v>
      </c>
      <c r="AD392" s="79"/>
      <c r="AE392" s="79" t="b">
        <v>0</v>
      </c>
      <c r="AF392" s="79">
        <v>5</v>
      </c>
      <c r="AG392" s="87" t="s">
        <v>1402</v>
      </c>
      <c r="AH392" s="79" t="b">
        <v>0</v>
      </c>
      <c r="AI392" s="79" t="s">
        <v>1406</v>
      </c>
      <c r="AJ392" s="79"/>
      <c r="AK392" s="87" t="s">
        <v>1402</v>
      </c>
      <c r="AL392" s="79" t="b">
        <v>0</v>
      </c>
      <c r="AM392" s="79">
        <v>2</v>
      </c>
      <c r="AN392" s="87" t="s">
        <v>1402</v>
      </c>
      <c r="AO392" s="79" t="s">
        <v>1409</v>
      </c>
      <c r="AP392" s="79" t="b">
        <v>0</v>
      </c>
      <c r="AQ392" s="87" t="s">
        <v>1396</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5</v>
      </c>
      <c r="BE392" s="78" t="str">
        <f>REPLACE(INDEX(GroupVertices[Group],MATCH(Edges[[#This Row],[Vertex 2]],GroupVertices[Vertex],0)),1,1,"")</f>
        <v>5</v>
      </c>
      <c r="BF392" s="48">
        <v>1</v>
      </c>
      <c r="BG392" s="49">
        <v>2.857142857142857</v>
      </c>
      <c r="BH392" s="48">
        <v>0</v>
      </c>
      <c r="BI392" s="49">
        <v>0</v>
      </c>
      <c r="BJ392" s="48">
        <v>0</v>
      </c>
      <c r="BK392" s="49">
        <v>0</v>
      </c>
      <c r="BL392" s="48">
        <v>34</v>
      </c>
      <c r="BM392" s="49">
        <v>97.14285714285714</v>
      </c>
      <c r="BN392" s="48">
        <v>35</v>
      </c>
    </row>
    <row r="393" spans="1:66" ht="15">
      <c r="A393" s="64" t="s">
        <v>323</v>
      </c>
      <c r="B393" s="64" t="s">
        <v>383</v>
      </c>
      <c r="C393" s="65" t="s">
        <v>3851</v>
      </c>
      <c r="D393" s="66">
        <v>3</v>
      </c>
      <c r="E393" s="67" t="s">
        <v>132</v>
      </c>
      <c r="F393" s="68">
        <v>32</v>
      </c>
      <c r="G393" s="65"/>
      <c r="H393" s="69"/>
      <c r="I393" s="70"/>
      <c r="J393" s="70"/>
      <c r="K393" s="34" t="s">
        <v>65</v>
      </c>
      <c r="L393" s="77">
        <v>393</v>
      </c>
      <c r="M393" s="77"/>
      <c r="N393" s="72"/>
      <c r="O393" s="79" t="s">
        <v>385</v>
      </c>
      <c r="P393" s="81">
        <v>43748.61885416666</v>
      </c>
      <c r="Q393" s="79" t="s">
        <v>471</v>
      </c>
      <c r="R393" s="82" t="s">
        <v>534</v>
      </c>
      <c r="S393" s="79" t="s">
        <v>539</v>
      </c>
      <c r="T393" s="79" t="s">
        <v>617</v>
      </c>
      <c r="U393" s="82" t="s">
        <v>685</v>
      </c>
      <c r="V393" s="82" t="s">
        <v>685</v>
      </c>
      <c r="W393" s="81">
        <v>43748.61885416666</v>
      </c>
      <c r="X393" s="85">
        <v>43748</v>
      </c>
      <c r="Y393" s="87" t="s">
        <v>984</v>
      </c>
      <c r="Z393" s="82" t="s">
        <v>1190</v>
      </c>
      <c r="AA393" s="79"/>
      <c r="AB393" s="79"/>
      <c r="AC393" s="87" t="s">
        <v>1397</v>
      </c>
      <c r="AD393" s="79"/>
      <c r="AE393" s="79" t="b">
        <v>0</v>
      </c>
      <c r="AF393" s="79">
        <v>1</v>
      </c>
      <c r="AG393" s="87" t="s">
        <v>1402</v>
      </c>
      <c r="AH393" s="79" t="b">
        <v>0</v>
      </c>
      <c r="AI393" s="79" t="s">
        <v>1406</v>
      </c>
      <c r="AJ393" s="79"/>
      <c r="AK393" s="87" t="s">
        <v>1402</v>
      </c>
      <c r="AL393" s="79" t="b">
        <v>0</v>
      </c>
      <c r="AM393" s="79">
        <v>0</v>
      </c>
      <c r="AN393" s="87" t="s">
        <v>1402</v>
      </c>
      <c r="AO393" s="79" t="s">
        <v>1409</v>
      </c>
      <c r="AP393" s="79" t="b">
        <v>0</v>
      </c>
      <c r="AQ393" s="87" t="s">
        <v>1397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5</v>
      </c>
      <c r="BE393" s="78" t="str">
        <f>REPLACE(INDEX(GroupVertices[Group],MATCH(Edges[[#This Row],[Vertex 2]],GroupVertices[Vertex],0)),1,1,"")</f>
        <v>5</v>
      </c>
      <c r="BF393" s="48">
        <v>1</v>
      </c>
      <c r="BG393" s="49">
        <v>2.9411764705882355</v>
      </c>
      <c r="BH393" s="48">
        <v>0</v>
      </c>
      <c r="BI393" s="49">
        <v>0</v>
      </c>
      <c r="BJ393" s="48">
        <v>0</v>
      </c>
      <c r="BK393" s="49">
        <v>0</v>
      </c>
      <c r="BL393" s="48">
        <v>33</v>
      </c>
      <c r="BM393" s="49">
        <v>97.05882352941177</v>
      </c>
      <c r="BN393" s="48">
        <v>34</v>
      </c>
    </row>
    <row r="394" spans="1:66" ht="15">
      <c r="A394" s="64" t="s">
        <v>293</v>
      </c>
      <c r="B394" s="64" t="s">
        <v>293</v>
      </c>
      <c r="C394" s="65" t="s">
        <v>3852</v>
      </c>
      <c r="D394" s="66">
        <v>3</v>
      </c>
      <c r="E394" s="67" t="s">
        <v>136</v>
      </c>
      <c r="F394" s="68">
        <v>19</v>
      </c>
      <c r="G394" s="65"/>
      <c r="H394" s="69"/>
      <c r="I394" s="70"/>
      <c r="J394" s="70"/>
      <c r="K394" s="34" t="s">
        <v>65</v>
      </c>
      <c r="L394" s="77">
        <v>394</v>
      </c>
      <c r="M394" s="77"/>
      <c r="N394" s="72"/>
      <c r="O394" s="79" t="s">
        <v>176</v>
      </c>
      <c r="P394" s="81">
        <v>43732.57273148148</v>
      </c>
      <c r="Q394" s="79" t="s">
        <v>405</v>
      </c>
      <c r="R394" s="82" t="s">
        <v>520</v>
      </c>
      <c r="S394" s="79" t="s">
        <v>539</v>
      </c>
      <c r="T394" s="79" t="s">
        <v>559</v>
      </c>
      <c r="U394" s="82" t="s">
        <v>686</v>
      </c>
      <c r="V394" s="82" t="s">
        <v>686</v>
      </c>
      <c r="W394" s="81">
        <v>43732.57273148148</v>
      </c>
      <c r="X394" s="85">
        <v>43732</v>
      </c>
      <c r="Y394" s="87" t="s">
        <v>985</v>
      </c>
      <c r="Z394" s="82" t="s">
        <v>1191</v>
      </c>
      <c r="AA394" s="79"/>
      <c r="AB394" s="79"/>
      <c r="AC394" s="87" t="s">
        <v>1398</v>
      </c>
      <c r="AD394" s="79"/>
      <c r="AE394" s="79" t="b">
        <v>0</v>
      </c>
      <c r="AF394" s="79">
        <v>6</v>
      </c>
      <c r="AG394" s="87" t="s">
        <v>1402</v>
      </c>
      <c r="AH394" s="79" t="b">
        <v>0</v>
      </c>
      <c r="AI394" s="79" t="s">
        <v>1405</v>
      </c>
      <c r="AJ394" s="79"/>
      <c r="AK394" s="87" t="s">
        <v>1402</v>
      </c>
      <c r="AL394" s="79" t="b">
        <v>0</v>
      </c>
      <c r="AM394" s="79">
        <v>3</v>
      </c>
      <c r="AN394" s="87" t="s">
        <v>1402</v>
      </c>
      <c r="AO394" s="79" t="s">
        <v>1409</v>
      </c>
      <c r="AP394" s="79" t="b">
        <v>0</v>
      </c>
      <c r="AQ394" s="87" t="s">
        <v>1398</v>
      </c>
      <c r="AR394" s="79" t="s">
        <v>384</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v>
      </c>
      <c r="BF394" s="48">
        <v>0</v>
      </c>
      <c r="BG394" s="49">
        <v>0</v>
      </c>
      <c r="BH394" s="48">
        <v>0</v>
      </c>
      <c r="BI394" s="49">
        <v>0</v>
      </c>
      <c r="BJ394" s="48">
        <v>0</v>
      </c>
      <c r="BK394" s="49">
        <v>0</v>
      </c>
      <c r="BL394" s="48">
        <v>37</v>
      </c>
      <c r="BM394" s="49">
        <v>100</v>
      </c>
      <c r="BN394" s="48">
        <v>37</v>
      </c>
    </row>
    <row r="395" spans="1:66" ht="15">
      <c r="A395" s="64" t="s">
        <v>293</v>
      </c>
      <c r="B395" s="64" t="s">
        <v>293</v>
      </c>
      <c r="C395" s="65" t="s">
        <v>3852</v>
      </c>
      <c r="D395" s="66">
        <v>3</v>
      </c>
      <c r="E395" s="67" t="s">
        <v>136</v>
      </c>
      <c r="F395" s="68">
        <v>19</v>
      </c>
      <c r="G395" s="65"/>
      <c r="H395" s="69"/>
      <c r="I395" s="70"/>
      <c r="J395" s="70"/>
      <c r="K395" s="34" t="s">
        <v>65</v>
      </c>
      <c r="L395" s="77">
        <v>395</v>
      </c>
      <c r="M395" s="77"/>
      <c r="N395" s="72"/>
      <c r="O395" s="79" t="s">
        <v>176</v>
      </c>
      <c r="P395" s="81">
        <v>43738.53952546296</v>
      </c>
      <c r="Q395" s="79" t="s">
        <v>388</v>
      </c>
      <c r="R395" s="79"/>
      <c r="S395" s="79"/>
      <c r="T395" s="79" t="s">
        <v>549</v>
      </c>
      <c r="U395" s="82" t="s">
        <v>619</v>
      </c>
      <c r="V395" s="82" t="s">
        <v>619</v>
      </c>
      <c r="W395" s="81">
        <v>43738.53952546296</v>
      </c>
      <c r="X395" s="85">
        <v>43738</v>
      </c>
      <c r="Y395" s="87" t="s">
        <v>986</v>
      </c>
      <c r="Z395" s="82" t="s">
        <v>1192</v>
      </c>
      <c r="AA395" s="79"/>
      <c r="AB395" s="79"/>
      <c r="AC395" s="87" t="s">
        <v>1399</v>
      </c>
      <c r="AD395" s="79"/>
      <c r="AE395" s="79" t="b">
        <v>0</v>
      </c>
      <c r="AF395" s="79">
        <v>4</v>
      </c>
      <c r="AG395" s="87" t="s">
        <v>1402</v>
      </c>
      <c r="AH395" s="79" t="b">
        <v>0</v>
      </c>
      <c r="AI395" s="79" t="s">
        <v>1406</v>
      </c>
      <c r="AJ395" s="79"/>
      <c r="AK395" s="87" t="s">
        <v>1402</v>
      </c>
      <c r="AL395" s="79" t="b">
        <v>0</v>
      </c>
      <c r="AM395" s="79">
        <v>3</v>
      </c>
      <c r="AN395" s="87" t="s">
        <v>1402</v>
      </c>
      <c r="AO395" s="79" t="s">
        <v>1409</v>
      </c>
      <c r="AP395" s="79" t="b">
        <v>0</v>
      </c>
      <c r="AQ395" s="87" t="s">
        <v>1399</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1</v>
      </c>
      <c r="BF395" s="48">
        <v>1</v>
      </c>
      <c r="BG395" s="49">
        <v>14.285714285714286</v>
      </c>
      <c r="BH395" s="48">
        <v>0</v>
      </c>
      <c r="BI395" s="49">
        <v>0</v>
      </c>
      <c r="BJ395" s="48">
        <v>0</v>
      </c>
      <c r="BK395" s="49">
        <v>0</v>
      </c>
      <c r="BL395" s="48">
        <v>6</v>
      </c>
      <c r="BM395" s="49">
        <v>85.71428571428571</v>
      </c>
      <c r="BN395" s="48">
        <v>7</v>
      </c>
    </row>
    <row r="396" spans="1:66" ht="15">
      <c r="A396" s="64" t="s">
        <v>293</v>
      </c>
      <c r="B396" s="64" t="s">
        <v>323</v>
      </c>
      <c r="C396" s="65" t="s">
        <v>3852</v>
      </c>
      <c r="D396" s="66">
        <v>3</v>
      </c>
      <c r="E396" s="67" t="s">
        <v>136</v>
      </c>
      <c r="F396" s="68">
        <v>19</v>
      </c>
      <c r="G396" s="65"/>
      <c r="H396" s="69"/>
      <c r="I396" s="70"/>
      <c r="J396" s="70"/>
      <c r="K396" s="34" t="s">
        <v>66</v>
      </c>
      <c r="L396" s="77">
        <v>396</v>
      </c>
      <c r="M396" s="77"/>
      <c r="N396" s="72"/>
      <c r="O396" s="79" t="s">
        <v>385</v>
      </c>
      <c r="P396" s="81">
        <v>43739.302083333336</v>
      </c>
      <c r="Q396" s="79" t="s">
        <v>428</v>
      </c>
      <c r="R396" s="82" t="s">
        <v>532</v>
      </c>
      <c r="S396" s="79" t="s">
        <v>543</v>
      </c>
      <c r="T396" s="79" t="s">
        <v>293</v>
      </c>
      <c r="U396" s="82" t="s">
        <v>683</v>
      </c>
      <c r="V396" s="82" t="s">
        <v>683</v>
      </c>
      <c r="W396" s="81">
        <v>43739.302083333336</v>
      </c>
      <c r="X396" s="85">
        <v>43739</v>
      </c>
      <c r="Y396" s="87" t="s">
        <v>981</v>
      </c>
      <c r="Z396" s="82" t="s">
        <v>1187</v>
      </c>
      <c r="AA396" s="79"/>
      <c r="AB396" s="79"/>
      <c r="AC396" s="87" t="s">
        <v>1394</v>
      </c>
      <c r="AD396" s="79"/>
      <c r="AE396" s="79" t="b">
        <v>0</v>
      </c>
      <c r="AF396" s="79">
        <v>1</v>
      </c>
      <c r="AG396" s="87" t="s">
        <v>1402</v>
      </c>
      <c r="AH396" s="79" t="b">
        <v>0</v>
      </c>
      <c r="AI396" s="79" t="s">
        <v>1405</v>
      </c>
      <c r="AJ396" s="79"/>
      <c r="AK396" s="87" t="s">
        <v>1402</v>
      </c>
      <c r="AL396" s="79" t="b">
        <v>0</v>
      </c>
      <c r="AM396" s="79">
        <v>2</v>
      </c>
      <c r="AN396" s="87" t="s">
        <v>1402</v>
      </c>
      <c r="AO396" s="79" t="s">
        <v>1429</v>
      </c>
      <c r="AP396" s="79" t="b">
        <v>0</v>
      </c>
      <c r="AQ396" s="87" t="s">
        <v>1394</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1</v>
      </c>
      <c r="BE396" s="78" t="str">
        <f>REPLACE(INDEX(GroupVertices[Group],MATCH(Edges[[#This Row],[Vertex 2]],GroupVertices[Vertex],0)),1,1,"")</f>
        <v>5</v>
      </c>
      <c r="BF396" s="48"/>
      <c r="BG396" s="49"/>
      <c r="BH396" s="48"/>
      <c r="BI396" s="49"/>
      <c r="BJ396" s="48"/>
      <c r="BK396" s="49"/>
      <c r="BL396" s="48"/>
      <c r="BM396" s="49"/>
      <c r="BN396" s="48"/>
    </row>
    <row r="397" spans="1:66" ht="15">
      <c r="A397" s="64" t="s">
        <v>293</v>
      </c>
      <c r="B397" s="64" t="s">
        <v>323</v>
      </c>
      <c r="C397" s="65" t="s">
        <v>3852</v>
      </c>
      <c r="D397" s="66">
        <v>3</v>
      </c>
      <c r="E397" s="67" t="s">
        <v>136</v>
      </c>
      <c r="F397" s="68">
        <v>19</v>
      </c>
      <c r="G397" s="65"/>
      <c r="H397" s="69"/>
      <c r="I397" s="70"/>
      <c r="J397" s="70"/>
      <c r="K397" s="34" t="s">
        <v>66</v>
      </c>
      <c r="L397" s="77">
        <v>397</v>
      </c>
      <c r="M397" s="77"/>
      <c r="N397" s="72"/>
      <c r="O397" s="79" t="s">
        <v>385</v>
      </c>
      <c r="P397" s="81">
        <v>43741.33887731482</v>
      </c>
      <c r="Q397" s="79" t="s">
        <v>429</v>
      </c>
      <c r="R397" s="82" t="s">
        <v>530</v>
      </c>
      <c r="S397" s="79" t="s">
        <v>543</v>
      </c>
      <c r="T397" s="79" t="s">
        <v>556</v>
      </c>
      <c r="U397" s="82" t="s">
        <v>681</v>
      </c>
      <c r="V397" s="82" t="s">
        <v>681</v>
      </c>
      <c r="W397" s="81">
        <v>43741.33887731482</v>
      </c>
      <c r="X397" s="85">
        <v>43741</v>
      </c>
      <c r="Y397" s="87" t="s">
        <v>978</v>
      </c>
      <c r="Z397" s="82" t="s">
        <v>1184</v>
      </c>
      <c r="AA397" s="79"/>
      <c r="AB397" s="79"/>
      <c r="AC397" s="87" t="s">
        <v>1391</v>
      </c>
      <c r="AD397" s="79"/>
      <c r="AE397" s="79" t="b">
        <v>0</v>
      </c>
      <c r="AF397" s="79">
        <v>2</v>
      </c>
      <c r="AG397" s="87" t="s">
        <v>1402</v>
      </c>
      <c r="AH397" s="79" t="b">
        <v>0</v>
      </c>
      <c r="AI397" s="79" t="s">
        <v>1405</v>
      </c>
      <c r="AJ397" s="79"/>
      <c r="AK397" s="87" t="s">
        <v>1402</v>
      </c>
      <c r="AL397" s="79" t="b">
        <v>0</v>
      </c>
      <c r="AM397" s="79">
        <v>2</v>
      </c>
      <c r="AN397" s="87" t="s">
        <v>1402</v>
      </c>
      <c r="AO397" s="79" t="s">
        <v>1429</v>
      </c>
      <c r="AP397" s="79" t="b">
        <v>0</v>
      </c>
      <c r="AQ397" s="87" t="s">
        <v>1391</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1</v>
      </c>
      <c r="BE397" s="78" t="str">
        <f>REPLACE(INDEX(GroupVertices[Group],MATCH(Edges[[#This Row],[Vertex 2]],GroupVertices[Vertex],0)),1,1,"")</f>
        <v>5</v>
      </c>
      <c r="BF397" s="48"/>
      <c r="BG397" s="49"/>
      <c r="BH397" s="48"/>
      <c r="BI397" s="49"/>
      <c r="BJ397" s="48"/>
      <c r="BK397" s="49"/>
      <c r="BL397" s="48"/>
      <c r="BM397" s="49"/>
      <c r="BN397" s="48"/>
    </row>
    <row r="398" spans="1:66" ht="15">
      <c r="A398" s="64" t="s">
        <v>293</v>
      </c>
      <c r="B398" s="64" t="s">
        <v>323</v>
      </c>
      <c r="C398" s="65" t="s">
        <v>3851</v>
      </c>
      <c r="D398" s="66">
        <v>3</v>
      </c>
      <c r="E398" s="67" t="s">
        <v>132</v>
      </c>
      <c r="F398" s="68">
        <v>32</v>
      </c>
      <c r="G398" s="65"/>
      <c r="H398" s="69"/>
      <c r="I398" s="70"/>
      <c r="J398" s="70"/>
      <c r="K398" s="34" t="s">
        <v>66</v>
      </c>
      <c r="L398" s="77">
        <v>398</v>
      </c>
      <c r="M398" s="77"/>
      <c r="N398" s="72"/>
      <c r="O398" s="79" t="s">
        <v>384</v>
      </c>
      <c r="P398" s="81">
        <v>43747.695081018515</v>
      </c>
      <c r="Q398" s="79" t="s">
        <v>460</v>
      </c>
      <c r="R398" s="79"/>
      <c r="S398" s="79"/>
      <c r="T398" s="79" t="s">
        <v>606</v>
      </c>
      <c r="U398" s="79"/>
      <c r="V398" s="82" t="s">
        <v>774</v>
      </c>
      <c r="W398" s="81">
        <v>43747.695081018515</v>
      </c>
      <c r="X398" s="85">
        <v>43747</v>
      </c>
      <c r="Y398" s="87" t="s">
        <v>982</v>
      </c>
      <c r="Z398" s="82" t="s">
        <v>1188</v>
      </c>
      <c r="AA398" s="79"/>
      <c r="AB398" s="79"/>
      <c r="AC398" s="87" t="s">
        <v>1395</v>
      </c>
      <c r="AD398" s="79"/>
      <c r="AE398" s="79" t="b">
        <v>0</v>
      </c>
      <c r="AF398" s="79">
        <v>0</v>
      </c>
      <c r="AG398" s="87" t="s">
        <v>1402</v>
      </c>
      <c r="AH398" s="79" t="b">
        <v>0</v>
      </c>
      <c r="AI398" s="79" t="s">
        <v>1406</v>
      </c>
      <c r="AJ398" s="79"/>
      <c r="AK398" s="87" t="s">
        <v>1402</v>
      </c>
      <c r="AL398" s="79" t="b">
        <v>0</v>
      </c>
      <c r="AM398" s="79">
        <v>2</v>
      </c>
      <c r="AN398" s="87" t="s">
        <v>1396</v>
      </c>
      <c r="AO398" s="79" t="s">
        <v>1409</v>
      </c>
      <c r="AP398" s="79" t="b">
        <v>0</v>
      </c>
      <c r="AQ398" s="87" t="s">
        <v>1396</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5</v>
      </c>
      <c r="BF398" s="48"/>
      <c r="BG398" s="49"/>
      <c r="BH398" s="48"/>
      <c r="BI398" s="49"/>
      <c r="BJ398" s="48"/>
      <c r="BK398" s="49"/>
      <c r="BL398" s="48"/>
      <c r="BM398" s="49"/>
      <c r="BN398" s="48"/>
    </row>
    <row r="399" spans="1:66" ht="15">
      <c r="A399" s="64" t="s">
        <v>323</v>
      </c>
      <c r="B399" s="64" t="s">
        <v>293</v>
      </c>
      <c r="C399" s="65" t="s">
        <v>3851</v>
      </c>
      <c r="D399" s="66">
        <v>3</v>
      </c>
      <c r="E399" s="67" t="s">
        <v>132</v>
      </c>
      <c r="F399" s="68">
        <v>32</v>
      </c>
      <c r="G399" s="65"/>
      <c r="H399" s="69"/>
      <c r="I399" s="70"/>
      <c r="J399" s="70"/>
      <c r="K399" s="34" t="s">
        <v>66</v>
      </c>
      <c r="L399" s="77">
        <v>399</v>
      </c>
      <c r="M399" s="77"/>
      <c r="N399" s="72"/>
      <c r="O399" s="79" t="s">
        <v>384</v>
      </c>
      <c r="P399" s="81">
        <v>43741.535</v>
      </c>
      <c r="Q399" s="79" t="s">
        <v>429</v>
      </c>
      <c r="R399" s="79"/>
      <c r="S399" s="79"/>
      <c r="T399" s="79"/>
      <c r="U399" s="79"/>
      <c r="V399" s="82" t="s">
        <v>786</v>
      </c>
      <c r="W399" s="81">
        <v>43741.535</v>
      </c>
      <c r="X399" s="85">
        <v>43741</v>
      </c>
      <c r="Y399" s="87" t="s">
        <v>979</v>
      </c>
      <c r="Z399" s="82" t="s">
        <v>1185</v>
      </c>
      <c r="AA399" s="79"/>
      <c r="AB399" s="79"/>
      <c r="AC399" s="87" t="s">
        <v>1392</v>
      </c>
      <c r="AD399" s="79"/>
      <c r="AE399" s="79" t="b">
        <v>0</v>
      </c>
      <c r="AF399" s="79">
        <v>0</v>
      </c>
      <c r="AG399" s="87" t="s">
        <v>1402</v>
      </c>
      <c r="AH399" s="79" t="b">
        <v>0</v>
      </c>
      <c r="AI399" s="79" t="s">
        <v>1405</v>
      </c>
      <c r="AJ399" s="79"/>
      <c r="AK399" s="87" t="s">
        <v>1402</v>
      </c>
      <c r="AL399" s="79" t="b">
        <v>0</v>
      </c>
      <c r="AM399" s="79">
        <v>2</v>
      </c>
      <c r="AN399" s="87" t="s">
        <v>1391</v>
      </c>
      <c r="AO399" s="79" t="s">
        <v>1409</v>
      </c>
      <c r="AP399" s="79" t="b">
        <v>0</v>
      </c>
      <c r="AQ399" s="87" t="s">
        <v>1391</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5</v>
      </c>
      <c r="BE399" s="78" t="str">
        <f>REPLACE(INDEX(GroupVertices[Group],MATCH(Edges[[#This Row],[Vertex 2]],GroupVertices[Vertex],0)),1,1,"")</f>
        <v>1</v>
      </c>
      <c r="BF399" s="48"/>
      <c r="BG399" s="49"/>
      <c r="BH399" s="48"/>
      <c r="BI399" s="49"/>
      <c r="BJ399" s="48"/>
      <c r="BK399" s="49"/>
      <c r="BL399" s="48"/>
      <c r="BM399" s="49"/>
      <c r="BN399" s="48"/>
    </row>
    <row r="400" spans="1:66" ht="15">
      <c r="A400" s="64" t="s">
        <v>323</v>
      </c>
      <c r="B400" s="64" t="s">
        <v>293</v>
      </c>
      <c r="C400" s="65" t="s">
        <v>3853</v>
      </c>
      <c r="D400" s="66">
        <v>3</v>
      </c>
      <c r="E400" s="67" t="s">
        <v>136</v>
      </c>
      <c r="F400" s="68">
        <v>6</v>
      </c>
      <c r="G400" s="65"/>
      <c r="H400" s="69"/>
      <c r="I400" s="70"/>
      <c r="J400" s="70"/>
      <c r="K400" s="34" t="s">
        <v>66</v>
      </c>
      <c r="L400" s="77">
        <v>400</v>
      </c>
      <c r="M400" s="77"/>
      <c r="N400" s="72"/>
      <c r="O400" s="79" t="s">
        <v>385</v>
      </c>
      <c r="P400" s="81">
        <v>43741.541550925926</v>
      </c>
      <c r="Q400" s="79" t="s">
        <v>472</v>
      </c>
      <c r="R400" s="82" t="s">
        <v>535</v>
      </c>
      <c r="S400" s="79" t="s">
        <v>539</v>
      </c>
      <c r="T400" s="79" t="s">
        <v>618</v>
      </c>
      <c r="U400" s="82" t="s">
        <v>687</v>
      </c>
      <c r="V400" s="82" t="s">
        <v>687</v>
      </c>
      <c r="W400" s="81">
        <v>43741.541550925926</v>
      </c>
      <c r="X400" s="85">
        <v>43741</v>
      </c>
      <c r="Y400" s="87" t="s">
        <v>987</v>
      </c>
      <c r="Z400" s="82" t="s">
        <v>1193</v>
      </c>
      <c r="AA400" s="79"/>
      <c r="AB400" s="79"/>
      <c r="AC400" s="87" t="s">
        <v>1400</v>
      </c>
      <c r="AD400" s="79"/>
      <c r="AE400" s="79" t="b">
        <v>0</v>
      </c>
      <c r="AF400" s="79">
        <v>5</v>
      </c>
      <c r="AG400" s="87" t="s">
        <v>1402</v>
      </c>
      <c r="AH400" s="79" t="b">
        <v>0</v>
      </c>
      <c r="AI400" s="79" t="s">
        <v>1406</v>
      </c>
      <c r="AJ400" s="79"/>
      <c r="AK400" s="87" t="s">
        <v>1402</v>
      </c>
      <c r="AL400" s="79" t="b">
        <v>0</v>
      </c>
      <c r="AM400" s="79">
        <v>0</v>
      </c>
      <c r="AN400" s="87" t="s">
        <v>1402</v>
      </c>
      <c r="AO400" s="79" t="s">
        <v>1409</v>
      </c>
      <c r="AP400" s="79" t="b">
        <v>0</v>
      </c>
      <c r="AQ400" s="87" t="s">
        <v>1400</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5</v>
      </c>
      <c r="BE400" s="78" t="str">
        <f>REPLACE(INDEX(GroupVertices[Group],MATCH(Edges[[#This Row],[Vertex 2]],GroupVertices[Vertex],0)),1,1,"")</f>
        <v>1</v>
      </c>
      <c r="BF400" s="48">
        <v>0</v>
      </c>
      <c r="BG400" s="49">
        <v>0</v>
      </c>
      <c r="BH400" s="48">
        <v>0</v>
      </c>
      <c r="BI400" s="49">
        <v>0</v>
      </c>
      <c r="BJ400" s="48">
        <v>0</v>
      </c>
      <c r="BK400" s="49">
        <v>0</v>
      </c>
      <c r="BL400" s="48">
        <v>29</v>
      </c>
      <c r="BM400" s="49">
        <v>100</v>
      </c>
      <c r="BN400" s="48">
        <v>29</v>
      </c>
    </row>
    <row r="401" spans="1:66" ht="15">
      <c r="A401" s="64" t="s">
        <v>323</v>
      </c>
      <c r="B401" s="64" t="s">
        <v>293</v>
      </c>
      <c r="C401" s="65" t="s">
        <v>3853</v>
      </c>
      <c r="D401" s="66">
        <v>3</v>
      </c>
      <c r="E401" s="67" t="s">
        <v>136</v>
      </c>
      <c r="F401" s="68">
        <v>6</v>
      </c>
      <c r="G401" s="65"/>
      <c r="H401" s="69"/>
      <c r="I401" s="70"/>
      <c r="J401" s="70"/>
      <c r="K401" s="34" t="s">
        <v>66</v>
      </c>
      <c r="L401" s="77">
        <v>401</v>
      </c>
      <c r="M401" s="77"/>
      <c r="N401" s="72"/>
      <c r="O401" s="79" t="s">
        <v>385</v>
      </c>
      <c r="P401" s="81">
        <v>43747.61115740741</v>
      </c>
      <c r="Q401" s="79" t="s">
        <v>460</v>
      </c>
      <c r="R401" s="82" t="s">
        <v>533</v>
      </c>
      <c r="S401" s="79" t="s">
        <v>539</v>
      </c>
      <c r="T401" s="79" t="s">
        <v>616</v>
      </c>
      <c r="U401" s="82" t="s">
        <v>684</v>
      </c>
      <c r="V401" s="82" t="s">
        <v>684</v>
      </c>
      <c r="W401" s="81">
        <v>43747.61115740741</v>
      </c>
      <c r="X401" s="85">
        <v>43747</v>
      </c>
      <c r="Y401" s="87" t="s">
        <v>983</v>
      </c>
      <c r="Z401" s="82" t="s">
        <v>1189</v>
      </c>
      <c r="AA401" s="79"/>
      <c r="AB401" s="79"/>
      <c r="AC401" s="87" t="s">
        <v>1396</v>
      </c>
      <c r="AD401" s="79"/>
      <c r="AE401" s="79" t="b">
        <v>0</v>
      </c>
      <c r="AF401" s="79">
        <v>5</v>
      </c>
      <c r="AG401" s="87" t="s">
        <v>1402</v>
      </c>
      <c r="AH401" s="79" t="b">
        <v>0</v>
      </c>
      <c r="AI401" s="79" t="s">
        <v>1406</v>
      </c>
      <c r="AJ401" s="79"/>
      <c r="AK401" s="87" t="s">
        <v>1402</v>
      </c>
      <c r="AL401" s="79" t="b">
        <v>0</v>
      </c>
      <c r="AM401" s="79">
        <v>2</v>
      </c>
      <c r="AN401" s="87" t="s">
        <v>1402</v>
      </c>
      <c r="AO401" s="79" t="s">
        <v>1409</v>
      </c>
      <c r="AP401" s="79" t="b">
        <v>0</v>
      </c>
      <c r="AQ401" s="87" t="s">
        <v>1396</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5</v>
      </c>
      <c r="BE401" s="78" t="str">
        <f>REPLACE(INDEX(GroupVertices[Group],MATCH(Edges[[#This Row],[Vertex 2]],GroupVertices[Vertex],0)),1,1,"")</f>
        <v>1</v>
      </c>
      <c r="BF401" s="48"/>
      <c r="BG401" s="49"/>
      <c r="BH401" s="48"/>
      <c r="BI401" s="49"/>
      <c r="BJ401" s="48"/>
      <c r="BK401" s="49"/>
      <c r="BL401" s="48"/>
      <c r="BM401" s="49"/>
      <c r="BN401" s="48"/>
    </row>
    <row r="402" spans="1:66" ht="15">
      <c r="A402" s="64" t="s">
        <v>323</v>
      </c>
      <c r="B402" s="64" t="s">
        <v>293</v>
      </c>
      <c r="C402" s="65" t="s">
        <v>3853</v>
      </c>
      <c r="D402" s="66">
        <v>3</v>
      </c>
      <c r="E402" s="67" t="s">
        <v>136</v>
      </c>
      <c r="F402" s="68">
        <v>6</v>
      </c>
      <c r="G402" s="65"/>
      <c r="H402" s="69"/>
      <c r="I402" s="70"/>
      <c r="J402" s="70"/>
      <c r="K402" s="34" t="s">
        <v>66</v>
      </c>
      <c r="L402" s="77">
        <v>402</v>
      </c>
      <c r="M402" s="77"/>
      <c r="N402" s="72"/>
      <c r="O402" s="79" t="s">
        <v>385</v>
      </c>
      <c r="P402" s="81">
        <v>43748.61885416666</v>
      </c>
      <c r="Q402" s="79" t="s">
        <v>471</v>
      </c>
      <c r="R402" s="82" t="s">
        <v>534</v>
      </c>
      <c r="S402" s="79" t="s">
        <v>539</v>
      </c>
      <c r="T402" s="79" t="s">
        <v>617</v>
      </c>
      <c r="U402" s="82" t="s">
        <v>685</v>
      </c>
      <c r="V402" s="82" t="s">
        <v>685</v>
      </c>
      <c r="W402" s="81">
        <v>43748.61885416666</v>
      </c>
      <c r="X402" s="85">
        <v>43748</v>
      </c>
      <c r="Y402" s="87" t="s">
        <v>984</v>
      </c>
      <c r="Z402" s="82" t="s">
        <v>1190</v>
      </c>
      <c r="AA402" s="79"/>
      <c r="AB402" s="79"/>
      <c r="AC402" s="87" t="s">
        <v>1397</v>
      </c>
      <c r="AD402" s="79"/>
      <c r="AE402" s="79" t="b">
        <v>0</v>
      </c>
      <c r="AF402" s="79">
        <v>1</v>
      </c>
      <c r="AG402" s="87" t="s">
        <v>1402</v>
      </c>
      <c r="AH402" s="79" t="b">
        <v>0</v>
      </c>
      <c r="AI402" s="79" t="s">
        <v>1406</v>
      </c>
      <c r="AJ402" s="79"/>
      <c r="AK402" s="87" t="s">
        <v>1402</v>
      </c>
      <c r="AL402" s="79" t="b">
        <v>0</v>
      </c>
      <c r="AM402" s="79">
        <v>0</v>
      </c>
      <c r="AN402" s="87" t="s">
        <v>1402</v>
      </c>
      <c r="AO402" s="79" t="s">
        <v>1409</v>
      </c>
      <c r="AP402" s="79" t="b">
        <v>0</v>
      </c>
      <c r="AQ402" s="87" t="s">
        <v>1397</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5</v>
      </c>
      <c r="BE402" s="78" t="str">
        <f>REPLACE(INDEX(GroupVertices[Group],MATCH(Edges[[#This Row],[Vertex 2]],GroupVertices[Vertex],0)),1,1,"")</f>
        <v>1</v>
      </c>
      <c r="BF402" s="48"/>
      <c r="BG402" s="49"/>
      <c r="BH402" s="48"/>
      <c r="BI402" s="49"/>
      <c r="BJ402" s="48"/>
      <c r="BK402" s="49"/>
      <c r="BL402" s="48"/>
      <c r="BM402" s="49"/>
      <c r="BN402"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2"/>
    <dataValidation allowBlank="1" showErrorMessage="1" sqref="N2:N4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2"/>
    <dataValidation allowBlank="1" showInputMessage="1" promptTitle="Edge Color" prompt="To select an optional edge color, right-click and select Select Color on the right-click menu." sqref="C3:C402"/>
    <dataValidation allowBlank="1" showInputMessage="1" promptTitle="Edge Width" prompt="Enter an optional edge width between 1 and 10." errorTitle="Invalid Edge Width" error="The optional edge width must be a whole number between 1 and 10." sqref="D3:D402"/>
    <dataValidation allowBlank="1" showInputMessage="1" promptTitle="Edge Opacity" prompt="Enter an optional edge opacity between 0 (transparent) and 100 (opaque)." errorTitle="Invalid Edge Opacity" error="The optional edge opacity must be a whole number between 0 and 10." sqref="F3:F4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2">
      <formula1>ValidEdgeVisibilities</formula1>
    </dataValidation>
    <dataValidation allowBlank="1" showInputMessage="1" showErrorMessage="1" promptTitle="Vertex 1 Name" prompt="Enter the name of the edge's first vertex." sqref="A3:A402"/>
    <dataValidation allowBlank="1" showInputMessage="1" showErrorMessage="1" promptTitle="Vertex 2 Name" prompt="Enter the name of the edge's second vertex." sqref="B3:B402"/>
    <dataValidation allowBlank="1" showInputMessage="1" showErrorMessage="1" promptTitle="Edge Label" prompt="Enter an optional edge label." errorTitle="Invalid Edge Visibility" error="You have entered an unrecognized edge visibility.  Try selecting from the drop-down list instead." sqref="H3:H4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2"/>
  </dataValidations>
  <hyperlinks>
    <hyperlink ref="R24" r:id="rId1" display="https://www.blogdumoderateur.com/evenements-digital-octobre-2019/"/>
    <hyperlink ref="R69" r:id="rId2" display="https://twitter.com/converteo/status/1180039553299750912"/>
    <hyperlink ref="R71" r:id="rId3" display="https://paris.hubforum.com/fr"/>
    <hyperlink ref="R72" r:id="rId4" display="https://paris.hubforum.com/fr"/>
    <hyperlink ref="R80" r:id="rId5" display="https://hubs.ly/H0k_cl50"/>
    <hyperlink ref="R86" r:id="rId6" display="https://paris.hubforum.com/fr?utm_source=twitter&amp;utm_medium=social&amp;utm_campaign=organic-employer-brand"/>
    <hyperlink ref="R87" r:id="rId7" display="https://paris.hubforum.com/fr?utm_source=twitter&amp;utm_medium=social&amp;utm_campaign=organic-employer-brand"/>
    <hyperlink ref="R111" r:id="rId8" display="https://twitter.com/HUBInstitute/status/1179674174568177664"/>
    <hyperlink ref="R146" r:id="rId9" display="https://paris.hubforum.com/fr/content/billetterie?utm_medium=Twitter&amp;utm_source=Events&amp;utm_campaign=HUBFORUM&amp;utm_content=billetterie"/>
    <hyperlink ref="R147" r:id="rId10" display="https://paris.hubforum.com/fr/content/billetterie?utm_medium=Twitter&amp;utm_source=Events&amp;utm_campaign=HUBFORUM&amp;utm_content=billetterie"/>
    <hyperlink ref="R167" r:id="rId11" display="https://m.facebook.com/story.php?story_fbid=1658048424327096&amp;id=169703896494897&amp;sfnsn=mo&amp;d=n&amp;vh=e"/>
    <hyperlink ref="R176" r:id="rId12" display="https://bit.ly/2mlzCGc?utm_content=102283013&amp;utm_medium=social&amp;utm_source=twitter&amp;hss_channel=tw-500079860"/>
    <hyperlink ref="R177" r:id="rId13" display="https://www.blogdumoderateur.com/evenements-digital-octobre-2019/"/>
    <hyperlink ref="R178" r:id="rId14" display="https://bit.ly/2mQKxb7?utm_content=102283014&amp;utm_medium=social&amp;utm_source=twitter&amp;hss_channel=tw-500079860"/>
    <hyperlink ref="R179" r:id="rId15" display="https://bit.ly/2mQKxb7?utm_content=102283014&amp;utm_medium=social&amp;utm_source=twitter&amp;hss_channel=tw-500079860"/>
    <hyperlink ref="R180" r:id="rId16" display="https://hubinstitute.com/2019/hubforum/transformation/tribune-Zepresenters-SebastienBernard-pitch-equipe"/>
    <hyperlink ref="R181" r:id="rId17" display="https://hubinstitute.com/2019/hubforum/marketing/transformation/tribune-TSC-GeoffreyBoulakia-JosselinMoreau-messenging-service-client"/>
    <hyperlink ref="R182" r:id="rId18" display="https://hubinstitute.com/2019/hubforum/marketing/transformation/tribune-TSC-GeoffreyBoulakia-JosselinMoreau-messenging-service-client"/>
    <hyperlink ref="R183" r:id="rId19" display="https://hubinstitute.com/2019/hubforum/marketing/transformation/tribune-TSC-GeoffreyBoulakia-JosselinMoreau-messenging-service-client"/>
    <hyperlink ref="R199" r:id="rId20" display="https://bit.ly/2knjOS4?utm_content=101891091&amp;utm_medium=social&amp;utm_source=twitter&amp;hss_channel=tw-150585854"/>
    <hyperlink ref="R203" r:id="rId21" display="https://bit.ly/2knjOS4?utm_content=101891091&amp;utm_medium=social&amp;utm_source=twitter&amp;hss_channel=tw-150585854"/>
    <hyperlink ref="R204" r:id="rId22" display="https://bit.ly/2knjOS4?utm_content=101891091&amp;utm_medium=social&amp;utm_source=twitter&amp;hss_channel=tw-150585854"/>
    <hyperlink ref="R205" r:id="rId23" display="https://bit.ly/2knjOS4?utm_content=101891091&amp;utm_medium=social&amp;utm_source=twitter&amp;hss_channel=tw-150585854"/>
    <hyperlink ref="R206" r:id="rId24" display="https://bit.ly/2Od93f1?utm_content=101867689&amp;utm_medium=social&amp;utm_source=twitter&amp;hss_channel=tw-150585854"/>
    <hyperlink ref="R207" r:id="rId25" display="https://bit.ly/2Od93f1?utm_content=101867689&amp;utm_medium=social&amp;utm_source=twitter&amp;hss_channel=tw-150585854"/>
    <hyperlink ref="R208" r:id="rId26" display="https://bit.ly/2knjOS4?utm_content=101891092&amp;utm_medium=social&amp;utm_source=twitter&amp;hss_channel=tw-150585854"/>
    <hyperlink ref="R210" r:id="rId27" display="https://bit.ly/2Od93f1?utm_content=101868689&amp;utm_medium=social&amp;utm_source=twitter&amp;hss_channel=tw-150585854"/>
    <hyperlink ref="R213" r:id="rId28" display="https://bit.ly/2knjOS4?utm_content=101891092&amp;utm_medium=social&amp;utm_source=twitter&amp;hss_channel=tw-150585854"/>
    <hyperlink ref="R214" r:id="rId29" display="https://bit.ly/2Od93f1?utm_content=101868691&amp;utm_medium=social&amp;utm_source=twitter&amp;hss_channel=tw-150585854"/>
    <hyperlink ref="R215" r:id="rId30" display="https://bit.ly/2Od93f1?utm_content=101868691&amp;utm_medium=social&amp;utm_source=twitter&amp;hss_channel=tw-150585854"/>
    <hyperlink ref="R218" r:id="rId31" display="https://bit.ly/2Od93f1?utm_content=101868204&amp;utm_medium=social&amp;utm_source=twitter&amp;hss_channel=tw-150585854"/>
    <hyperlink ref="R219" r:id="rId32" display="https://bit.ly/2Od93f1?utm_content=101868204&amp;utm_medium=social&amp;utm_source=twitter&amp;hss_channel=tw-150585854"/>
    <hyperlink ref="R221" r:id="rId33" display="https://bit.ly/2Od93f1?utm_content=101672134&amp;utm_medium=social&amp;utm_source=twitter&amp;hss_channel=tw-150585854"/>
    <hyperlink ref="R223" r:id="rId34" display="https://bit.ly/2Od93f1?utm_content=101672134&amp;utm_medium=social&amp;utm_source=twitter&amp;hss_channel=tw-150585854"/>
    <hyperlink ref="R226" r:id="rId35" display="https://bit.ly/2Od93f1?utm_content=101672134&amp;utm_medium=social&amp;utm_source=twitter&amp;hss_channel=tw-150585854"/>
    <hyperlink ref="R230" r:id="rId36" display="https://bit.ly/2knjOS4?utm_content=101891093&amp;utm_medium=social&amp;utm_source=twitter&amp;hss_channel=tw-150585854"/>
    <hyperlink ref="R232" r:id="rId37" display="https://bit.ly/2knjOS4?utm_content=101891093&amp;utm_medium=social&amp;utm_source=twitter&amp;hss_channel=tw-150585854"/>
    <hyperlink ref="R239" r:id="rId38" display="https://bit.ly/2knjOS4?utm_content=101905968&amp;utm_medium=social&amp;utm_source=twitter&amp;hss_channel=tw-150585854"/>
    <hyperlink ref="R241" r:id="rId39" display="https://bit.ly/2knjOS4?utm_content=101905968&amp;utm_medium=social&amp;utm_source=twitter&amp;hss_channel=tw-150585854"/>
    <hyperlink ref="R243" r:id="rId40" display="https://bit.ly/2knjOS4?utm_content=101905968&amp;utm_medium=social&amp;utm_source=twitter&amp;hss_channel=tw-150585854"/>
    <hyperlink ref="R245" r:id="rId41" display="https://bit.ly/2knjOS4?utm_content=101905968&amp;utm_medium=social&amp;utm_source=twitter&amp;hss_channel=tw-150585854"/>
    <hyperlink ref="R246" r:id="rId42" display="https://bit.ly/2Od93f1?utm_content=101868206&amp;utm_medium=social&amp;utm_source=twitter&amp;hss_channel=tw-150585854"/>
    <hyperlink ref="R247" r:id="rId43" display="https://paris.hubforum.com/fr/eventagenda"/>
    <hyperlink ref="R249" r:id="rId44" display="https://bit.ly/2Od93f1?utm_content=101868206&amp;utm_medium=social&amp;utm_source=twitter&amp;hss_channel=tw-150585854"/>
    <hyperlink ref="R250" r:id="rId45" display="https://bit.ly/2knjOS4?utm_content=102101048&amp;utm_medium=social&amp;utm_source=twitter&amp;hss_channel=tw-150585854"/>
    <hyperlink ref="R251" r:id="rId46" display="https://bit.ly/2knjOS4?utm_content=102101048&amp;utm_medium=social&amp;utm_source=twitter&amp;hss_channel=tw-150585854"/>
    <hyperlink ref="R253" r:id="rId47" display="https://bit.ly/2knjOS4?utm_content=102101046&amp;utm_medium=social&amp;utm_source=twitter&amp;hss_channel=tw-150585854"/>
    <hyperlink ref="R255" r:id="rId48" display="https://bit.ly/2knjOS4?utm_content=102101047&amp;utm_medium=social&amp;utm_source=twitter&amp;hss_channel=tw-150585854"/>
    <hyperlink ref="R258" r:id="rId49" display="https://bit.ly/2knjOS4?utm_content=102101050&amp;utm_medium=social&amp;utm_source=twitter&amp;hss_channel=tw-150585854"/>
    <hyperlink ref="R259" r:id="rId50" display="https://bit.ly/2knjOS4?utm_content=102101050&amp;utm_medium=social&amp;utm_source=twitter&amp;hss_channel=tw-150585854"/>
    <hyperlink ref="R260" r:id="rId51" display="https://bit.ly/2knjOS4?utm_content=102101049&amp;utm_medium=social&amp;utm_source=twitter&amp;hss_channel=tw-150585854"/>
    <hyperlink ref="R264" r:id="rId52" display="https://bit.ly/2knjOS4?utm_content=102330604&amp;utm_medium=social&amp;utm_source=twitter&amp;hss_channel=tw-150585854"/>
    <hyperlink ref="R266" r:id="rId53" display="https://bit.ly/2knjOS4?utm_content=102330604&amp;utm_medium=social&amp;utm_source=twitter&amp;hss_channel=tw-150585854"/>
    <hyperlink ref="R280" r:id="rId54" display="https://bit.ly/2knjOS4?utm_content=102330605&amp;utm_medium=social&amp;utm_source=twitter&amp;hss_channel=tw-150585854"/>
    <hyperlink ref="R281" r:id="rId55" display="https://bit.ly/2Od93f1?utm_content=102297923&amp;utm_medium=social&amp;utm_source=twitter&amp;hss_channel=tw-150585854"/>
    <hyperlink ref="R282" r:id="rId56" display="https://paris.hubforum.com/fr/session/94581db2-2db8-e911-bcd0-28187866b6f1"/>
    <hyperlink ref="R283" r:id="rId57" display="https://paris.hubforum.com/fr/session/94581db2-2db8-e911-bcd0-28187866b6f1"/>
    <hyperlink ref="R285" r:id="rId58" display="https://bit.ly/2knjOS4?utm_content=102101049&amp;utm_medium=social&amp;utm_source=twitter&amp;hss_channel=tw-150585854"/>
    <hyperlink ref="R286" r:id="rId59" display="https://bit.ly/2Od93f1?utm_content=102297925&amp;utm_medium=social&amp;utm_source=twitter&amp;hss_channel=tw-150585854"/>
    <hyperlink ref="R287" r:id="rId60" display="https://bit.ly/2knjOS4?utm_content=102330801&amp;utm_medium=social&amp;utm_source=twitter&amp;hss_channel=tw-150585854"/>
    <hyperlink ref="R290" r:id="rId61" display="https://bit.ly/2knjOS4?utm_content=102330605&amp;utm_medium=social&amp;utm_source=twitter&amp;hss_channel=tw-150585854"/>
    <hyperlink ref="R291" r:id="rId62" display="https://bit.ly/2Od93f1?utm_content=102433987&amp;utm_medium=social&amp;utm_source=twitter&amp;hss_channel=tw-150585854"/>
    <hyperlink ref="R292" r:id="rId63" display="https://bit.ly/2knjOS4?utm_content=102436710&amp;utm_medium=social&amp;utm_source=twitter&amp;hss_channel=tw-150585854"/>
    <hyperlink ref="R293" r:id="rId64" display="https://bit.ly/2knjOS4?utm_content=102436710&amp;utm_medium=social&amp;utm_source=twitter&amp;hss_channel=tw-150585854"/>
    <hyperlink ref="R294" r:id="rId65" display="https://www.linkedin.com/slink?code=gFjD2pz"/>
    <hyperlink ref="R296" r:id="rId66" display="https://www.linkedin.com/slink?code=gh8mMM3"/>
    <hyperlink ref="R297" r:id="rId67" display="https://bit.ly/2knjOS4?utm_content=102101047&amp;utm_medium=social&amp;utm_source=twitter&amp;hss_channel=tw-150585854"/>
    <hyperlink ref="R298" r:id="rId68" display="https://bit.ly/2Od93f1?utm_content=102433988&amp;utm_medium=social&amp;utm_source=twitter&amp;hss_channel=tw-150585854"/>
    <hyperlink ref="R299" r:id="rId69" display="https://bit.ly/2knjOS4?utm_content=102436711&amp;utm_medium=social&amp;utm_source=twitter&amp;hss_channel=tw-150585854"/>
    <hyperlink ref="R301" r:id="rId70" display="https://bit.ly/2Od93f1?utm_content=102433989&amp;utm_medium=social&amp;utm_source=twitter&amp;hss_channel=tw-150585854"/>
    <hyperlink ref="R304" r:id="rId71" display="https://bit.ly/2knjOS4?utm_content=102436712&amp;utm_medium=social&amp;utm_source=twitter&amp;hss_channel=tw-150585854"/>
    <hyperlink ref="R305" r:id="rId72" display="https://bit.ly/2knjOS4?utm_content=102436712&amp;utm_medium=social&amp;utm_source=twitter&amp;hss_channel=tw-150585854"/>
    <hyperlink ref="R306" r:id="rId73" display="https://paris.hubforum.com/utm_source=pub&amp;utm_medium=pepitedunet"/>
    <hyperlink ref="R310" r:id="rId74" display="https://bit.ly/2Od93f1?utm_content=102437594&amp;utm_medium=social&amp;utm_source=twitter&amp;hss_channel=tw-150585854"/>
    <hyperlink ref="R311" r:id="rId75" display="https://hubinstitute.com/2019/hubforum/transformation/tribune-Zepresenters-SebastienBernard-pitch-equipe"/>
    <hyperlink ref="R312" r:id="rId76" display="https://bit.ly/2Od93f1?utm_content=102437596&amp;utm_medium=social&amp;utm_source=twitter&amp;hss_channel=tw-150585854"/>
    <hyperlink ref="R314" r:id="rId77" display="https://paris.hubforum.com/fr/content/workshops-hubforum-paris"/>
    <hyperlink ref="R315" r:id="rId78" display="https://paris.hubforum.com/fr?utm_source=twitter&amp;utm_medium=social&amp;utm_campaign=organic-employer-brand"/>
    <hyperlink ref="R316" r:id="rId79" display="https://paris.hubforum.com/fr?utm_source=twitter&amp;utm_medium=social&amp;utm_campaign=organic-employer-brand"/>
    <hyperlink ref="R318" r:id="rId80" display="https://bit.ly/2Od93f1?utm_content=102437597&amp;utm_medium=social&amp;utm_source=twitter&amp;hss_channel=tw-150585854"/>
    <hyperlink ref="R319" r:id="rId81" display="https://paris.hubforum.com/fr/content/workshops-hubforum-paris"/>
    <hyperlink ref="R321" r:id="rId82" display="https://paris.hubforum.com/fr/session/4f356303-c3af-e911-bcd0-28187832824b"/>
    <hyperlink ref="R322" r:id="rId83" display="https://bit.ly/2Od93f1?utm_content=102437594&amp;utm_medium=social&amp;utm_source=twitter&amp;hss_channel=tw-150585854"/>
    <hyperlink ref="R324" r:id="rId84" display="https://bit.ly/2knjOS4?utm_content=102330801&amp;utm_medium=social&amp;utm_source=twitter&amp;hss_channel=tw-150585854"/>
    <hyperlink ref="R325" r:id="rId85" display="http://candacelovescreativeppl.blogspot.com/2009/07/100-yr-celebration-for-naacp-our.html"/>
    <hyperlink ref="R326" r:id="rId86" display="https://paris.hubforum.com/fr/content/billetterie?utm_medium=Twitter&amp;utm_source=Events&amp;utm_campaign=HUBFORUM&amp;utm_content=billetterie"/>
    <hyperlink ref="R329" r:id="rId87" display="https://bit.ly/2mlzCGc?utm_content=102283013&amp;utm_medium=social&amp;utm_source=twitter&amp;hss_channel=tw-500079860"/>
    <hyperlink ref="R330" r:id="rId88" display="https://paris.hubforum.com/fr/content/billetterie?utm_medium=Twitter&amp;utm_source=Events&amp;utm_campaign=HUBFORUM&amp;utm_content=billetterie"/>
    <hyperlink ref="R331" r:id="rId89" display="https://paris.hubforum.com/fr/content/billetterie?utm_medium=Twitter&amp;utm_source=Events&amp;utm_campaign=HUBFORUM&amp;utm_content=Intervention%20Manu"/>
    <hyperlink ref="R332" r:id="rId90" display="https://hub-institute.typeform.com/to/izo1xD?utm_medium=Twitter&amp;amp;utm_source=Events&amp;amp;utm_campaign=HUBFORUM&amp;amp;utm_content=HUB35"/>
    <hyperlink ref="R339" r:id="rId91" display="https://paris.hubforum.com/fr/content/billetterie?utm_medium=Twitter&amp;utm_source=Events&amp;utm_campaign=HUBFORUM&amp;utm_content=billetterie"/>
    <hyperlink ref="R341" r:id="rId92" display="https://paris.hubforum.com/fr/content/billetterie?utm_medium=Twitter&amp;utm_source=Events&amp;utm_campaign=HUBFORUM&amp;utm_content=billetterie"/>
    <hyperlink ref="R343" r:id="rId93" display="https://paris.hubforum.com/fr/content/billetterie?utm_medium=Twitter&amp;utm_source=Events&amp;utm_campaign=HUBFORUM&amp;utm_content=billetterie"/>
    <hyperlink ref="R344" r:id="rId94" display="https://paris.hubforum.com/fr/content/billetterie?utm_medium=Twitter&amp;utm_source=Events&amp;utm_campaign=HUBFORUM&amp;utm_content=billetterie"/>
    <hyperlink ref="R345" r:id="rId95" display="https://paris.hubforum.com/fr/content/workshops-hubforum-paris"/>
    <hyperlink ref="R347" r:id="rId96" display="https://www.youtube.com/watch?v=N-iu2YIZshM&amp;feature=youtu.be"/>
    <hyperlink ref="R349" r:id="rId97" display="https://www.youtube.com/watch?v=N-iu2YIZshM&amp;feature=youtu.be"/>
    <hyperlink ref="R350" r:id="rId98" display="https://bit.ly/2Od93f1?utm_content=101672134&amp;utm_medium=social&amp;utm_source=twitter&amp;hss_channel=tw-150585854"/>
    <hyperlink ref="R351" r:id="rId99" display="https://bit.ly/2knjOS4?utm_content=102101046&amp;utm_medium=social&amp;utm_source=twitter&amp;hss_channel=tw-150585854"/>
    <hyperlink ref="R354" r:id="rId100" display="https://paris.hubforum.com/fr/content/billetterie?utm_medium=Twitter&amp;utm_source=Events&amp;utm_campaign=HUBFORUM&amp;utm_content=billetterie"/>
    <hyperlink ref="R355" r:id="rId101" display="https://paris.hubforum.com/fr/content/billetterie?utm_medium=Twitter&amp;utm_source=Events&amp;utm_campaign=HUBFORUM&amp;utm_content=billetterie"/>
    <hyperlink ref="R356" r:id="rId102" display="https://paris.hubforum.com/fr/content/workshops-hubforum-paris"/>
    <hyperlink ref="R361" r:id="rId103" display="https://paris.hubforum.com/fr/content/billetterie?utm_medium=Twitter&amp;utm_source=Events&amp;utm_campaign=HUBFORUM&amp;utm_content=billetterie"/>
    <hyperlink ref="R365" r:id="rId104" display="https://paris.hubforum.com/fr/content/billetterie?utm_medium=Twitter&amp;utm_source=Events&amp;utm_campaign=HUBFORUM&amp;utm_content=billetterie"/>
    <hyperlink ref="R366" r:id="rId105" display="https://bit.ly/2Od93f1?utm_content=101867692&amp;utm_medium=social&amp;utm_source=twitter&amp;hss_channel=tw-150585854"/>
    <hyperlink ref="R367" r:id="rId106" display="https://paris.hubforum.com/fr/content/billetterie?utm_medium=Twitter&amp;utm_source=Events&amp;utm_campaign=HUBFORUM&amp;utm_content=billetterie"/>
    <hyperlink ref="R370" r:id="rId107" display="https://bit.ly/2knjOS4?utm_content=101905967&amp;utm_medium=social&amp;utm_source=twitter&amp;hss_channel=tw-150585854"/>
    <hyperlink ref="R371" r:id="rId108" display="https://paris.hubforum.com/fr/content/billetterie?utm_medium=Twitter&amp;utm_source=Events&amp;utm_campaign=HUBFORUM&amp;utm_content=billetterie"/>
    <hyperlink ref="R374" r:id="rId109" display="https://paris.hubforum.com/fr/session/fd884fbc-2cb8-e911-bcd0-28187866b6f1"/>
    <hyperlink ref="R376" r:id="rId110" display="https://bit.ly/2knjOS4?utm_content=101905967&amp;utm_medium=social&amp;utm_source=twitter&amp;hss_channel=tw-150585854"/>
    <hyperlink ref="R377" r:id="rId111" display="https://paris.hubforum.com/fr/content/billetterie?utm_medium=Twitter&amp;utm_source=Events&amp;utm_campaign=HUBFORUM&amp;utm_content=billetterie"/>
    <hyperlink ref="R380" r:id="rId112" display="https://paris.hubforum.com/fr/content/workshops-hubforum-paris"/>
    <hyperlink ref="R382" r:id="rId113" display="https://paris.hubforum.com/fr/content/workshops-hubforum-paris"/>
    <hyperlink ref="R384" r:id="rId114" display="https://paris.hubforum.com/fr/content/workshops-hubforum-paris"/>
    <hyperlink ref="R386" r:id="rId115" display="https://bit.ly/2Od93f1?utm_content=102297922&amp;utm_medium=social&amp;utm_source=twitter&amp;hss_channel=tw-150585854"/>
    <hyperlink ref="R388" r:id="rId116" display="https://paris.hubforum.com/en/"/>
    <hyperlink ref="R389" r:id="rId117" display="https://paris.hubforum.com/en/"/>
    <hyperlink ref="R390" r:id="rId118" display="https://bit.ly/2knjOS4?utm_content=101905965&amp;utm_medium=social&amp;utm_source=twitter&amp;hss_channel=tw-150585854"/>
    <hyperlink ref="R392" r:id="rId119" display="https://paris.hubforum.com/en/session/8c84bfd1-c3af-e911-bcd0-28187832824b"/>
    <hyperlink ref="R393" r:id="rId120" display="https://paris.hubforum.com/fr/session/47761d1c-33b8-e911-bcd0-28187866b6f1"/>
    <hyperlink ref="R394" r:id="rId121" display="https://paris.hubforum.com/fr/content/workshops-hubforum-paris"/>
    <hyperlink ref="R396" r:id="rId122" display="https://bit.ly/2knjOS4?utm_content=101905965&amp;utm_medium=social&amp;utm_source=twitter&amp;hss_channel=tw-150585854"/>
    <hyperlink ref="R397" r:id="rId123" display="https://bit.ly/2Od93f1?utm_content=102297922&amp;utm_medium=social&amp;utm_source=twitter&amp;hss_channel=tw-150585854"/>
    <hyperlink ref="R400" r:id="rId124" display="https://paris.hubforum.com/fr/session/8c84bfd1-c3af-e911-bcd0-28187832824b"/>
    <hyperlink ref="R401" r:id="rId125" display="https://paris.hubforum.com/en/session/8c84bfd1-c3af-e911-bcd0-28187832824b"/>
    <hyperlink ref="R402" r:id="rId126" display="https://paris.hubforum.com/fr/session/47761d1c-33b8-e911-bcd0-28187866b6f1"/>
    <hyperlink ref="U6" r:id="rId127" display="https://pbs.twimg.com/media/EFtsb8aW4AAEKnb.jpg"/>
    <hyperlink ref="U36" r:id="rId128" display="https://pbs.twimg.com/media/EFtsb8aW4AAEKnb.jpg"/>
    <hyperlink ref="U80" r:id="rId129" display="https://pbs.twimg.com/media/EGQsaUmWoAIH985.jpg"/>
    <hyperlink ref="U93" r:id="rId130" display="https://pbs.twimg.com/media/EGXkTzMWkAAe1tC.jpg"/>
    <hyperlink ref="U94" r:id="rId131" display="https://pbs.twimg.com/media/EGXkTzMWkAAe1tC.jpg"/>
    <hyperlink ref="U146" r:id="rId132" display="https://pbs.twimg.com/media/EF8LaHOXoAAIFwM.jpg"/>
    <hyperlink ref="U147" r:id="rId133" display="https://pbs.twimg.com/media/EF8LaHOXoAAIFwM.jpg"/>
    <hyperlink ref="U161" r:id="rId134" display="https://pbs.twimg.com/media/EGbRUlaX0AEVktO.jpg"/>
    <hyperlink ref="U162" r:id="rId135" display="https://pbs.twimg.com/media/EGbRUlaX0AEVktO.jpg"/>
    <hyperlink ref="U163" r:id="rId136" display="https://pbs.twimg.com/media/EGbRUlaX0AEVktO.jpg"/>
    <hyperlink ref="U180" r:id="rId137" display="https://pbs.twimg.com/media/EGcznCTXkAASRBW.jpg"/>
    <hyperlink ref="U199" r:id="rId138" display="https://pbs.twimg.com/media/EFshncXXoAIN4_3.jpg"/>
    <hyperlink ref="U203" r:id="rId139" display="https://pbs.twimg.com/media/EFshncXXoAIN4_3.jpg"/>
    <hyperlink ref="U204" r:id="rId140" display="https://pbs.twimg.com/media/EFshncXXoAIN4_3.jpg"/>
    <hyperlink ref="U205" r:id="rId141" display="https://pbs.twimg.com/media/EFshncXXoAIN4_3.jpg"/>
    <hyperlink ref="U206" r:id="rId142" display="https://pbs.twimg.com/media/EFsUVz6XkAIUw9p.jpg"/>
    <hyperlink ref="U207" r:id="rId143" display="https://pbs.twimg.com/media/EFsUVz6XkAIUw9p.jpg"/>
    <hyperlink ref="U208" r:id="rId144" display="https://pbs.twimg.com/media/EFuBvrnX0AAC7XU.jpg"/>
    <hyperlink ref="U210" r:id="rId145" display="https://pbs.twimg.com/media/EF2ob_RUwAIlBj_.jpg"/>
    <hyperlink ref="U213" r:id="rId146" display="https://pbs.twimg.com/media/EFuBvrnX0AAC7XU.jpg"/>
    <hyperlink ref="U214" r:id="rId147" display="https://pbs.twimg.com/media/EF361LXWoAEFjkd.jpg"/>
    <hyperlink ref="U215" r:id="rId148" display="https://pbs.twimg.com/media/EF361LXWoAEFjkd.jpg"/>
    <hyperlink ref="U218" r:id="rId149" display="https://pbs.twimg.com/media/EFyNiXbWkAEQm3l.jpg"/>
    <hyperlink ref="U219" r:id="rId150" display="https://pbs.twimg.com/media/EFyNiXbWkAEQm3l.jpg"/>
    <hyperlink ref="U221" r:id="rId151" display="https://pbs.twimg.com/media/EFPBXCeWsAINGsd.jpg"/>
    <hyperlink ref="U223" r:id="rId152" display="https://pbs.twimg.com/media/EFPBXCeWsAINGsd.jpg"/>
    <hyperlink ref="U226" r:id="rId153" display="https://pbs.twimg.com/media/EFPBXCeWsAINGsd.jpg"/>
    <hyperlink ref="U230" r:id="rId154" display="https://pbs.twimg.com/media/EFtRrdiWwAE2oyu.jpg"/>
    <hyperlink ref="U232" r:id="rId155" display="https://pbs.twimg.com/media/EFtRrdiWwAE2oyu.jpg"/>
    <hyperlink ref="U239" r:id="rId156" display="https://pbs.twimg.com/media/EFzLVbIWoAALfOi.jpg"/>
    <hyperlink ref="U241" r:id="rId157" display="https://pbs.twimg.com/media/EFzLVbIWoAALfOi.jpg"/>
    <hyperlink ref="U243" r:id="rId158" display="https://pbs.twimg.com/media/EFzLVbIWoAALfOi.jpg"/>
    <hyperlink ref="U245" r:id="rId159" display="https://pbs.twimg.com/media/EFzLVbIWoAALfOi.jpg"/>
    <hyperlink ref="U246" r:id="rId160" display="https://pbs.twimg.com/media/EFznt27XoAMyPWY.jpg"/>
    <hyperlink ref="U247" r:id="rId161" display="https://pbs.twimg.com/media/EGcxlOGXoAAAJfx.jpg"/>
    <hyperlink ref="U249" r:id="rId162" display="https://pbs.twimg.com/media/EFznt27XoAMyPWY.jpg"/>
    <hyperlink ref="U250" r:id="rId163" display="https://pbs.twimg.com/media/EF1pQ3-X0AA5Mm5.jpg"/>
    <hyperlink ref="U251" r:id="rId164" display="https://pbs.twimg.com/media/EF1pQ3-X0AA5Mm5.jpg"/>
    <hyperlink ref="U253" r:id="rId165" display="https://pbs.twimg.com/media/EF3IQr3W4AARpTb.jpg"/>
    <hyperlink ref="U255" r:id="rId166" display="https://pbs.twimg.com/media/EF3JZGOXYAA0cqF.jpg"/>
    <hyperlink ref="U258" r:id="rId167" display="https://pbs.twimg.com/media/EF3oSoNWsAAdB1D.jpg"/>
    <hyperlink ref="U259" r:id="rId168" display="https://pbs.twimg.com/media/EF3oSoNWsAAdB1D.jpg"/>
    <hyperlink ref="U260" r:id="rId169" display="https://pbs.twimg.com/media/EF4xw_PWkAATj3x.jpg"/>
    <hyperlink ref="U264" r:id="rId170" display="https://pbs.twimg.com/media/EF7-Yq5WoAUd6nu.jpg"/>
    <hyperlink ref="U266" r:id="rId171" display="https://pbs.twimg.com/media/EF7-Yq5WoAUd6nu.jpg"/>
    <hyperlink ref="U267" r:id="rId172" display="https://pbs.twimg.com/ext_tw_video_thumb/1179449520972808192/pu/img/7iWo8mdU0PuWg75g.jpg"/>
    <hyperlink ref="U268" r:id="rId173" display="https://pbs.twimg.com/ext_tw_video_thumb/1179449520972808192/pu/img/7iWo8mdU0PuWg75g.jpg"/>
    <hyperlink ref="U269" r:id="rId174" display="https://pbs.twimg.com/ext_tw_video_thumb/1179449520972808192/pu/img/7iWo8mdU0PuWg75g.jpg"/>
    <hyperlink ref="U270" r:id="rId175" display="https://pbs.twimg.com/ext_tw_video_thumb/1179449520972808192/pu/img/7iWo8mdU0PuWg75g.jpg"/>
    <hyperlink ref="U280" r:id="rId176" display="https://pbs.twimg.com/media/EF8Z2cfXoAAqqLU.jpg"/>
    <hyperlink ref="U281" r:id="rId177" display="https://pbs.twimg.com/media/EF8nlU_XUAEZn5h.jpg"/>
    <hyperlink ref="U282" r:id="rId178" display="https://pbs.twimg.com/media/EF9rXQZXUAA3tu2.jpg"/>
    <hyperlink ref="U283" r:id="rId179" display="https://pbs.twimg.com/media/EF9rXQZXUAA3tu2.jpg"/>
    <hyperlink ref="U285" r:id="rId180" display="https://pbs.twimg.com/media/EF4xw_PWkAATj3x.jpg"/>
    <hyperlink ref="U286" r:id="rId181" display="https://pbs.twimg.com/media/EF970CwXUAABaYd.jpg"/>
    <hyperlink ref="U287" r:id="rId182" display="https://pbs.twimg.com/media/EGA8h48XYAAP4qA.jpg"/>
    <hyperlink ref="U290" r:id="rId183" display="https://pbs.twimg.com/media/EF8Z2cfXoAAqqLU.jpg"/>
    <hyperlink ref="U291" r:id="rId184" display="https://pbs.twimg.com/media/EGBH-Y5XUAIO0Jv.jpg"/>
    <hyperlink ref="U292" r:id="rId185" display="https://pbs.twimg.com/media/EGBRJj1WoAAZQxx.jpg"/>
    <hyperlink ref="U293" r:id="rId186" display="https://pbs.twimg.com/media/EGBRJj1WoAAZQxx.jpg"/>
    <hyperlink ref="U294" r:id="rId187" display="https://pbs.twimg.com/media/EF34XzqXYAEqdIp.jpg"/>
    <hyperlink ref="U296" r:id="rId188" display="https://pbs.twimg.com/media/EGBXt76W4AAzFns.jpg"/>
    <hyperlink ref="U297" r:id="rId189" display="https://pbs.twimg.com/media/EF3JZGOXYAA0cqF.jpg"/>
    <hyperlink ref="U298" r:id="rId190" display="https://pbs.twimg.com/media/EGBjcExXoAA51bQ.jpg"/>
    <hyperlink ref="U299" r:id="rId191" display="https://pbs.twimg.com/media/EGBqTodXUAAhnvr.jpg"/>
    <hyperlink ref="U301" r:id="rId192" display="https://pbs.twimg.com/media/EGCO7RPWoAIfpPf.jpg"/>
    <hyperlink ref="U304" r:id="rId193" display="https://pbs.twimg.com/media/EGChS4xXUAAJnPS.jpg"/>
    <hyperlink ref="U305" r:id="rId194" display="https://pbs.twimg.com/media/EGChS4xXUAAJnPS.jpg"/>
    <hyperlink ref="U306" r:id="rId195" display="https://pbs.twimg.com/media/EGBqjTCXoAAfE9N.jpg"/>
    <hyperlink ref="U309" r:id="rId196" display="https://pbs.twimg.com/media/EGggEsTXUAEBVr5.jpg"/>
    <hyperlink ref="U310" r:id="rId197" display="https://pbs.twimg.com/media/EGQZEhNX0AATNmi.jpg"/>
    <hyperlink ref="U311" r:id="rId198" display="https://pbs.twimg.com/media/EGcznCTXkAASRBW.jpg"/>
    <hyperlink ref="U312" r:id="rId199" display="https://pbs.twimg.com/media/EGRrd1cXkAQGmCv.jpg"/>
    <hyperlink ref="U314" r:id="rId200" display="https://pbs.twimg.com/media/EGSBYGTXkAE1PcO.jpg"/>
    <hyperlink ref="U318" r:id="rId201" display="https://pbs.twimg.com/media/EGSiZeuWsAA43yN.jpg"/>
    <hyperlink ref="U319" r:id="rId202" display="https://pbs.twimg.com/media/EGVngyeWkAAhel-.jpg"/>
    <hyperlink ref="U321" r:id="rId203" display="https://pbs.twimg.com/media/EGS64CDWoAANXcn.jpg"/>
    <hyperlink ref="U322" r:id="rId204" display="https://pbs.twimg.com/media/EGQZEhNX0AATNmi.jpg"/>
    <hyperlink ref="U324" r:id="rId205" display="https://pbs.twimg.com/media/EGA8h48XYAAP4qA.jpg"/>
    <hyperlink ref="U325" r:id="rId206" display="https://pbs.twimg.com/media/EGW6GL_XkAE4D55.jpg"/>
    <hyperlink ref="U326" r:id="rId207" display="https://pbs.twimg.com/media/EF8LaHOXoAAIFwM.jpg"/>
    <hyperlink ref="U328" r:id="rId208" display="https://pbs.twimg.com/media/EFtsb8aW4AAEKnb.jpg"/>
    <hyperlink ref="U330" r:id="rId209" display="https://pbs.twimg.com/media/EF8LaHOXoAAIFwM.jpg"/>
    <hyperlink ref="U331" r:id="rId210" display="https://pbs.twimg.com/media/EGXgX84WwAI-7z5.jpg"/>
    <hyperlink ref="U332" r:id="rId211" display="https://pbs.twimg.com/ext_tw_video_thumb/1181953726396928002/pu/img/gtiunVCsgujq548d.jpg"/>
    <hyperlink ref="U339" r:id="rId212" display="https://pbs.twimg.com/media/EF8LaHOXoAAIFwM.jpg"/>
    <hyperlink ref="U341" r:id="rId213" display="https://pbs.twimg.com/media/EF8LaHOXoAAIFwM.jpg"/>
    <hyperlink ref="U343" r:id="rId214" display="https://pbs.twimg.com/media/EGa3DmiX0AACWLl.jpg"/>
    <hyperlink ref="U344" r:id="rId215" display="https://pbs.twimg.com/media/EGa3DmiX0AACWLl.jpg"/>
    <hyperlink ref="U345" r:id="rId216" display="https://pbs.twimg.com/media/EGa34gLWwAATRfv.jpg"/>
    <hyperlink ref="U348" r:id="rId217" display="https://pbs.twimg.com/media/EGX4bawWwAA3l19.jpg"/>
    <hyperlink ref="U350" r:id="rId218" display="https://pbs.twimg.com/media/EFPBXCeWsAINGsd.jpg"/>
    <hyperlink ref="U351" r:id="rId219" display="https://pbs.twimg.com/media/EF3IQr3W4AARpTb.jpg"/>
    <hyperlink ref="U354" r:id="rId220" display="https://pbs.twimg.com/media/EGbZ6QCXoAAa9GQ.jpg"/>
    <hyperlink ref="U355" r:id="rId221" display="https://pbs.twimg.com/media/EGcvZyKW4AAFkr9.jpg"/>
    <hyperlink ref="U356" r:id="rId222" display="https://pbs.twimg.com/media/EGc1dBJWsAE62d_.jpg"/>
    <hyperlink ref="U357" r:id="rId223" display="https://pbs.twimg.com/media/EGcsKAnWsAAIrhe.jpg"/>
    <hyperlink ref="U361" r:id="rId224" display="https://pbs.twimg.com/media/EGgl-wKWkAA2aoh.jpg"/>
    <hyperlink ref="U365" r:id="rId225" display="https://pbs.twimg.com/media/EGhZJ2_XUAEdwHA.jpg"/>
    <hyperlink ref="U366" r:id="rId226" display="https://pbs.twimg.com/media/EFtmvDOWsAEaqsE.jpg"/>
    <hyperlink ref="U367" r:id="rId227" display="https://pbs.twimg.com/media/EGhZJ2_XUAEdwHA.jpg"/>
    <hyperlink ref="U370" r:id="rId228" display="https://pbs.twimg.com/media/EFybRLoX0AA0Ot3.jpg"/>
    <hyperlink ref="U371" r:id="rId229" display="https://pbs.twimg.com/media/EGXEwCYXYAAvKcP.jpg"/>
    <hyperlink ref="U374" r:id="rId230" display="https://pbs.twimg.com/media/EGV7z9mWkAELEII.jpg"/>
    <hyperlink ref="U376" r:id="rId231" display="https://pbs.twimg.com/media/EFybRLoX0AA0Ot3.jpg"/>
    <hyperlink ref="U377" r:id="rId232" display="https://pbs.twimg.com/media/EGXEwCYXYAAvKcP.jpg"/>
    <hyperlink ref="U380" r:id="rId233" display="https://pbs.twimg.com/media/EGha9e4XkAI9hE6.jpg"/>
    <hyperlink ref="U382" r:id="rId234" display="https://pbs.twimg.com/media/EGha9e4XkAI9hE6.jpg"/>
    <hyperlink ref="U384" r:id="rId235" display="https://pbs.twimg.com/media/EGha9e4XkAI9hE6.jpg"/>
    <hyperlink ref="U386" r:id="rId236" display="https://pbs.twimg.com/media/EF8HFIWXkAESQxc.jpg"/>
    <hyperlink ref="U388" r:id="rId237" display="https://pbs.twimg.com/media/EGXLX8kWwAEyxL9.jpg"/>
    <hyperlink ref="U389" r:id="rId238" display="https://pbs.twimg.com/media/EGXLX8kWwAEyxL9.jpg"/>
    <hyperlink ref="U390" r:id="rId239" display="https://pbs.twimg.com/media/EFxnxTKWsAQJlTd.jpg"/>
    <hyperlink ref="U392" r:id="rId240" display="https://pbs.twimg.com/media/EGcaWxaW4AAwsOe.jpg"/>
    <hyperlink ref="U393" r:id="rId241" display="https://pbs.twimg.com/media/EGhmeeHWsAUReLG.jpg"/>
    <hyperlink ref="U394" r:id="rId242" display="https://pbs.twimg.com/tweet_video_thumb/EFO91S_XUAIvzdC.jpg"/>
    <hyperlink ref="U395" r:id="rId243" display="https://pbs.twimg.com/media/EFtsb8aW4AAEKnb.jpg"/>
    <hyperlink ref="U396" r:id="rId244" display="https://pbs.twimg.com/media/EFxnxTKWsAQJlTd.jpg"/>
    <hyperlink ref="U397" r:id="rId245" display="https://pbs.twimg.com/media/EF8HFIWXkAESQxc.jpg"/>
    <hyperlink ref="U400" r:id="rId246" display="https://pbs.twimg.com/media/EF9J4EnXUAAkWT_.jpg"/>
    <hyperlink ref="U401" r:id="rId247" display="https://pbs.twimg.com/media/EGcaWxaW4AAwsOe.jpg"/>
    <hyperlink ref="U402" r:id="rId248" display="https://pbs.twimg.com/media/EGhmeeHWsAUReLG.jpg"/>
    <hyperlink ref="V3" r:id="rId249" display="http://pbs.twimg.com/profile_images/993433341004320770/nLkTcMDz_normal.jpg"/>
    <hyperlink ref="V4" r:id="rId250" display="http://pbs.twimg.com/profile_images/993433341004320770/nLkTcMDz_normal.jpg"/>
    <hyperlink ref="V5" r:id="rId251" display="http://pbs.twimg.com/profile_images/993433341004320770/nLkTcMDz_normal.jpg"/>
    <hyperlink ref="V6" r:id="rId252" display="https://pbs.twimg.com/media/EFtsb8aW4AAEKnb.jpg"/>
    <hyperlink ref="V7" r:id="rId253" display="http://pbs.twimg.com/profile_images/1123237807185649664/9Rp9uSAp_normal.png"/>
    <hyperlink ref="V8" r:id="rId254" display="http://pbs.twimg.com/profile_images/856443047579701248/TTI7Ndro_normal.jpg"/>
    <hyperlink ref="V9" r:id="rId255" display="http://pbs.twimg.com/profile_images/856443047579701248/TTI7Ndro_normal.jpg"/>
    <hyperlink ref="V10" r:id="rId256" display="http://pbs.twimg.com/profile_images/856443047579701248/TTI7Ndro_normal.jpg"/>
    <hyperlink ref="V11" r:id="rId257" display="http://pbs.twimg.com/profile_images/856443047579701248/TTI7Ndro_normal.jpg"/>
    <hyperlink ref="V12" r:id="rId258" display="http://pbs.twimg.com/profile_images/856443047579701248/TTI7Ndro_normal.jpg"/>
    <hyperlink ref="V13" r:id="rId259" display="http://pbs.twimg.com/profile_images/1083039075911811080/eBt6G-M6_normal.jpg"/>
    <hyperlink ref="V14" r:id="rId260" display="http://pbs.twimg.com/profile_images/1083039075911811080/eBt6G-M6_normal.jpg"/>
    <hyperlink ref="V15" r:id="rId261" display="http://pbs.twimg.com/profile_images/1083039075911811080/eBt6G-M6_normal.jpg"/>
    <hyperlink ref="V16" r:id="rId262" display="http://pbs.twimg.com/profile_images/1174958863239405568/FBs53uKC_normal.jpg"/>
    <hyperlink ref="V17" r:id="rId263" display="http://pbs.twimg.com/profile_images/1174958863239405568/FBs53uKC_normal.jpg"/>
    <hyperlink ref="V18" r:id="rId264" display="http://pbs.twimg.com/profile_images/1174958863239405568/FBs53uKC_normal.jpg"/>
    <hyperlink ref="V19" r:id="rId265" display="http://pbs.twimg.com/profile_images/1174958863239405568/FBs53uKC_normal.jpg"/>
    <hyperlink ref="V20" r:id="rId266" display="http://pbs.twimg.com/profile_images/1174958863239405568/FBs53uKC_normal.jpg"/>
    <hyperlink ref="V21" r:id="rId267" display="http://pbs.twimg.com/profile_images/1174958863239405568/FBs53uKC_normal.jpg"/>
    <hyperlink ref="V22" r:id="rId268" display="http://pbs.twimg.com/profile_images/1174958863239405568/FBs53uKC_normal.jpg"/>
    <hyperlink ref="V23" r:id="rId269" display="http://pbs.twimg.com/profile_images/1174958863239405568/FBs53uKC_normal.jpg"/>
    <hyperlink ref="V24" r:id="rId270" display="http://pbs.twimg.com/profile_images/1156258561216921602/53Sm5-YK_normal.jpg"/>
    <hyperlink ref="V25" r:id="rId271" display="http://pbs.twimg.com/profile_images/1031580565110235136/_l10VUQ6_normal.jpg"/>
    <hyperlink ref="V26" r:id="rId272" display="http://pbs.twimg.com/profile_images/927861938641690624/ubmnIPSq_normal.jpg"/>
    <hyperlink ref="V27" r:id="rId273" display="http://pbs.twimg.com/profile_images/927861938641690624/ubmnIPSq_normal.jpg"/>
    <hyperlink ref="V28" r:id="rId274" display="http://pbs.twimg.com/profile_images/1155067272144334848/UxxNlHLf_normal.jpg"/>
    <hyperlink ref="V29" r:id="rId275" display="http://pbs.twimg.com/profile_images/1155067272144334848/UxxNlHLf_normal.jpg"/>
    <hyperlink ref="V30" r:id="rId276" display="http://pbs.twimg.com/profile_images/1155067272144334848/UxxNlHLf_normal.jpg"/>
    <hyperlink ref="V31" r:id="rId277" display="http://pbs.twimg.com/profile_images/2767046980/d0728b06264c18043b1d4571b0ed3d39_normal.jpeg"/>
    <hyperlink ref="V32" r:id="rId278" display="http://pbs.twimg.com/profile_images/2767046980/d0728b06264c18043b1d4571b0ed3d39_normal.jpeg"/>
    <hyperlink ref="V33" r:id="rId279" display="http://pbs.twimg.com/profile_images/2767046980/d0728b06264c18043b1d4571b0ed3d39_normal.jpeg"/>
    <hyperlink ref="V34" r:id="rId280" display="http://pbs.twimg.com/profile_images/2767046980/d0728b06264c18043b1d4571b0ed3d39_normal.jpeg"/>
    <hyperlink ref="V35" r:id="rId281" display="http://pbs.twimg.com/profile_images/2767046980/d0728b06264c18043b1d4571b0ed3d39_normal.jpeg"/>
    <hyperlink ref="V36" r:id="rId282" display="https://pbs.twimg.com/media/EFtsb8aW4AAEKnb.jpg"/>
    <hyperlink ref="V37" r:id="rId283" display="http://pbs.twimg.com/profile_images/670305132735778816/7vNlsR_X_normal.jpg"/>
    <hyperlink ref="V38" r:id="rId284" display="http://pbs.twimg.com/profile_images/670305132735778816/7vNlsR_X_normal.jpg"/>
    <hyperlink ref="V39" r:id="rId285" display="http://pbs.twimg.com/profile_images/1138114915619749888/1e0u-1mE_normal.png"/>
    <hyperlink ref="V40" r:id="rId286" display="http://pbs.twimg.com/profile_images/1053139625244585984/o81wYBuO_normal.jpg"/>
    <hyperlink ref="V41" r:id="rId287" display="http://pbs.twimg.com/profile_images/1053139625244585984/o81wYBuO_normal.jpg"/>
    <hyperlink ref="V42" r:id="rId288" display="http://pbs.twimg.com/profile_images/1053139625244585984/o81wYBuO_normal.jpg"/>
    <hyperlink ref="V43" r:id="rId289" display="http://pbs.twimg.com/profile_images/1053139625244585984/o81wYBuO_normal.jpg"/>
    <hyperlink ref="V44" r:id="rId290" display="http://pbs.twimg.com/profile_images/1053139625244585984/o81wYBuO_normal.jpg"/>
    <hyperlink ref="V45" r:id="rId291" display="http://pbs.twimg.com/profile_images/1053139625244585984/o81wYBuO_normal.jpg"/>
    <hyperlink ref="V46" r:id="rId292" display="http://pbs.twimg.com/profile_images/1053139625244585984/o81wYBuO_normal.jpg"/>
    <hyperlink ref="V47" r:id="rId293" display="http://pbs.twimg.com/profile_images/1053139625244585984/o81wYBuO_normal.jpg"/>
    <hyperlink ref="V48" r:id="rId294" display="http://pbs.twimg.com/profile_images/1181117358376718336/LT4yrxJZ_normal.jpg"/>
    <hyperlink ref="V49" r:id="rId295" display="http://pbs.twimg.com/profile_images/1181117358376718336/LT4yrxJZ_normal.jpg"/>
    <hyperlink ref="V50" r:id="rId296" display="http://pbs.twimg.com/profile_images/1181117358376718336/LT4yrxJZ_normal.jpg"/>
    <hyperlink ref="V51" r:id="rId297" display="http://pbs.twimg.com/profile_images/778934286133198849/9hXRfK8o_normal.jpg"/>
    <hyperlink ref="V52" r:id="rId298" display="http://pbs.twimg.com/profile_images/778934286133198849/9hXRfK8o_normal.jpg"/>
    <hyperlink ref="V53" r:id="rId299" display="http://pbs.twimg.com/profile_images/778934286133198849/9hXRfK8o_normal.jpg"/>
    <hyperlink ref="V54" r:id="rId300" display="http://pbs.twimg.com/profile_images/1024530033879203840/hTwYflmc_normal.jpg"/>
    <hyperlink ref="V55" r:id="rId301" display="http://pbs.twimg.com/profile_images/1024530033879203840/hTwYflmc_normal.jpg"/>
    <hyperlink ref="V56" r:id="rId302" display="http://pbs.twimg.com/profile_images/1024530033879203840/hTwYflmc_normal.jpg"/>
    <hyperlink ref="V57" r:id="rId303" display="http://pbs.twimg.com/profile_images/1171114316394827783/xxedEE6g_normal.jpg"/>
    <hyperlink ref="V58" r:id="rId304" display="http://pbs.twimg.com/profile_images/1156908344894021632/ONjgujhf_normal.jpg"/>
    <hyperlink ref="V59" r:id="rId305" display="http://pbs.twimg.com/profile_images/1156908344894021632/ONjgujhf_normal.jpg"/>
    <hyperlink ref="V60" r:id="rId306" display="http://pbs.twimg.com/profile_images/1156908344894021632/ONjgujhf_normal.jpg"/>
    <hyperlink ref="V61" r:id="rId307" display="http://pbs.twimg.com/profile_images/1156908344894021632/ONjgujhf_normal.jpg"/>
    <hyperlink ref="V62" r:id="rId308" display="http://pbs.twimg.com/profile_images/1156908344894021632/ONjgujhf_normal.jpg"/>
    <hyperlink ref="V63" r:id="rId309" display="http://pbs.twimg.com/profile_images/1001854812156243969/YBUbWwRk_normal.jpg"/>
    <hyperlink ref="V64" r:id="rId310" display="http://pbs.twimg.com/profile_images/1001854812156243969/YBUbWwRk_normal.jpg"/>
    <hyperlink ref="V65" r:id="rId311" display="http://pbs.twimg.com/profile_images/1001854812156243969/YBUbWwRk_normal.jpg"/>
    <hyperlink ref="V66" r:id="rId312" display="http://pbs.twimg.com/profile_images/1001854812156243969/YBUbWwRk_normal.jpg"/>
    <hyperlink ref="V67" r:id="rId313" display="http://pbs.twimg.com/profile_images/1001854812156243969/YBUbWwRk_normal.jpg"/>
    <hyperlink ref="V68" r:id="rId314" display="http://pbs.twimg.com/profile_images/1001854812156243969/YBUbWwRk_normal.jpg"/>
    <hyperlink ref="V69" r:id="rId315" display="http://pbs.twimg.com/profile_images/837307775428472835/rPbdgrDc_normal.jpg"/>
    <hyperlink ref="V70" r:id="rId316" display="http://pbs.twimg.com/profile_images/1018950533711847424/5-tLdCgx_normal.jpg"/>
    <hyperlink ref="V71" r:id="rId317" display="http://pbs.twimg.com/profile_images/1182304102161813508/wJBgDrbq_normal.jpg"/>
    <hyperlink ref="V72" r:id="rId318" display="http://pbs.twimg.com/profile_images/1182304102161813508/wJBgDrbq_normal.jpg"/>
    <hyperlink ref="V73" r:id="rId319" display="http://pbs.twimg.com/profile_images/986570785631424512/GZdD4FKh_normal.jpg"/>
    <hyperlink ref="V74" r:id="rId320" display="http://pbs.twimg.com/profile_images/1180819169157292032/YBM70NYl_normal.jpg"/>
    <hyperlink ref="V75" r:id="rId321" display="http://pbs.twimg.com/profile_images/1180819169157292032/YBM70NYl_normal.jpg"/>
    <hyperlink ref="V76" r:id="rId322" display="http://pbs.twimg.com/profile_images/1180819169157292032/YBM70NYl_normal.jpg"/>
    <hyperlink ref="V77" r:id="rId323" display="http://pbs.twimg.com/profile_images/1180819169157292032/YBM70NYl_normal.jpg"/>
    <hyperlink ref="V78" r:id="rId324" display="http://pbs.twimg.com/profile_images/1180819169157292032/YBM70NYl_normal.jpg"/>
    <hyperlink ref="V79" r:id="rId325" display="http://pbs.twimg.com/profile_images/1180819169157292032/YBM70NYl_normal.jpg"/>
    <hyperlink ref="V80" r:id="rId326" display="https://pbs.twimg.com/media/EGQsaUmWoAIH985.jpg"/>
    <hyperlink ref="V81" r:id="rId327" display="http://pbs.twimg.com/profile_images/1108278792118771712/UKddwwYF_normal.jpg"/>
    <hyperlink ref="V82" r:id="rId328" display="http://pbs.twimg.com/profile_images/1108278792118771712/UKddwwYF_normal.jpg"/>
    <hyperlink ref="V83" r:id="rId329" display="http://pbs.twimg.com/profile_images/1102642023293743106/37yVbG6d_normal.jpg"/>
    <hyperlink ref="V84" r:id="rId330" display="http://pbs.twimg.com/profile_images/1102642023293743106/37yVbG6d_normal.jpg"/>
    <hyperlink ref="V85" r:id="rId331" display="http://pbs.twimg.com/profile_images/1102642023293743106/37yVbG6d_normal.jpg"/>
    <hyperlink ref="V86" r:id="rId332" display="http://pbs.twimg.com/profile_images/1032025660481527808/eywt9Fom_normal.jpg"/>
    <hyperlink ref="V87" r:id="rId333" display="http://pbs.twimg.com/profile_images/1032025660481527808/eywt9Fom_normal.jpg"/>
    <hyperlink ref="V88" r:id="rId334" display="http://pbs.twimg.com/profile_images/953981725264285696/88QX350U_normal.jpg"/>
    <hyperlink ref="V89" r:id="rId335" display="http://pbs.twimg.com/profile_images/1176825388426829824/lZF9uWzA_normal.png"/>
    <hyperlink ref="V90" r:id="rId336" display="http://pbs.twimg.com/profile_images/910447810276986880/OhowBiUa_normal.jpg"/>
    <hyperlink ref="V91" r:id="rId337" display="http://pbs.twimg.com/profile_images/910447810276986880/OhowBiUa_normal.jpg"/>
    <hyperlink ref="V92" r:id="rId338" display="http://pbs.twimg.com/profile_images/910447810276986880/OhowBiUa_normal.jpg"/>
    <hyperlink ref="V93" r:id="rId339" display="https://pbs.twimg.com/media/EGXkTzMWkAAe1tC.jpg"/>
    <hyperlink ref="V94" r:id="rId340" display="https://pbs.twimg.com/media/EGXkTzMWkAAe1tC.jpg"/>
    <hyperlink ref="V95" r:id="rId341" display="http://pbs.twimg.com/profile_images/1093241132761395200/VORyoxGy_normal.jpg"/>
    <hyperlink ref="V96" r:id="rId342" display="http://pbs.twimg.com/profile_images/1093241132761395200/VORyoxGy_normal.jpg"/>
    <hyperlink ref="V97" r:id="rId343" display="http://pbs.twimg.com/profile_images/856574445007364096/E0F-KENv_normal.jpg"/>
    <hyperlink ref="V98" r:id="rId344" display="http://pbs.twimg.com/profile_images/856574445007364096/E0F-KENv_normal.jpg"/>
    <hyperlink ref="V99" r:id="rId345" display="http://pbs.twimg.com/profile_images/569964863053496320/9elXprUv_normal.png"/>
    <hyperlink ref="V100" r:id="rId346" display="http://pbs.twimg.com/profile_images/569964863053496320/9elXprUv_normal.png"/>
    <hyperlink ref="V101" r:id="rId347" display="http://pbs.twimg.com/profile_images/955714485494444032/oDPVBdxS_normal.jpg"/>
    <hyperlink ref="V102" r:id="rId348" display="http://pbs.twimg.com/profile_images/955714485494444032/oDPVBdxS_normal.jpg"/>
    <hyperlink ref="V103" r:id="rId349" display="http://pbs.twimg.com/profile_images/966974933376040960/YBEjjJo0_normal.jpg"/>
    <hyperlink ref="V104" r:id="rId350" display="http://pbs.twimg.com/profile_images/966974933376040960/YBEjjJo0_normal.jpg"/>
    <hyperlink ref="V105" r:id="rId351" display="http://abs.twimg.com/sticky/default_profile_images/default_profile_normal.png"/>
    <hyperlink ref="V106" r:id="rId352" display="http://abs.twimg.com/sticky/default_profile_images/default_profile_normal.png"/>
    <hyperlink ref="V107" r:id="rId353" display="http://abs.twimg.com/sticky/default_profile_images/default_profile_normal.png"/>
    <hyperlink ref="V108" r:id="rId354" display="http://abs.twimg.com/sticky/default_profile_images/default_profile_normal.png"/>
    <hyperlink ref="V109" r:id="rId355" display="http://pbs.twimg.com/profile_images/565243148335464448/KBlF5CVT_normal.jpeg"/>
    <hyperlink ref="V110" r:id="rId356" display="http://pbs.twimg.com/profile_images/565243148335464448/KBlF5CVT_normal.jpeg"/>
    <hyperlink ref="V111" r:id="rId357" display="http://pbs.twimg.com/profile_images/1004129148204408833/cMeAT8Jd_normal.jpg"/>
    <hyperlink ref="V112" r:id="rId358" display="http://pbs.twimg.com/profile_images/1049556254283243520/ULWS6wXc_normal.jpg"/>
    <hyperlink ref="V113" r:id="rId359" display="http://pbs.twimg.com/profile_images/1049556254283243520/ULWS6wXc_normal.jpg"/>
    <hyperlink ref="V114" r:id="rId360" display="http://pbs.twimg.com/profile_images/1049556254283243520/ULWS6wXc_normal.jpg"/>
    <hyperlink ref="V115" r:id="rId361" display="http://pbs.twimg.com/profile_images/1149349801638682629/kH-EAV5N_normal.jpg"/>
    <hyperlink ref="V116" r:id="rId362" display="http://pbs.twimg.com/profile_images/865522990951260160/5mYq6nGh_normal.jpg"/>
    <hyperlink ref="V117" r:id="rId363" display="http://pbs.twimg.com/profile_images/865522990951260160/5mYq6nGh_normal.jpg"/>
    <hyperlink ref="V118" r:id="rId364" display="http://pbs.twimg.com/profile_images/1147195390934102017/FDG0d0nX_normal.jpg"/>
    <hyperlink ref="V119" r:id="rId365" display="http://pbs.twimg.com/profile_images/1147195390934102017/FDG0d0nX_normal.jpg"/>
    <hyperlink ref="V120" r:id="rId366" display="http://pbs.twimg.com/profile_images/619559756835987456/_xU6MJI9_normal.jpg"/>
    <hyperlink ref="V121" r:id="rId367" display="http://pbs.twimg.com/profile_images/619559756835987456/_xU6MJI9_normal.jpg"/>
    <hyperlink ref="V122" r:id="rId368" display="http://pbs.twimg.com/profile_images/733327237198536704/Cad2tG40_normal.jpg"/>
    <hyperlink ref="V123" r:id="rId369" display="http://pbs.twimg.com/profile_images/733327237198536704/Cad2tG40_normal.jpg"/>
    <hyperlink ref="V124" r:id="rId370" display="http://pbs.twimg.com/profile_images/949555421051805696/BW989i9O_normal.jpg"/>
    <hyperlink ref="V125" r:id="rId371" display="http://pbs.twimg.com/profile_images/949555421051805696/BW989i9O_normal.jpg"/>
    <hyperlink ref="V126" r:id="rId372" display="http://pbs.twimg.com/profile_images/949555421051805696/BW989i9O_normal.jpg"/>
    <hyperlink ref="V127" r:id="rId373" display="http://pbs.twimg.com/profile_images/949555421051805696/BW989i9O_normal.jpg"/>
    <hyperlink ref="V128" r:id="rId374" display="http://pbs.twimg.com/profile_images/949555421051805696/BW989i9O_normal.jpg"/>
    <hyperlink ref="V129" r:id="rId375" display="http://pbs.twimg.com/profile_images/735105668517122048/LszEs7He_normal.jpg"/>
    <hyperlink ref="V130" r:id="rId376" display="http://pbs.twimg.com/profile_images/735105668517122048/LszEs7He_normal.jpg"/>
    <hyperlink ref="V131" r:id="rId377" display="http://pbs.twimg.com/profile_images/1131259749968818181/kQg8oq0q_normal.jpg"/>
    <hyperlink ref="V132" r:id="rId378" display="http://pbs.twimg.com/profile_images/1131259749968818181/kQg8oq0q_normal.jpg"/>
    <hyperlink ref="V133" r:id="rId379" display="http://pbs.twimg.com/profile_images/1055049631279865861/L2Ot7yoz_normal.jpg"/>
    <hyperlink ref="V134" r:id="rId380" display="http://pbs.twimg.com/profile_images/1055049631279865861/L2Ot7yoz_normal.jpg"/>
    <hyperlink ref="V135" r:id="rId381" display="http://pbs.twimg.com/profile_images/717677864536117248/SxZ7dTxl_normal.jpg"/>
    <hyperlink ref="V136" r:id="rId382" display="http://pbs.twimg.com/profile_images/717677864536117248/SxZ7dTxl_normal.jpg"/>
    <hyperlink ref="V137" r:id="rId383" display="http://pbs.twimg.com/profile_images/1041712130532229121/1Dyc5uCl_normal.jpg"/>
    <hyperlink ref="V138" r:id="rId384" display="http://pbs.twimg.com/profile_images/1041712130532229121/1Dyc5uCl_normal.jpg"/>
    <hyperlink ref="V139" r:id="rId385" display="http://pbs.twimg.com/profile_images/710065236057985024/aOOWDCD6_normal.jpg"/>
    <hyperlink ref="V140" r:id="rId386" display="http://pbs.twimg.com/profile_images/740096836929781760/D88n4V5y_normal.jpg"/>
    <hyperlink ref="V141" r:id="rId387" display="http://pbs.twimg.com/profile_images/740096836929781760/D88n4V5y_normal.jpg"/>
    <hyperlink ref="V142" r:id="rId388" display="http://pbs.twimg.com/profile_images/1025383852821368832/dcrRhl3h_normal.jpg"/>
    <hyperlink ref="V143" r:id="rId389" display="http://pbs.twimg.com/profile_images/1025383852821368832/dcrRhl3h_normal.jpg"/>
    <hyperlink ref="V144" r:id="rId390" display="http://pbs.twimg.com/profile_images/696473468586561536/3OCOnmCT_normal.jpg"/>
    <hyperlink ref="V145" r:id="rId391" display="http://pbs.twimg.com/profile_images/696473468586561536/3OCOnmCT_normal.jpg"/>
    <hyperlink ref="V146" r:id="rId392" display="https://pbs.twimg.com/media/EF8LaHOXoAAIFwM.jpg"/>
    <hyperlink ref="V147" r:id="rId393" display="https://pbs.twimg.com/media/EF8LaHOXoAAIFwM.jpg"/>
    <hyperlink ref="V148" r:id="rId394" display="http://pbs.twimg.com/profile_images/1168914389883338758/SZrAdzjl_normal.jpg"/>
    <hyperlink ref="V149" r:id="rId395" display="http://abs.twimg.com/sticky/default_profile_images/default_profile_normal.png"/>
    <hyperlink ref="V150" r:id="rId396" display="http://abs.twimg.com/sticky/default_profile_images/default_profile_normal.png"/>
    <hyperlink ref="V151" r:id="rId397" display="http://pbs.twimg.com/profile_images/1160840479518466048/AOZLagxd_normal.jpg"/>
    <hyperlink ref="V152" r:id="rId398" display="http://pbs.twimg.com/profile_images/1160840479518466048/AOZLagxd_normal.jpg"/>
    <hyperlink ref="V153" r:id="rId399" display="http://pbs.twimg.com/profile_images/1049632785152008193/EbhDcmPn_normal.jpg"/>
    <hyperlink ref="V154" r:id="rId400" display="http://pbs.twimg.com/profile_images/701517600174559237/di8aaV0e_normal.jpg"/>
    <hyperlink ref="V155" r:id="rId401" display="http://pbs.twimg.com/profile_images/701517600174559237/di8aaV0e_normal.jpg"/>
    <hyperlink ref="V156" r:id="rId402" display="http://pbs.twimg.com/profile_images/794177375311372288/O1gwpUGd_normal.jpg"/>
    <hyperlink ref="V157" r:id="rId403" display="http://pbs.twimg.com/profile_images/823904898844659713/3s2swX2I_normal.jpg"/>
    <hyperlink ref="V158" r:id="rId404" display="http://pbs.twimg.com/profile_images/823904898844659713/3s2swX2I_normal.jpg"/>
    <hyperlink ref="V159" r:id="rId405" display="http://pbs.twimg.com/profile_images/823904898844659713/3s2swX2I_normal.jpg"/>
    <hyperlink ref="V160" r:id="rId406" display="http://pbs.twimg.com/profile_images/823904898844659713/3s2swX2I_normal.jpg"/>
    <hyperlink ref="V161" r:id="rId407" display="https://pbs.twimg.com/media/EGbRUlaX0AEVktO.jpg"/>
    <hyperlink ref="V162" r:id="rId408" display="https://pbs.twimg.com/media/EGbRUlaX0AEVktO.jpg"/>
    <hyperlink ref="V163" r:id="rId409" display="https://pbs.twimg.com/media/EGbRUlaX0AEVktO.jpg"/>
    <hyperlink ref="V164" r:id="rId410" display="http://pbs.twimg.com/profile_images/779278454168707072/OAHRtGbW_normal.jpg"/>
    <hyperlink ref="V165" r:id="rId411" display="http://pbs.twimg.com/profile_images/779278454168707072/OAHRtGbW_normal.jpg"/>
    <hyperlink ref="V166" r:id="rId412" display="http://pbs.twimg.com/profile_images/779278454168707072/OAHRtGbW_normal.jpg"/>
    <hyperlink ref="V167" r:id="rId413" display="http://pbs.twimg.com/profile_images/984734140137377793/lGAkg6zb_normal.jpg"/>
    <hyperlink ref="V168" r:id="rId414" display="http://pbs.twimg.com/profile_images/1055654562831499264/86bRa2ML_normal.jpg"/>
    <hyperlink ref="V169" r:id="rId415" display="http://pbs.twimg.com/profile_images/1055654562831499264/86bRa2ML_normal.jpg"/>
    <hyperlink ref="V170" r:id="rId416" display="http://pbs.twimg.com/profile_images/903726036663316480/G3pG9h_X_normal.jpg"/>
    <hyperlink ref="V171" r:id="rId417" display="http://pbs.twimg.com/profile_images/940578620371816448/2VrlsAtO_normal.jpg"/>
    <hyperlink ref="V172" r:id="rId418" display="http://pbs.twimg.com/profile_images/940578620371816448/2VrlsAtO_normal.jpg"/>
    <hyperlink ref="V173" r:id="rId419" display="http://pbs.twimg.com/profile_images/739554809217462277/aVKlrGk0_normal.jpg"/>
    <hyperlink ref="V174" r:id="rId420" display="http://pbs.twimg.com/profile_images/739554809217462277/aVKlrGk0_normal.jpg"/>
    <hyperlink ref="V175" r:id="rId421" display="http://pbs.twimg.com/profile_images/1059760049860567041/BWPqMe6N_normal.jpg"/>
    <hyperlink ref="V176" r:id="rId422" display="http://pbs.twimg.com/profile_images/876804634463150080/mDdQ52NN_normal.jpg"/>
    <hyperlink ref="V177" r:id="rId423" display="http://pbs.twimg.com/profile_images/876804634463150080/mDdQ52NN_normal.jpg"/>
    <hyperlink ref="V178" r:id="rId424" display="http://pbs.twimg.com/profile_images/876804634463150080/mDdQ52NN_normal.jpg"/>
    <hyperlink ref="V179" r:id="rId425" display="http://pbs.twimg.com/profile_images/876804634463150080/mDdQ52NN_normal.jpg"/>
    <hyperlink ref="V180" r:id="rId426" display="https://pbs.twimg.com/media/EGcznCTXkAASRBW.jpg"/>
    <hyperlink ref="V181" r:id="rId427" display="http://pbs.twimg.com/profile_images/958732723123867649/NKx_cVlZ_normal.jpg"/>
    <hyperlink ref="V182" r:id="rId428" display="http://pbs.twimg.com/profile_images/958732723123867649/NKx_cVlZ_normal.jpg"/>
    <hyperlink ref="V183" r:id="rId429" display="http://pbs.twimg.com/profile_images/958732723123867649/NKx_cVlZ_normal.jpg"/>
    <hyperlink ref="V184" r:id="rId430" display="http://pbs.twimg.com/profile_images/876804634463150080/mDdQ52NN_normal.jpg"/>
    <hyperlink ref="V185" r:id="rId431" display="http://pbs.twimg.com/profile_images/876804634463150080/mDdQ52NN_normal.jpg"/>
    <hyperlink ref="V186" r:id="rId432" display="http://pbs.twimg.com/profile_images/876804634463150080/mDdQ52NN_normal.jpg"/>
    <hyperlink ref="V187" r:id="rId433" display="http://pbs.twimg.com/profile_images/1180158994565996545/mPOsmd-3_normal.jpg"/>
    <hyperlink ref="V188" r:id="rId434" display="http://pbs.twimg.com/profile_images/1180158994565996545/mPOsmd-3_normal.jpg"/>
    <hyperlink ref="V189" r:id="rId435" display="http://pbs.twimg.com/profile_images/925371803274563584/V47vJs3t_normal.jpg"/>
    <hyperlink ref="V190" r:id="rId436" display="http://pbs.twimg.com/profile_images/925371803274563584/V47vJs3t_normal.jpg"/>
    <hyperlink ref="V191" r:id="rId437" display="http://pbs.twimg.com/profile_images/925371803274563584/V47vJs3t_normal.jpg"/>
    <hyperlink ref="V192" r:id="rId438" display="http://pbs.twimg.com/profile_images/925371803274563584/V47vJs3t_normal.jpg"/>
    <hyperlink ref="V193" r:id="rId439" display="http://pbs.twimg.com/profile_images/925371803274563584/V47vJs3t_normal.jpg"/>
    <hyperlink ref="V194" r:id="rId440" display="http://pbs.twimg.com/profile_images/925371803274563584/V47vJs3t_normal.jpg"/>
    <hyperlink ref="V195" r:id="rId441" display="http://pbs.twimg.com/profile_images/925371803274563584/V47vJs3t_normal.jpg"/>
    <hyperlink ref="V196" r:id="rId442" display="http://pbs.twimg.com/profile_images/925371803274563584/V47vJs3t_normal.jpg"/>
    <hyperlink ref="V197" r:id="rId443" display="http://pbs.twimg.com/profile_images/925371803274563584/V47vJs3t_normal.jpg"/>
    <hyperlink ref="V198" r:id="rId444" display="http://pbs.twimg.com/profile_images/1167165697216122881/JVIIJqeM_normal.jpg"/>
    <hyperlink ref="V199" r:id="rId445" display="https://pbs.twimg.com/media/EFshncXXoAIN4_3.jpg"/>
    <hyperlink ref="V200" r:id="rId446" display="http://pbs.twimg.com/profile_images/1098523350027124737/UdZD-Tjc_normal.png"/>
    <hyperlink ref="V201" r:id="rId447" display="http://pbs.twimg.com/profile_images/1098523350027124737/UdZD-Tjc_normal.png"/>
    <hyperlink ref="V202" r:id="rId448" display="http://pbs.twimg.com/profile_images/1098523350027124737/UdZD-Tjc_normal.png"/>
    <hyperlink ref="V203" r:id="rId449" display="https://pbs.twimg.com/media/EFshncXXoAIN4_3.jpg"/>
    <hyperlink ref="V204" r:id="rId450" display="https://pbs.twimg.com/media/EFshncXXoAIN4_3.jpg"/>
    <hyperlink ref="V205" r:id="rId451" display="https://pbs.twimg.com/media/EFshncXXoAIN4_3.jpg"/>
    <hyperlink ref="V206" r:id="rId452" display="https://pbs.twimg.com/media/EFsUVz6XkAIUw9p.jpg"/>
    <hyperlink ref="V207" r:id="rId453" display="https://pbs.twimg.com/media/EFsUVz6XkAIUw9p.jpg"/>
    <hyperlink ref="V208" r:id="rId454" display="https://pbs.twimg.com/media/EFuBvrnX0AAC7XU.jpg"/>
    <hyperlink ref="V209" r:id="rId455" display="http://pbs.twimg.com/profile_images/802192722803167233/jIiUd7P-_normal.jpg"/>
    <hyperlink ref="V210" r:id="rId456" display="https://pbs.twimg.com/media/EF2ob_RUwAIlBj_.jpg"/>
    <hyperlink ref="V211" r:id="rId457" display="http://pbs.twimg.com/profile_images/1172460087211962369/_MIshOTT_normal.jpg"/>
    <hyperlink ref="V212" r:id="rId458" display="http://pbs.twimg.com/profile_images/1172460087211962369/_MIshOTT_normal.jpg"/>
    <hyperlink ref="V213" r:id="rId459" display="https://pbs.twimg.com/media/EFuBvrnX0AAC7XU.jpg"/>
    <hyperlink ref="V214" r:id="rId460" display="https://pbs.twimg.com/media/EF361LXWoAEFjkd.jpg"/>
    <hyperlink ref="V215" r:id="rId461" display="https://pbs.twimg.com/media/EF361LXWoAEFjkd.jpg"/>
    <hyperlink ref="V216" r:id="rId462" display="http://pbs.twimg.com/profile_images/1020273210351325184/J4V_4ltD_normal.jpg"/>
    <hyperlink ref="V217" r:id="rId463" display="http://pbs.twimg.com/profile_images/1020273210351325184/J4V_4ltD_normal.jpg"/>
    <hyperlink ref="V218" r:id="rId464" display="https://pbs.twimg.com/media/EFyNiXbWkAEQm3l.jpg"/>
    <hyperlink ref="V219" r:id="rId465" display="https://pbs.twimg.com/media/EFyNiXbWkAEQm3l.jpg"/>
    <hyperlink ref="V220" r:id="rId466" display="http://pbs.twimg.com/profile_images/923546354181394438/n_ARtewV_normal.jpg"/>
    <hyperlink ref="V221" r:id="rId467" display="https://pbs.twimg.com/media/EFPBXCeWsAINGsd.jpg"/>
    <hyperlink ref="V222" r:id="rId468" display="http://pbs.twimg.com/profile_images/923546354181394438/n_ARtewV_normal.jpg"/>
    <hyperlink ref="V223" r:id="rId469" display="https://pbs.twimg.com/media/EFPBXCeWsAINGsd.jpg"/>
    <hyperlink ref="V224" r:id="rId470" display="http://pbs.twimg.com/profile_images/923546354181394438/n_ARtewV_normal.jpg"/>
    <hyperlink ref="V225" r:id="rId471" display="http://pbs.twimg.com/profile_images/923546354181394438/n_ARtewV_normal.jpg"/>
    <hyperlink ref="V226" r:id="rId472" display="https://pbs.twimg.com/media/EFPBXCeWsAINGsd.jpg"/>
    <hyperlink ref="V227" r:id="rId473" display="http://pbs.twimg.com/profile_images/905770617131200512/oiCboWGO_normal.jpg"/>
    <hyperlink ref="V228" r:id="rId474" display="http://pbs.twimg.com/profile_images/1014165945567326210/t0Wva8iB_normal.jpg"/>
    <hyperlink ref="V229" r:id="rId475" display="http://pbs.twimg.com/profile_images/1014165945567326210/t0Wva8iB_normal.jpg"/>
    <hyperlink ref="V230" r:id="rId476" display="https://pbs.twimg.com/media/EFtRrdiWwAE2oyu.jpg"/>
    <hyperlink ref="V231" r:id="rId477" display="http://pbs.twimg.com/profile_images/905770617131200512/oiCboWGO_normal.jpg"/>
    <hyperlink ref="V232" r:id="rId478" display="https://pbs.twimg.com/media/EFtRrdiWwAE2oyu.jpg"/>
    <hyperlink ref="V233" r:id="rId479" display="http://pbs.twimg.com/profile_images/1148618906099228672/ilSjO8so_normal.jpg"/>
    <hyperlink ref="V234" r:id="rId480" display="http://pbs.twimg.com/profile_images/1177549508907032577/omxlRqoa_normal.jpg"/>
    <hyperlink ref="V235" r:id="rId481" display="http://pbs.twimg.com/profile_images/1177549508907032577/omxlRqoa_normal.jpg"/>
    <hyperlink ref="V236" r:id="rId482" display="http://pbs.twimg.com/profile_images/1177549508907032577/omxlRqoa_normal.jpg"/>
    <hyperlink ref="V237" r:id="rId483" display="http://pbs.twimg.com/profile_images/1177549508907032577/omxlRqoa_normal.jpg"/>
    <hyperlink ref="V238" r:id="rId484" display="http://pbs.twimg.com/profile_images/1177549508907032577/omxlRqoa_normal.jpg"/>
    <hyperlink ref="V239" r:id="rId485" display="https://pbs.twimg.com/media/EFzLVbIWoAALfOi.jpg"/>
    <hyperlink ref="V240" r:id="rId486" display="http://pbs.twimg.com/profile_images/1148618906099228672/ilSjO8so_normal.jpg"/>
    <hyperlink ref="V241" r:id="rId487" display="https://pbs.twimg.com/media/EFzLVbIWoAALfOi.jpg"/>
    <hyperlink ref="V242" r:id="rId488" display="http://pbs.twimg.com/profile_images/1148618906099228672/ilSjO8so_normal.jpg"/>
    <hyperlink ref="V243" r:id="rId489" display="https://pbs.twimg.com/media/EFzLVbIWoAALfOi.jpg"/>
    <hyperlink ref="V244" r:id="rId490" display="http://pbs.twimg.com/profile_images/1148618906099228672/ilSjO8so_normal.jpg"/>
    <hyperlink ref="V245" r:id="rId491" display="https://pbs.twimg.com/media/EFzLVbIWoAALfOi.jpg"/>
    <hyperlink ref="V246" r:id="rId492" display="https://pbs.twimg.com/media/EFznt27XoAMyPWY.jpg"/>
    <hyperlink ref="V247" r:id="rId493" display="https://pbs.twimg.com/media/EGcxlOGXoAAAJfx.jpg"/>
    <hyperlink ref="V248" r:id="rId494" display="http://pbs.twimg.com/profile_images/876804634463150080/mDdQ52NN_normal.jpg"/>
    <hyperlink ref="V249" r:id="rId495" display="https://pbs.twimg.com/media/EFznt27XoAMyPWY.jpg"/>
    <hyperlink ref="V250" r:id="rId496" display="https://pbs.twimg.com/media/EF1pQ3-X0AA5Mm5.jpg"/>
    <hyperlink ref="V251" r:id="rId497" display="https://pbs.twimg.com/media/EF1pQ3-X0AA5Mm5.jpg"/>
    <hyperlink ref="V252" r:id="rId498" display="http://pbs.twimg.com/profile_images/1059760049860567041/BWPqMe6N_normal.jpg"/>
    <hyperlink ref="V253" r:id="rId499" display="https://pbs.twimg.com/media/EF3IQr3W4AARpTb.jpg"/>
    <hyperlink ref="V254" r:id="rId500" display="http://pbs.twimg.com/profile_images/875649929573654528/7XQgb9C4_normal.jpg"/>
    <hyperlink ref="V255" r:id="rId501" display="https://pbs.twimg.com/media/EF3JZGOXYAA0cqF.jpg"/>
    <hyperlink ref="V256" r:id="rId502" display="http://pbs.twimg.com/profile_images/1047042125337174017/hXqJvs6F_normal.jpg"/>
    <hyperlink ref="V257" r:id="rId503" display="http://pbs.twimg.com/profile_images/1047042125337174017/hXqJvs6F_normal.jpg"/>
    <hyperlink ref="V258" r:id="rId504" display="https://pbs.twimg.com/media/EF3oSoNWsAAdB1D.jpg"/>
    <hyperlink ref="V259" r:id="rId505" display="https://pbs.twimg.com/media/EF3oSoNWsAAdB1D.jpg"/>
    <hyperlink ref="V260" r:id="rId506" display="https://pbs.twimg.com/media/EF4xw_PWkAATj3x.jpg"/>
    <hyperlink ref="V261" r:id="rId507" display="http://pbs.twimg.com/profile_images/844934008651812864/9psy-4EC_normal.jpg"/>
    <hyperlink ref="V262" r:id="rId508" display="http://pbs.twimg.com/profile_images/1180177700834725889/dwmlhXpe_normal.jpg"/>
    <hyperlink ref="V263" r:id="rId509" display="http://pbs.twimg.com/profile_images/1180177700834725889/dwmlhXpe_normal.jpg"/>
    <hyperlink ref="V264" r:id="rId510" display="https://pbs.twimg.com/media/EF7-Yq5WoAUd6nu.jpg"/>
    <hyperlink ref="V265" r:id="rId511" display="http://pbs.twimg.com/profile_images/844934008651812864/9psy-4EC_normal.jpg"/>
    <hyperlink ref="V266" r:id="rId512" display="https://pbs.twimg.com/media/EF7-Yq5WoAUd6nu.jpg"/>
    <hyperlink ref="V267" r:id="rId513" display="https://pbs.twimg.com/ext_tw_video_thumb/1179449520972808192/pu/img/7iWo8mdU0PuWg75g.jpg"/>
    <hyperlink ref="V268" r:id="rId514" display="https://pbs.twimg.com/ext_tw_video_thumb/1179449520972808192/pu/img/7iWo8mdU0PuWg75g.jpg"/>
    <hyperlink ref="V269" r:id="rId515" display="https://pbs.twimg.com/ext_tw_video_thumb/1179449520972808192/pu/img/7iWo8mdU0PuWg75g.jpg"/>
    <hyperlink ref="V270" r:id="rId516" display="https://pbs.twimg.com/ext_tw_video_thumb/1179449520972808192/pu/img/7iWo8mdU0PuWg75g.jpg"/>
    <hyperlink ref="V271" r:id="rId517" display="http://pbs.twimg.com/profile_images/727432578848964608/z3QOX8gc_normal.jpg"/>
    <hyperlink ref="V272" r:id="rId518" display="http://pbs.twimg.com/profile_images/714825467145097216/XEah8SNY_normal.jpg"/>
    <hyperlink ref="V273" r:id="rId519" display="http://pbs.twimg.com/profile_images/727432578848964608/z3QOX8gc_normal.jpg"/>
    <hyperlink ref="V274" r:id="rId520" display="http://pbs.twimg.com/profile_images/986570785631424512/GZdD4FKh_normal.jpg"/>
    <hyperlink ref="V275" r:id="rId521" display="http://pbs.twimg.com/profile_images/714825467145097216/XEah8SNY_normal.jpg"/>
    <hyperlink ref="V276" r:id="rId522" display="http://pbs.twimg.com/profile_images/727432578848964608/z3QOX8gc_normal.jpg"/>
    <hyperlink ref="V277" r:id="rId523" display="http://pbs.twimg.com/profile_images/727432578848964608/z3QOX8gc_normal.jpg"/>
    <hyperlink ref="V278" r:id="rId524" display="http://pbs.twimg.com/profile_images/714825467145097216/XEah8SNY_normal.jpg"/>
    <hyperlink ref="V279" r:id="rId525" display="http://pbs.twimg.com/profile_images/1156546170753355779/qhNsAl-N_normal.png"/>
    <hyperlink ref="V280" r:id="rId526" display="https://pbs.twimg.com/media/EF8Z2cfXoAAqqLU.jpg"/>
    <hyperlink ref="V281" r:id="rId527" display="https://pbs.twimg.com/media/EF8nlU_XUAEZn5h.jpg"/>
    <hyperlink ref="V282" r:id="rId528" display="https://pbs.twimg.com/media/EF9rXQZXUAA3tu2.jpg"/>
    <hyperlink ref="V283" r:id="rId529" display="https://pbs.twimg.com/media/EF9rXQZXUAA3tu2.jpg"/>
    <hyperlink ref="V284" r:id="rId530" display="http://pbs.twimg.com/profile_images/714825467145097216/XEah8SNY_normal.jpg"/>
    <hyperlink ref="V285" r:id="rId531" display="https://pbs.twimg.com/media/EF4xw_PWkAATj3x.jpg"/>
    <hyperlink ref="V286" r:id="rId532" display="https://pbs.twimg.com/media/EF970CwXUAABaYd.jpg"/>
    <hyperlink ref="V287" r:id="rId533" display="https://pbs.twimg.com/media/EGA8h48XYAAP4qA.jpg"/>
    <hyperlink ref="V288" r:id="rId534" display="http://pbs.twimg.com/profile_images/1156546170753355779/qhNsAl-N_normal.png"/>
    <hyperlink ref="V289" r:id="rId535" display="http://pbs.twimg.com/profile_images/1156546170753355779/qhNsAl-N_normal.png"/>
    <hyperlink ref="V290" r:id="rId536" display="https://pbs.twimg.com/media/EF8Z2cfXoAAqqLU.jpg"/>
    <hyperlink ref="V291" r:id="rId537" display="https://pbs.twimg.com/media/EGBH-Y5XUAIO0Jv.jpg"/>
    <hyperlink ref="V292" r:id="rId538" display="https://pbs.twimg.com/media/EGBRJj1WoAAZQxx.jpg"/>
    <hyperlink ref="V293" r:id="rId539" display="https://pbs.twimg.com/media/EGBRJj1WoAAZQxx.jpg"/>
    <hyperlink ref="V294" r:id="rId540" display="https://pbs.twimg.com/media/EF34XzqXYAEqdIp.jpg"/>
    <hyperlink ref="V295" r:id="rId541" display="http://pbs.twimg.com/profile_images/875649929573654528/7XQgb9C4_normal.jpg"/>
    <hyperlink ref="V296" r:id="rId542" display="https://pbs.twimg.com/media/EGBXt76W4AAzFns.jpg"/>
    <hyperlink ref="V297" r:id="rId543" display="https://pbs.twimg.com/media/EF3JZGOXYAA0cqF.jpg"/>
    <hyperlink ref="V298" r:id="rId544" display="https://pbs.twimg.com/media/EGBjcExXoAA51bQ.jpg"/>
    <hyperlink ref="V299" r:id="rId545" display="https://pbs.twimg.com/media/EGBqTodXUAAhnvr.jpg"/>
    <hyperlink ref="V300" r:id="rId546" display="http://pbs.twimg.com/profile_images/1106555719376084993/MbBwFW3n_normal.png"/>
    <hyperlink ref="V301" r:id="rId547" display="https://pbs.twimg.com/media/EGCO7RPWoAIfpPf.jpg"/>
    <hyperlink ref="V302" r:id="rId548" display="http://pbs.twimg.com/profile_images/1145684023563444224/ncHnHx-c_normal.png"/>
    <hyperlink ref="V303" r:id="rId549" display="http://pbs.twimg.com/profile_images/1145684023563444224/ncHnHx-c_normal.png"/>
    <hyperlink ref="V304" r:id="rId550" display="https://pbs.twimg.com/media/EGChS4xXUAAJnPS.jpg"/>
    <hyperlink ref="V305" r:id="rId551" display="https://pbs.twimg.com/media/EGChS4xXUAAJnPS.jpg"/>
    <hyperlink ref="V306" r:id="rId552" display="https://pbs.twimg.com/media/EGBqjTCXoAAfE9N.jpg"/>
    <hyperlink ref="V307" r:id="rId553" display="http://pbs.twimg.com/profile_images/714825467145097216/XEah8SNY_normal.jpg"/>
    <hyperlink ref="V308" r:id="rId554" display="http://pbs.twimg.com/profile_images/1060837070372003840/xDqBCGZc_normal.jpg"/>
    <hyperlink ref="V309" r:id="rId555" display="https://pbs.twimg.com/media/EGggEsTXUAEBVr5.jpg"/>
    <hyperlink ref="V310" r:id="rId556" display="https://pbs.twimg.com/media/EGQZEhNX0AATNmi.jpg"/>
    <hyperlink ref="V311" r:id="rId557" display="https://pbs.twimg.com/media/EGcznCTXkAASRBW.jpg"/>
    <hyperlink ref="V312" r:id="rId558" display="https://pbs.twimg.com/media/EGRrd1cXkAQGmCv.jpg"/>
    <hyperlink ref="V313" r:id="rId559" display="http://pbs.twimg.com/profile_images/714825467145097216/XEah8SNY_normal.jpg"/>
    <hyperlink ref="V314" r:id="rId560" display="https://pbs.twimg.com/media/EGSBYGTXkAE1PcO.jpg"/>
    <hyperlink ref="V315" r:id="rId561" display="http://pbs.twimg.com/profile_images/540229488810799104/4-e6WPrH_normal.jpeg"/>
    <hyperlink ref="V316" r:id="rId562" display="http://pbs.twimg.com/profile_images/540229488810799104/4-e6WPrH_normal.jpeg"/>
    <hyperlink ref="V317" r:id="rId563" display="http://pbs.twimg.com/profile_images/540229488810799104/4-e6WPrH_normal.jpeg"/>
    <hyperlink ref="V318" r:id="rId564" display="https://pbs.twimg.com/media/EGSiZeuWsAA43yN.jpg"/>
    <hyperlink ref="V319" r:id="rId565" display="https://pbs.twimg.com/media/EGVngyeWkAAhel-.jpg"/>
    <hyperlink ref="V320" r:id="rId566" display="http://pbs.twimg.com/profile_images/1060837070372003840/xDqBCGZc_normal.jpg"/>
    <hyperlink ref="V321" r:id="rId567" display="https://pbs.twimg.com/media/EGS64CDWoAANXcn.jpg"/>
    <hyperlink ref="V322" r:id="rId568" display="https://pbs.twimg.com/media/EGQZEhNX0AATNmi.jpg"/>
    <hyperlink ref="V323" r:id="rId569" display="http://pbs.twimg.com/profile_images/714825467145097216/XEah8SNY_normal.jpg"/>
    <hyperlink ref="V324" r:id="rId570" display="https://pbs.twimg.com/media/EGA8h48XYAAP4qA.jpg"/>
    <hyperlink ref="V325" r:id="rId571" display="https://pbs.twimg.com/media/EGW6GL_XkAE4D55.jpg"/>
    <hyperlink ref="V326" r:id="rId572" display="https://pbs.twimg.com/media/EF8LaHOXoAAIFwM.jpg"/>
    <hyperlink ref="V327" r:id="rId573" display="http://pbs.twimg.com/profile_images/1059760049860567041/BWPqMe6N_normal.jpg"/>
    <hyperlink ref="V328" r:id="rId574" display="https://pbs.twimg.com/media/EFtsb8aW4AAEKnb.jpg"/>
    <hyperlink ref="V329" r:id="rId575" display="http://pbs.twimg.com/profile_images/876804634463150080/mDdQ52NN_normal.jpg"/>
    <hyperlink ref="V330" r:id="rId576" display="https://pbs.twimg.com/media/EF8LaHOXoAAIFwM.jpg"/>
    <hyperlink ref="V331" r:id="rId577" display="https://pbs.twimg.com/media/EGXgX84WwAI-7z5.jpg"/>
    <hyperlink ref="V332" r:id="rId578" display="https://pbs.twimg.com/ext_tw_video_thumb/1181953726396928002/pu/img/gtiunVCsgujq548d.jpg"/>
    <hyperlink ref="V333" r:id="rId579" display="http://pbs.twimg.com/profile_images/876804634463150080/mDdQ52NN_normal.jpg"/>
    <hyperlink ref="V334" r:id="rId580" display="http://pbs.twimg.com/profile_images/876804634463150080/mDdQ52NN_normal.jpg"/>
    <hyperlink ref="V335" r:id="rId581" display="http://pbs.twimg.com/profile_images/876804634463150080/mDdQ52NN_normal.jpg"/>
    <hyperlink ref="V336" r:id="rId582" display="http://pbs.twimg.com/profile_images/876804634463150080/mDdQ52NN_normal.jpg"/>
    <hyperlink ref="V337" r:id="rId583" display="http://pbs.twimg.com/profile_images/876804634463150080/mDdQ52NN_normal.jpg"/>
    <hyperlink ref="V338" r:id="rId584" display="http://pbs.twimg.com/profile_images/714825467145097216/XEah8SNY_normal.jpg"/>
    <hyperlink ref="V339" r:id="rId585" display="https://pbs.twimg.com/media/EF8LaHOXoAAIFwM.jpg"/>
    <hyperlink ref="V340" r:id="rId586" display="http://pbs.twimg.com/profile_images/714825467145097216/XEah8SNY_normal.jpg"/>
    <hyperlink ref="V341" r:id="rId587" display="https://pbs.twimg.com/media/EF8LaHOXoAAIFwM.jpg"/>
    <hyperlink ref="V342" r:id="rId588" display="http://pbs.twimg.com/profile_images/714825467145097216/XEah8SNY_normal.jpg"/>
    <hyperlink ref="V343" r:id="rId589" display="https://pbs.twimg.com/media/EGa3DmiX0AACWLl.jpg"/>
    <hyperlink ref="V344" r:id="rId590" display="https://pbs.twimg.com/media/EGa3DmiX0AACWLl.jpg"/>
    <hyperlink ref="V345" r:id="rId591" display="https://pbs.twimg.com/media/EGa34gLWwAATRfv.jpg"/>
    <hyperlink ref="V346" r:id="rId592" display="http://pbs.twimg.com/profile_images/1059760049860567041/BWPqMe6N_normal.jpg"/>
    <hyperlink ref="V347" r:id="rId593" display="http://pbs.twimg.com/profile_images/1059760049860567041/BWPqMe6N_normal.jpg"/>
    <hyperlink ref="V348" r:id="rId594" display="https://pbs.twimg.com/media/EGX4bawWwAA3l19.jpg"/>
    <hyperlink ref="V349" r:id="rId595" display="http://pbs.twimg.com/profile_images/1153181737045897216/RmfsZwNK_normal.jpg"/>
    <hyperlink ref="V350" r:id="rId596" display="https://pbs.twimg.com/media/EFPBXCeWsAINGsd.jpg"/>
    <hyperlink ref="V351" r:id="rId597" display="https://pbs.twimg.com/media/EF3IQr3W4AARpTb.jpg"/>
    <hyperlink ref="V352" r:id="rId598" display="http://pbs.twimg.com/profile_images/714825467145097216/XEah8SNY_normal.jpg"/>
    <hyperlink ref="V353" r:id="rId599" display="http://pbs.twimg.com/profile_images/714825467145097216/XEah8SNY_normal.jpg"/>
    <hyperlink ref="V354" r:id="rId600" display="https://pbs.twimg.com/media/EGbZ6QCXoAAa9GQ.jpg"/>
    <hyperlink ref="V355" r:id="rId601" display="https://pbs.twimg.com/media/EGcvZyKW4AAFkr9.jpg"/>
    <hyperlink ref="V356" r:id="rId602" display="https://pbs.twimg.com/media/EGc1dBJWsAE62d_.jpg"/>
    <hyperlink ref="V357" r:id="rId603" display="https://pbs.twimg.com/media/EGcsKAnWsAAIrhe.jpg"/>
    <hyperlink ref="V358" r:id="rId604" display="http://pbs.twimg.com/profile_images/1531362630/LeFig_normal.jpg"/>
    <hyperlink ref="V359" r:id="rId605" display="http://pbs.twimg.com/profile_images/714825467145097216/XEah8SNY_normal.jpg"/>
    <hyperlink ref="V360" r:id="rId606" display="http://pbs.twimg.com/profile_images/1153181737045897216/RmfsZwNK_normal.jpg"/>
    <hyperlink ref="V361" r:id="rId607" display="https://pbs.twimg.com/media/EGgl-wKWkAA2aoh.jpg"/>
    <hyperlink ref="V362" r:id="rId608" display="http://pbs.twimg.com/profile_images/1115258436470616064/BNkW8g4X_normal.png"/>
    <hyperlink ref="V363" r:id="rId609" display="http://pbs.twimg.com/profile_images/1115258436470616064/BNkW8g4X_normal.png"/>
    <hyperlink ref="V364" r:id="rId610" display="http://pbs.twimg.com/profile_images/714825467145097216/XEah8SNY_normal.jpg"/>
    <hyperlink ref="V365" r:id="rId611" display="https://pbs.twimg.com/media/EGhZJ2_XUAEdwHA.jpg"/>
    <hyperlink ref="V366" r:id="rId612" display="https://pbs.twimg.com/media/EFtmvDOWsAEaqsE.jpg"/>
    <hyperlink ref="V367" r:id="rId613" display="https://pbs.twimg.com/media/EGhZJ2_XUAEdwHA.jpg"/>
    <hyperlink ref="V368" r:id="rId614" display="http://pbs.twimg.com/profile_images/1050291481779625984/O53SpEEs_normal.jpg"/>
    <hyperlink ref="V369" r:id="rId615" display="http://pbs.twimg.com/profile_images/1050291481779625984/O53SpEEs_normal.jpg"/>
    <hyperlink ref="V370" r:id="rId616" display="https://pbs.twimg.com/media/EFybRLoX0AA0Ot3.jpg"/>
    <hyperlink ref="V371" r:id="rId617" display="https://pbs.twimg.com/media/EGXEwCYXYAAvKcP.jpg"/>
    <hyperlink ref="V372" r:id="rId618" display="http://pbs.twimg.com/profile_images/781113701533421568/bmF-1kyz_normal.jpg"/>
    <hyperlink ref="V373" r:id="rId619" display="http://pbs.twimg.com/profile_images/1050291481779625984/O53SpEEs_normal.jpg"/>
    <hyperlink ref="V374" r:id="rId620" display="https://pbs.twimg.com/media/EGV7z9mWkAELEII.jpg"/>
    <hyperlink ref="V375" r:id="rId621" display="http://pbs.twimg.com/profile_images/1050291481779625984/O53SpEEs_normal.jpg"/>
    <hyperlink ref="V376" r:id="rId622" display="https://pbs.twimg.com/media/EFybRLoX0AA0Ot3.jpg"/>
    <hyperlink ref="V377" r:id="rId623" display="https://pbs.twimg.com/media/EGXEwCYXYAAvKcP.jpg"/>
    <hyperlink ref="V378" r:id="rId624" display="http://pbs.twimg.com/profile_images/781113701533421568/bmF-1kyz_normal.jpg"/>
    <hyperlink ref="V379" r:id="rId625" display="http://pbs.twimg.com/profile_images/781113701533421568/bmF-1kyz_normal.jpg"/>
    <hyperlink ref="V380" r:id="rId626" display="https://pbs.twimg.com/media/EGha9e4XkAI9hE6.jpg"/>
    <hyperlink ref="V381" r:id="rId627" display="http://pbs.twimg.com/profile_images/1116263192357941248/fOzQtb4x_normal.png"/>
    <hyperlink ref="V382" r:id="rId628" display="https://pbs.twimg.com/media/EGha9e4XkAI9hE6.jpg"/>
    <hyperlink ref="V383" r:id="rId629" display="http://pbs.twimg.com/profile_images/1116263192357941248/fOzQtb4x_normal.png"/>
    <hyperlink ref="V384" r:id="rId630" display="https://pbs.twimg.com/media/EGha9e4XkAI9hE6.jpg"/>
    <hyperlink ref="V385" r:id="rId631" display="http://pbs.twimg.com/profile_images/1116263192357941248/fOzQtb4x_normal.png"/>
    <hyperlink ref="V386" r:id="rId632" display="https://pbs.twimg.com/media/EF8HFIWXkAESQxc.jpg"/>
    <hyperlink ref="V387" r:id="rId633" display="http://pbs.twimg.com/profile_images/1092721239867699200/-7_GAdvE_normal.jpg"/>
    <hyperlink ref="V388" r:id="rId634" display="https://pbs.twimg.com/media/EGXLX8kWwAEyxL9.jpg"/>
    <hyperlink ref="V389" r:id="rId635" display="https://pbs.twimg.com/media/EGXLX8kWwAEyxL9.jpg"/>
    <hyperlink ref="V390" r:id="rId636" display="https://pbs.twimg.com/media/EFxnxTKWsAQJlTd.jpg"/>
    <hyperlink ref="V391" r:id="rId637" display="http://pbs.twimg.com/profile_images/714825467145097216/XEah8SNY_normal.jpg"/>
    <hyperlink ref="V392" r:id="rId638" display="https://pbs.twimg.com/media/EGcaWxaW4AAwsOe.jpg"/>
    <hyperlink ref="V393" r:id="rId639" display="https://pbs.twimg.com/media/EGhmeeHWsAUReLG.jpg"/>
    <hyperlink ref="V394" r:id="rId640" display="https://pbs.twimg.com/tweet_video_thumb/EFO91S_XUAIvzdC.jpg"/>
    <hyperlink ref="V395" r:id="rId641" display="https://pbs.twimg.com/media/EFtsb8aW4AAEKnb.jpg"/>
    <hyperlink ref="V396" r:id="rId642" display="https://pbs.twimg.com/media/EFxnxTKWsAQJlTd.jpg"/>
    <hyperlink ref="V397" r:id="rId643" display="https://pbs.twimg.com/media/EF8HFIWXkAESQxc.jpg"/>
    <hyperlink ref="V398" r:id="rId644" display="http://pbs.twimg.com/profile_images/714825467145097216/XEah8SNY_normal.jpg"/>
    <hyperlink ref="V399" r:id="rId645" display="http://pbs.twimg.com/profile_images/1092721239867699200/-7_GAdvE_normal.jpg"/>
    <hyperlink ref="V400" r:id="rId646" display="https://pbs.twimg.com/media/EF9J4EnXUAAkWT_.jpg"/>
    <hyperlink ref="V401" r:id="rId647" display="https://pbs.twimg.com/media/EGcaWxaW4AAwsOe.jpg"/>
    <hyperlink ref="V402" r:id="rId648" display="https://pbs.twimg.com/media/EGhmeeHWsAUReLG.jpg"/>
    <hyperlink ref="Z3" r:id="rId649" display="https://twitter.com/elisecns/status/1178639287165898752"/>
    <hyperlink ref="Z4" r:id="rId650" display="https://twitter.com/elisecns/status/1178639287165898752"/>
    <hyperlink ref="Z5" r:id="rId651" display="https://twitter.com/elisecns/status/1178639287165898752"/>
    <hyperlink ref="Z6" r:id="rId652" display="https://twitter.com/s4mobile/status/1178657062580113409"/>
    <hyperlink ref="Z7" r:id="rId653" display="https://twitter.com/gregorvanerian/status/1178664143542460417"/>
    <hyperlink ref="Z8" r:id="rId654" display="https://twitter.com/snapologie/status/1178667823519981575"/>
    <hyperlink ref="Z9" r:id="rId655" display="https://twitter.com/snapologie/status/1178667823519981575"/>
    <hyperlink ref="Z10" r:id="rId656" display="https://twitter.com/snapologie/status/1178667823519981575"/>
    <hyperlink ref="Z11" r:id="rId657" display="https://twitter.com/snapologie/status/1178667823519981575"/>
    <hyperlink ref="Z12" r:id="rId658" display="https://twitter.com/snapologie/status/1178667823519981575"/>
    <hyperlink ref="Z13" r:id="rId659" display="https://twitter.com/proustnicolas/status/1178678739422633984"/>
    <hyperlink ref="Z14" r:id="rId660" display="https://twitter.com/proustnicolas/status/1178678739422633984"/>
    <hyperlink ref="Z15" r:id="rId661" display="https://twitter.com/proustnicolas/status/1178678739422633984"/>
    <hyperlink ref="Z16" r:id="rId662" display="https://twitter.com/ipmop2/status/1178684079123902464"/>
    <hyperlink ref="Z17" r:id="rId663" display="https://twitter.com/ipmop2/status/1178684079123902464"/>
    <hyperlink ref="Z18" r:id="rId664" display="https://twitter.com/ipmop2/status/1178684079123902464"/>
    <hyperlink ref="Z19" r:id="rId665" display="https://twitter.com/ipmop2/status/1178684079123902464"/>
    <hyperlink ref="Z20" r:id="rId666" display="https://twitter.com/ipmop2/status/1178684079123902464"/>
    <hyperlink ref="Z21" r:id="rId667" display="https://twitter.com/ipmop2/status/1178684079123902464"/>
    <hyperlink ref="Z22" r:id="rId668" display="https://twitter.com/ipmop2/status/1178684079123902464"/>
    <hyperlink ref="Z23" r:id="rId669" display="https://twitter.com/ipmop2/status/1178684079123902464"/>
    <hyperlink ref="Z24" r:id="rId670" display="https://twitter.com/virgowhallala/status/1178608755874947072"/>
    <hyperlink ref="Z25" r:id="rId671" display="https://twitter.com/blogmoderateur/status/1178663325078605835"/>
    <hyperlink ref="Z26" r:id="rId672" display="https://twitter.com/fcitraubien/status/1178896766491615233"/>
    <hyperlink ref="Z27" r:id="rId673" display="https://twitter.com/fcitraubien/status/1178896766491615233"/>
    <hyperlink ref="Z28" r:id="rId674" display="https://twitter.com/geoffreyfossier/status/1179007531374583809"/>
    <hyperlink ref="Z29" r:id="rId675" display="https://twitter.com/geoffreyfossier/status/1179007531374583809"/>
    <hyperlink ref="Z30" r:id="rId676" display="https://twitter.com/geoffreyfossier/status/1179007531374583809"/>
    <hyperlink ref="Z31" r:id="rId677" display="https://twitter.com/leduiz/status/1179060677341782018"/>
    <hyperlink ref="Z32" r:id="rId678" display="https://twitter.com/leduiz/status/1179060677341782018"/>
    <hyperlink ref="Z33" r:id="rId679" display="https://twitter.com/leduiz/status/1179060677341782018"/>
    <hyperlink ref="Z34" r:id="rId680" display="https://twitter.com/leduiz/status/1179060677341782018"/>
    <hyperlink ref="Z35" r:id="rId681" display="https://twitter.com/leduiz/status/1179060677341782018"/>
    <hyperlink ref="Z36" r:id="rId682" display="https://twitter.com/agnesmascla/status/1179102457437343745"/>
    <hyperlink ref="Z37" r:id="rId683" display="https://twitter.com/raphael_fetique/status/1179392050879442945"/>
    <hyperlink ref="Z38" r:id="rId684" display="https://twitter.com/raphael_fetique/status/1179392050879442945"/>
    <hyperlink ref="Z39" r:id="rId685" display="https://twitter.com/andrewmorrisuk/status/1179679074660360193"/>
    <hyperlink ref="Z40" r:id="rId686" display="https://twitter.com/vincentmontet/status/1179678272730345473"/>
    <hyperlink ref="Z41" r:id="rId687" display="https://twitter.com/vincentmontet/status/1179678272730345473"/>
    <hyperlink ref="Z42" r:id="rId688" display="https://twitter.com/vincentmontet/status/1179678272730345473"/>
    <hyperlink ref="Z43" r:id="rId689" display="https://twitter.com/vincentmontet/status/1179678272730345473"/>
    <hyperlink ref="Z44" r:id="rId690" display="https://twitter.com/vincentmontet/status/1179678272730345473"/>
    <hyperlink ref="Z45" r:id="rId691" display="https://twitter.com/vincentmontet/status/1179681018145644544"/>
    <hyperlink ref="Z46" r:id="rId692" display="https://twitter.com/vincentmontet/status/1179681018145644544"/>
    <hyperlink ref="Z47" r:id="rId693" display="https://twitter.com/vincentmontet/status/1179681018145644544"/>
    <hyperlink ref="Z48" r:id="rId694" display="https://twitter.com/lesguer_lionel/status/1179682799495925760"/>
    <hyperlink ref="Z49" r:id="rId695" display="https://twitter.com/lesguer_lionel/status/1179682799495925760"/>
    <hyperlink ref="Z50" r:id="rId696" display="https://twitter.com/lesguer_lionel/status/1179682799495925760"/>
    <hyperlink ref="Z51" r:id="rId697" display="https://twitter.com/blookup_fr/status/1179692005502459904"/>
    <hyperlink ref="Z52" r:id="rId698" display="https://twitter.com/blookup_fr/status/1179692005502459904"/>
    <hyperlink ref="Z53" r:id="rId699" display="https://twitter.com/blookup_fr/status/1179692005502459904"/>
    <hyperlink ref="Z54" r:id="rId700" display="https://twitter.com/arnaultchatel/status/1179697851963711488"/>
    <hyperlink ref="Z55" r:id="rId701" display="https://twitter.com/arnaultchatel/status/1179697851963711488"/>
    <hyperlink ref="Z56" r:id="rId702" display="https://twitter.com/arnaultchatel/status/1179697851963711488"/>
    <hyperlink ref="Z57" r:id="rId703" display="https://twitter.com/prland/status/1179704667799982081"/>
    <hyperlink ref="Z58" r:id="rId704" display="https://twitter.com/alineauribault/status/1179754984080101385"/>
    <hyperlink ref="Z59" r:id="rId705" display="https://twitter.com/alineauribault/status/1179754984080101385"/>
    <hyperlink ref="Z60" r:id="rId706" display="https://twitter.com/alineauribault/status/1179754984080101385"/>
    <hyperlink ref="Z61" r:id="rId707" display="https://twitter.com/alineauribault/status/1179754984080101385"/>
    <hyperlink ref="Z62" r:id="rId708" display="https://twitter.com/alineauribault/status/1179754984080101385"/>
    <hyperlink ref="Z63" r:id="rId709" display="https://twitter.com/louisaudureau/status/1180049023450980352"/>
    <hyperlink ref="Z64" r:id="rId710" display="https://twitter.com/louisaudureau/status/1180049139205382144"/>
    <hyperlink ref="Z65" r:id="rId711" display="https://twitter.com/louisaudureau/status/1180049139205382144"/>
    <hyperlink ref="Z66" r:id="rId712" display="https://twitter.com/louisaudureau/status/1180049139205382144"/>
    <hyperlink ref="Z67" r:id="rId713" display="https://twitter.com/louisaudureau/status/1180049188450717696"/>
    <hyperlink ref="Z68" r:id="rId714" display="https://twitter.com/louisaudureau/status/1180049188450717696"/>
    <hyperlink ref="Z69" r:id="rId715" display="https://twitter.com/amdesm/status/1180060744798425088"/>
    <hyperlink ref="Z70" r:id="rId716" display="https://twitter.com/kevla/status/1180140239626604545"/>
    <hyperlink ref="Z71" r:id="rId717" display="https://twitter.com/clara0glm/status/1179471174742532096"/>
    <hyperlink ref="Z72" r:id="rId718" display="https://twitter.com/clara0glm/status/1179471174742532096"/>
    <hyperlink ref="Z73" r:id="rId719" display="https://twitter.com/mbadmb/status/1180362339360608256"/>
    <hyperlink ref="Z74" r:id="rId720" display="https://twitter.com/eugeniendrzk/status/1179657106896674816"/>
    <hyperlink ref="Z75" r:id="rId721" display="https://twitter.com/eugeniendrzk/status/1180016786114334720"/>
    <hyperlink ref="Z76" r:id="rId722" display="https://twitter.com/eugeniendrzk/status/1180016786114334720"/>
    <hyperlink ref="Z77" r:id="rId723" display="https://twitter.com/eugeniendrzk/status/1181097421255974913"/>
    <hyperlink ref="Z78" r:id="rId724" display="https://twitter.com/eugeniendrzk/status/1181097421255974913"/>
    <hyperlink ref="Z79" r:id="rId725" display="https://twitter.com/eugeniendrzk/status/1181097421255974913"/>
    <hyperlink ref="Z80" r:id="rId726" display="https://twitter.com/synthesio_fr/status/1181117958686420992"/>
    <hyperlink ref="Z81" r:id="rId727" display="https://twitter.com/naguibtoihiri/status/1181161581595578368"/>
    <hyperlink ref="Z82" r:id="rId728" display="https://twitter.com/naguibtoihiri/status/1181161581595578368"/>
    <hyperlink ref="Z83" r:id="rId729" display="https://twitter.com/sonia_belkadi/status/1181247942155542528"/>
    <hyperlink ref="Z84" r:id="rId730" display="https://twitter.com/sonia_belkadi/status/1181247942155542528"/>
    <hyperlink ref="Z85" r:id="rId731" display="https://twitter.com/sonia_belkadi/status/1181247942155542528"/>
    <hyperlink ref="Z86" r:id="rId732" display="https://twitter.com/ericegpro/status/1179132953554755585"/>
    <hyperlink ref="Z87" r:id="rId733" display="https://twitter.com/ericegpro/status/1181289278359396352"/>
    <hyperlink ref="Z88" r:id="rId734" display="https://twitter.com/jrpnet/status/1181536394918936576"/>
    <hyperlink ref="Z89" r:id="rId735" display="https://twitter.com/vferreol/status/1181569612904833024"/>
    <hyperlink ref="Z90" r:id="rId736" display="https://twitter.com/aravati/status/1181572415635312640"/>
    <hyperlink ref="Z91" r:id="rId737" display="https://twitter.com/aravati/status/1181572415635312640"/>
    <hyperlink ref="Z92" r:id="rId738" display="https://twitter.com/aravati/status/1181572415635312640"/>
    <hyperlink ref="Z93" r:id="rId739" display="https://twitter.com/artefactdigital/status/1181601511597629440"/>
    <hyperlink ref="Z94" r:id="rId740" display="https://twitter.com/artefactdigital/status/1181601511597629440"/>
    <hyperlink ref="Z95" r:id="rId741" display="https://twitter.com/ed_oyster/status/1181623736287600641"/>
    <hyperlink ref="Z96" r:id="rId742" display="https://twitter.com/ed_oyster/status/1181623736287600641"/>
    <hyperlink ref="Z97" r:id="rId743" display="https://twitter.com/alidreym/status/1181623756692819974"/>
    <hyperlink ref="Z98" r:id="rId744" display="https://twitter.com/alidreym/status/1181623756692819974"/>
    <hyperlink ref="Z99" r:id="rId745" display="https://twitter.com/twuuck/status/1181623804197527553"/>
    <hyperlink ref="Z100" r:id="rId746" display="https://twitter.com/twuuck/status/1181623804197527553"/>
    <hyperlink ref="Z101" r:id="rId747" display="https://twitter.com/sebastien_uflo/status/1181623819066322945"/>
    <hyperlink ref="Z102" r:id="rId748" display="https://twitter.com/sebastien_uflo/status/1181623819066322945"/>
    <hyperlink ref="Z103" r:id="rId749" display="https://twitter.com/cha_labrecque/status/1181623864834560001"/>
    <hyperlink ref="Z104" r:id="rId750" display="https://twitter.com/cha_labrecque/status/1181623864834560001"/>
    <hyperlink ref="Z105" r:id="rId751" display="https://twitter.com/jeremy_gulper/status/1181623908929347586"/>
    <hyperlink ref="Z106" r:id="rId752" display="https://twitter.com/jeremy_gulper/status/1181623908929347586"/>
    <hyperlink ref="Z107" r:id="rId753" display="https://twitter.com/delong_julien/status/1181623954538188800"/>
    <hyperlink ref="Z108" r:id="rId754" display="https://twitter.com/delong_julien/status/1181623954538188800"/>
    <hyperlink ref="Z109" r:id="rId755" display="https://twitter.com/geeksatc/status/1181624086860107777"/>
    <hyperlink ref="Z110" r:id="rId756" display="https://twitter.com/geeksatc/status/1181624086860107777"/>
    <hyperlink ref="Z111" r:id="rId757" display="https://twitter.com/smatich/status/1179677299567992832"/>
    <hyperlink ref="Z112" r:id="rId758" display="https://twitter.com/francoisgomez_/status/1179751395727155200"/>
    <hyperlink ref="Z113" r:id="rId759" display="https://twitter.com/francoisgomez_/status/1181629607214227464"/>
    <hyperlink ref="Z114" r:id="rId760" display="https://twitter.com/francoisgomez_/status/1181629607214227464"/>
    <hyperlink ref="Z115" r:id="rId761" display="https://twitter.com/sartanaluz/status/1181631541392400384"/>
    <hyperlink ref="Z116" r:id="rId762" display="https://twitter.com/opheliieclain/status/1181631630533959681"/>
    <hyperlink ref="Z117" r:id="rId763" display="https://twitter.com/opheliieclain/status/1181631630533959681"/>
    <hyperlink ref="Z118" r:id="rId764" display="https://twitter.com/jurinum/status/1181633205528608773"/>
    <hyperlink ref="Z119" r:id="rId765" display="https://twitter.com/jurinum/status/1181633205528608773"/>
    <hyperlink ref="Z120" r:id="rId766" display="https://twitter.com/2pnam/status/1181684903219470337"/>
    <hyperlink ref="Z121" r:id="rId767" display="https://twitter.com/2pnam/status/1181684903219470337"/>
    <hyperlink ref="Z122" r:id="rId768" display="https://twitter.com/alli_daya_/status/1181687499804086272"/>
    <hyperlink ref="Z123" r:id="rId769" display="https://twitter.com/alli_daya_/status/1181687499804086272"/>
    <hyperlink ref="Z124" r:id="rId770" display="https://twitter.com/sundyss/status/1179892513932484609"/>
    <hyperlink ref="Z125" r:id="rId771" display="https://twitter.com/sundyss/status/1179892513932484609"/>
    <hyperlink ref="Z126" r:id="rId772" display="https://twitter.com/sundyss/status/1179892513932484609"/>
    <hyperlink ref="Z127" r:id="rId773" display="https://twitter.com/sundyss/status/1181804329440862209"/>
    <hyperlink ref="Z128" r:id="rId774" display="https://twitter.com/sundyss/status/1181804329440862209"/>
    <hyperlink ref="Z129" r:id="rId775" display="https://twitter.com/pinumaclara/status/1181809072573734912"/>
    <hyperlink ref="Z130" r:id="rId776" display="https://twitter.com/pinumaclara/status/1181809072573734912"/>
    <hyperlink ref="Z131" r:id="rId777" display="https://twitter.com/lorcharpentier/status/1181814246860083204"/>
    <hyperlink ref="Z132" r:id="rId778" display="https://twitter.com/lorcharpentier/status/1181814246860083204"/>
    <hyperlink ref="Z133" r:id="rId779" display="https://twitter.com/vlaurentyeu/status/1181828994209079296"/>
    <hyperlink ref="Z134" r:id="rId780" display="https://twitter.com/vlaurentyeu/status/1181828994209079296"/>
    <hyperlink ref="Z135" r:id="rId781" display="https://twitter.com/daudi75/status/1181858964235067392"/>
    <hyperlink ref="Z136" r:id="rId782" display="https://twitter.com/daudi75/status/1181858964235067392"/>
    <hyperlink ref="Z137" r:id="rId783" display="https://twitter.com/ericbeuzen/status/1181865978898128898"/>
    <hyperlink ref="Z138" r:id="rId784" display="https://twitter.com/ericbeuzen/status/1181865978898128898"/>
    <hyperlink ref="Z139" r:id="rId785" display="https://twitter.com/early_hour/status/1181871866312572929"/>
    <hyperlink ref="Z140" r:id="rId786" display="https://twitter.com/leurtmargot/status/1181912996186079232"/>
    <hyperlink ref="Z141" r:id="rId787" display="https://twitter.com/leurtmargot/status/1181912996186079232"/>
    <hyperlink ref="Z142" r:id="rId788" display="https://twitter.com/clempujol/status/1181923392175431680"/>
    <hyperlink ref="Z143" r:id="rId789" display="https://twitter.com/clempujol/status/1181923392175431680"/>
    <hyperlink ref="Z144" r:id="rId790" display="https://twitter.com/violette1980/status/1181923834410291200"/>
    <hyperlink ref="Z145" r:id="rId791" display="https://twitter.com/violette1980/status/1181923834410291200"/>
    <hyperlink ref="Z146" r:id="rId792" display="https://twitter.com/jolyiiona/status/1179698299445616640"/>
    <hyperlink ref="Z147" r:id="rId793" display="https://twitter.com/jolyiiona/status/1179698299445616640"/>
    <hyperlink ref="Z148" r:id="rId794" display="https://twitter.com/jolyiiona/status/1181957458648018944"/>
    <hyperlink ref="Z149" r:id="rId795" display="https://twitter.com/curtomarques/status/1181972786715283461"/>
    <hyperlink ref="Z150" r:id="rId796" display="https://twitter.com/curtomarques/status/1181972786715283461"/>
    <hyperlink ref="Z151" r:id="rId797" display="https://twitter.com/accenturefrance/status/1181980621146644482"/>
    <hyperlink ref="Z152" r:id="rId798" display="https://twitter.com/accenturefrance/status/1181980621146644482"/>
    <hyperlink ref="Z153" r:id="rId799" display="https://twitter.com/mariemenlailuc/status/1181983525014265856"/>
    <hyperlink ref="Z154" r:id="rId800" display="https://twitter.com/decampisa/status/1181983933208117250"/>
    <hyperlink ref="Z155" r:id="rId801" display="https://twitter.com/decampisa/status/1181983933208117250"/>
    <hyperlink ref="Z156" r:id="rId802" display="https://twitter.com/pcordina/status/1181984600530280448"/>
    <hyperlink ref="Z157" r:id="rId803" display="https://twitter.com/fberte74/status/1182002011811848194"/>
    <hyperlink ref="Z158" r:id="rId804" display="https://twitter.com/fberte74/status/1182002011811848194"/>
    <hyperlink ref="Z159" r:id="rId805" display="https://twitter.com/fberte74/status/1182002011811848194"/>
    <hyperlink ref="Z160" r:id="rId806" display="https://twitter.com/fberte74/status/1182002011811848194"/>
    <hyperlink ref="Z161" r:id="rId807" display="https://twitter.com/weborama/status/1181862150941360129"/>
    <hyperlink ref="Z162" r:id="rId808" display="https://twitter.com/weborama/status/1181862150941360129"/>
    <hyperlink ref="Z163" r:id="rId809" display="https://twitter.com/weborama/status/1181862150941360129"/>
    <hyperlink ref="Z164" r:id="rId810" display="https://twitter.com/fredolivennes/status/1182026083249659904"/>
    <hyperlink ref="Z165" r:id="rId811" display="https://twitter.com/fredolivennes/status/1182026083249659904"/>
    <hyperlink ref="Z166" r:id="rId812" display="https://twitter.com/fredolivennes/status/1182026083249659904"/>
    <hyperlink ref="Z167" r:id="rId813" display="https://twitter.com/yubette75/status/1182059693545578502"/>
    <hyperlink ref="Z168" r:id="rId814" display="https://twitter.com/gecaron27/status/1182146686799503362"/>
    <hyperlink ref="Z169" r:id="rId815" display="https://twitter.com/gecaron27/status/1182146686799503362"/>
    <hyperlink ref="Z170" r:id="rId816" display="https://twitter.com/eelodieelodie/status/1182159046171856896"/>
    <hyperlink ref="Z171" r:id="rId817" display="https://twitter.com/winneremi/status/1182194244875894784"/>
    <hyperlink ref="Z172" r:id="rId818" display="https://twitter.com/winneremi/status/1182194244875894784"/>
    <hyperlink ref="Z173" r:id="rId819" display="https://twitter.com/lauribot/status/1182194970796670976"/>
    <hyperlink ref="Z174" r:id="rId820" display="https://twitter.com/lauribot/status/1182194970796670976"/>
    <hyperlink ref="Z175" r:id="rId821" display="https://twitter.com/solocal/status/1179648562696728577"/>
    <hyperlink ref="Z176" r:id="rId822" display="https://twitter.com/hubinstitute/status/1179646763642294272"/>
    <hyperlink ref="Z177" r:id="rId823" display="https://twitter.com/hubinstitute/status/1180118994700947459"/>
    <hyperlink ref="Z178" r:id="rId824" display="https://twitter.com/hubinstitute/status/1181096565253033985"/>
    <hyperlink ref="Z179" r:id="rId825" display="https://twitter.com/hubinstitute/status/1181096565253033985"/>
    <hyperlink ref="Z180" r:id="rId826" display="https://twitter.com/hubinstitute/status/1181970177895915522"/>
    <hyperlink ref="Z181" r:id="rId827" display="https://twitter.com/tscdigitalfr/status/1181936438218252288"/>
    <hyperlink ref="Z182" r:id="rId828" display="https://twitter.com/tscdigitalfr/status/1181936438218252288"/>
    <hyperlink ref="Z183" r:id="rId829" display="https://twitter.com/tscdigitalfr/status/1181936438218252288"/>
    <hyperlink ref="Z184" r:id="rId830" display="https://twitter.com/hubinstitute/status/1182202950132875265"/>
    <hyperlink ref="Z185" r:id="rId831" display="https://twitter.com/hubinstitute/status/1182202950132875265"/>
    <hyperlink ref="Z186" r:id="rId832" display="https://twitter.com/hubinstitute/status/1182202950132875265"/>
    <hyperlink ref="Z187" r:id="rId833" display="https://twitter.com/hubcities/status/1182237904757760001"/>
    <hyperlink ref="Z188" r:id="rId834" display="https://twitter.com/hubcities/status/1182237904757760001"/>
    <hyperlink ref="Z189" r:id="rId835" display="https://twitter.com/cdr_paris/status/1179028454928506882"/>
    <hyperlink ref="Z190" r:id="rId836" display="https://twitter.com/cdr_paris/status/1179028454928506882"/>
    <hyperlink ref="Z191" r:id="rId837" display="https://twitter.com/cdr_paris/status/1179028454928506882"/>
    <hyperlink ref="Z192" r:id="rId838" display="https://twitter.com/cdr_paris/status/1179763368313413632"/>
    <hyperlink ref="Z193" r:id="rId839" display="https://twitter.com/cdr_paris/status/1179763368313413632"/>
    <hyperlink ref="Z194" r:id="rId840" display="https://twitter.com/cdr_paris/status/1179763368313413632"/>
    <hyperlink ref="Z195" r:id="rId841" display="https://twitter.com/cdr_paris/status/1182288517302497281"/>
    <hyperlink ref="Z196" r:id="rId842" display="https://twitter.com/cdr_paris/status/1182288517302497281"/>
    <hyperlink ref="Z197" r:id="rId843" display="https://twitter.com/cdr_paris/status/1182288517302497281"/>
    <hyperlink ref="Z198" r:id="rId844" display="https://twitter.com/cginisty/status/1182294382445244419"/>
    <hyperlink ref="Z199" r:id="rId845" display="https://twitter.com/hubforum/status/1178572690174697472"/>
    <hyperlink ref="Z200" r:id="rId846" display="https://twitter.com/emmanuel_durand/status/1178670443819098114"/>
    <hyperlink ref="Z201" r:id="rId847" display="https://twitter.com/emmanuel_durand/status/1178670443819098114"/>
    <hyperlink ref="Z202" r:id="rId848" display="https://twitter.com/emmanuel_durand/status/1178670443819098114"/>
    <hyperlink ref="Z203" r:id="rId849" display="https://twitter.com/hubforum/status/1178572690174697472"/>
    <hyperlink ref="Z204" r:id="rId850" display="https://twitter.com/hubforum/status/1178572690174697472"/>
    <hyperlink ref="Z205" r:id="rId851" display="https://twitter.com/hubforum/status/1178572690174697472"/>
    <hyperlink ref="Z206" r:id="rId852" display="https://twitter.com/hubforum/status/1178558093594152961"/>
    <hyperlink ref="Z207" r:id="rId853" display="https://twitter.com/hubforum/status/1178558093594152961"/>
    <hyperlink ref="Z208" r:id="rId854" display="https://twitter.com/hubforum/status/1178678385184247808"/>
    <hyperlink ref="Z209" r:id="rId855" display="https://twitter.com/kameleoonrocks/status/1179310528252010496"/>
    <hyperlink ref="Z210" r:id="rId856" display="https://twitter.com/hubforum/status/1179283877535387648"/>
    <hyperlink ref="Z211" r:id="rId857" display="https://twitter.com/oracle_france/status/1179374647709782017"/>
    <hyperlink ref="Z212" r:id="rId858" display="https://twitter.com/oracle_france/status/1179374647709782017"/>
    <hyperlink ref="Z213" r:id="rId859" display="https://twitter.com/hubforum/status/1178678385184247808"/>
    <hyperlink ref="Z214" r:id="rId860" display="https://twitter.com/hubforum/status/1179374470861131778"/>
    <hyperlink ref="Z215" r:id="rId861" display="https://twitter.com/hubforum/status/1179374470861131778"/>
    <hyperlink ref="Z216" r:id="rId862" display="https://twitter.com/55fiftyfive55/status/1180035662227165184"/>
    <hyperlink ref="Z217" r:id="rId863" display="https://twitter.com/55fiftyfive55/status/1180035662227165184"/>
    <hyperlink ref="Z218" r:id="rId864" display="https://twitter.com/hubforum/status/1178972825450885121"/>
    <hyperlink ref="Z219" r:id="rId865" display="https://twitter.com/hubforum/status/1178972825450885121"/>
    <hyperlink ref="Z220" r:id="rId866" display="https://twitter.com/antoinecormier1/status/1180949488913014784"/>
    <hyperlink ref="Z221" r:id="rId867" display="https://twitter.com/hubforum/status/1176496530586578944"/>
    <hyperlink ref="Z222" r:id="rId868" display="https://twitter.com/antoinecormier1/status/1180949488913014784"/>
    <hyperlink ref="Z223" r:id="rId869" display="https://twitter.com/hubforum/status/1176496530586578944"/>
    <hyperlink ref="Z224" r:id="rId870" display="https://twitter.com/antoinecormier1/status/1180949488913014784"/>
    <hyperlink ref="Z225" r:id="rId871" display="https://twitter.com/antoinecormier1/status/1180949488913014784"/>
    <hyperlink ref="Z226" r:id="rId872" display="https://twitter.com/hubforum/status/1176496530586578944"/>
    <hyperlink ref="Z227" r:id="rId873" display="https://twitter.com/oan_fr/status/1178639163253514241"/>
    <hyperlink ref="Z228" r:id="rId874" display="https://twitter.com/3w_relevanc/status/1178641210610728962"/>
    <hyperlink ref="Z229" r:id="rId875" display="https://twitter.com/3w_relevanc/status/1178641210610728962"/>
    <hyperlink ref="Z230" r:id="rId876" display="https://twitter.com/hubforum/status/1178625536110862336"/>
    <hyperlink ref="Z231" r:id="rId877" display="https://twitter.com/oan_fr/status/1178639163253514241"/>
    <hyperlink ref="Z232" r:id="rId878" display="https://twitter.com/hubforum/status/1178625536110862336"/>
    <hyperlink ref="Z233" r:id="rId879" display="https://twitter.com/samiramellal/status/1179046539563601926"/>
    <hyperlink ref="Z234" r:id="rId880" display="https://twitter.com/pubsapientfr/status/1179059606674460673"/>
    <hyperlink ref="Z235" r:id="rId881" display="https://twitter.com/pubsapientfr/status/1179059606674460673"/>
    <hyperlink ref="Z236" r:id="rId882" display="https://twitter.com/pubsapientfr/status/1179059606674460673"/>
    <hyperlink ref="Z237" r:id="rId883" display="https://twitter.com/pubsapientfr/status/1179059606674460673"/>
    <hyperlink ref="Z238" r:id="rId884" display="https://twitter.com/pubsapientfr/status/1181566412512477185"/>
    <hyperlink ref="Z239" r:id="rId885" display="https://twitter.com/hubforum/status/1179040772928262144"/>
    <hyperlink ref="Z240" r:id="rId886" display="https://twitter.com/samiramellal/status/1179046539563601926"/>
    <hyperlink ref="Z241" r:id="rId887" display="https://twitter.com/hubforum/status/1179040772928262144"/>
    <hyperlink ref="Z242" r:id="rId888" display="https://twitter.com/samiramellal/status/1179046539563601926"/>
    <hyperlink ref="Z243" r:id="rId889" display="https://twitter.com/hubforum/status/1179040772928262144"/>
    <hyperlink ref="Z244" r:id="rId890" display="https://twitter.com/samiramellal/status/1179046539563601926"/>
    <hyperlink ref="Z245" r:id="rId891" display="https://twitter.com/hubforum/status/1179040772928262144"/>
    <hyperlink ref="Z246" r:id="rId892" display="https://twitter.com/hubforum/status/1179071978952679424"/>
    <hyperlink ref="Z247" r:id="rId893" display="https://twitter.com/liverampfr/status/1181967948556259330"/>
    <hyperlink ref="Z248" r:id="rId894" display="https://twitter.com/hubinstitute/status/1182202887117705217"/>
    <hyperlink ref="Z249" r:id="rId895" display="https://twitter.com/hubforum/status/1179071978952679424"/>
    <hyperlink ref="Z250" r:id="rId896" display="https://twitter.com/hubforum/status/1179214419710152704"/>
    <hyperlink ref="Z251" r:id="rId897" display="https://twitter.com/hubforum/status/1179214419710152704"/>
    <hyperlink ref="Z252" r:id="rId898" display="https://twitter.com/solocal/status/1179735203738202119"/>
    <hyperlink ref="Z253" r:id="rId899" display="https://twitter.com/hubforum/status/1179318867761479680"/>
    <hyperlink ref="Z254" r:id="rId900" display="https://twitter.com/converteo/status/1179328203950825477"/>
    <hyperlink ref="Z255" r:id="rId901" display="https://twitter.com/hubforum/status/1179320111959871488"/>
    <hyperlink ref="Z256" r:id="rId902" display="https://twitter.com/linkfluencefr/status/1179376681292849152"/>
    <hyperlink ref="Z257" r:id="rId903" display="https://twitter.com/linkfluencefr/status/1179376681292849152"/>
    <hyperlink ref="Z258" r:id="rId904" display="https://twitter.com/hubforum/status/1179354085767680001"/>
    <hyperlink ref="Z259" r:id="rId905" display="https://twitter.com/hubforum/status/1179354085767680001"/>
    <hyperlink ref="Z260" r:id="rId906" display="https://twitter.com/hubforum/status/1179434871426617344"/>
    <hyperlink ref="Z261" r:id="rId907" display="https://twitter.com/k_schrenzel/status/1179786235230982144"/>
    <hyperlink ref="Z262" r:id="rId908" display="https://twitter.com/3suisses/status/1179787852823089153"/>
    <hyperlink ref="Z263" r:id="rId909" display="https://twitter.com/3suisses/status/1179787852823089153"/>
    <hyperlink ref="Z264" r:id="rId910" display="https://twitter.com/hubforum/status/1179659853494571008"/>
    <hyperlink ref="Z265" r:id="rId911" display="https://twitter.com/k_schrenzel/status/1179786235230982144"/>
    <hyperlink ref="Z266" r:id="rId912" display="https://twitter.com/hubforum/status/1179659853494571008"/>
    <hyperlink ref="Z267" r:id="rId913" display="https://twitter.com/psebille/status/1179449565575045120"/>
    <hyperlink ref="Z268" r:id="rId914" display="https://twitter.com/psebille/status/1179449565575045120"/>
    <hyperlink ref="Z269" r:id="rId915" display="https://twitter.com/psebille/status/1179449565575045120"/>
    <hyperlink ref="Z270" r:id="rId916" display="https://twitter.com/psebille/status/1179449565575045120"/>
    <hyperlink ref="Z271" r:id="rId917" display="https://twitter.com/efap_/status/1179674281200046080"/>
    <hyperlink ref="Z272" r:id="rId918" display="https://twitter.com/hubforum/status/1179667675670339585"/>
    <hyperlink ref="Z273" r:id="rId919" display="https://twitter.com/efap_/status/1179674281200046080"/>
    <hyperlink ref="Z274" r:id="rId920" display="https://twitter.com/mbadmb/status/1180362339360608256"/>
    <hyperlink ref="Z275" r:id="rId921" display="https://twitter.com/hubforum/status/1179667675670339585"/>
    <hyperlink ref="Z276" r:id="rId922" display="https://twitter.com/efap_/status/1179674281200046080"/>
    <hyperlink ref="Z277" r:id="rId923" display="https://twitter.com/efap_/status/1179674281200046080"/>
    <hyperlink ref="Z278" r:id="rId924" display="https://twitter.com/hubforum/status/1179667675670339585"/>
    <hyperlink ref="Z279" r:id="rId925" display="https://twitter.com/artefactdigital/status/1181146923048329216"/>
    <hyperlink ref="Z280" r:id="rId926" display="https://twitter.com/hubforum/status/1179690052168880129"/>
    <hyperlink ref="Z281" r:id="rId927" display="https://twitter.com/hubforum/status/1179705150937686017"/>
    <hyperlink ref="Z282" r:id="rId928" display="https://twitter.com/crosentin/status/1179779680905433088"/>
    <hyperlink ref="Z283" r:id="rId929" display="https://twitter.com/crosentin/status/1179779680905433088"/>
    <hyperlink ref="Z284" r:id="rId930" display="https://twitter.com/hubforum/status/1179779872744443904"/>
    <hyperlink ref="Z285" r:id="rId931" display="https://twitter.com/hubforum/status/1179434871426617344"/>
    <hyperlink ref="Z286" r:id="rId932" display="https://twitter.com/hubforum/status/1179797763170680832"/>
    <hyperlink ref="Z287" r:id="rId933" display="https://twitter.com/hubforum/status/1180009656665722880"/>
    <hyperlink ref="Z288" r:id="rId934" display="https://twitter.com/artefactdigital/status/1181146894896173057"/>
    <hyperlink ref="Z289" r:id="rId935" display="https://twitter.com/artefactdigital/status/1181146923048329216"/>
    <hyperlink ref="Z290" r:id="rId936" display="https://twitter.com/hubforum/status/1179690052168880129"/>
    <hyperlink ref="Z291" r:id="rId937" display="https://twitter.com/hubforum/status/1180022240995201024"/>
    <hyperlink ref="Z292" r:id="rId938" display="https://twitter.com/hubforum/status/1180032328351014912"/>
    <hyperlink ref="Z293" r:id="rId939" display="https://twitter.com/hubforum/status/1180032328351014912"/>
    <hyperlink ref="Z294" r:id="rId940" display="https://twitter.com/converteo/status/1179371777052553216"/>
    <hyperlink ref="Z295" r:id="rId941" display="https://twitter.com/converteo/status/1179328203950825477"/>
    <hyperlink ref="Z296" r:id="rId942" display="https://twitter.com/converteo/status/1180039553299750912"/>
    <hyperlink ref="Z297" r:id="rId943" display="https://twitter.com/hubforum/status/1179320111959871488"/>
    <hyperlink ref="Z298" r:id="rId944" display="https://twitter.com/hubforum/status/1180052437606043648"/>
    <hyperlink ref="Z299" r:id="rId945" display="https://twitter.com/hubforum/status/1180059989584551937"/>
    <hyperlink ref="Z300" r:id="rId946" display="https://twitter.com/teadsfr/status/1180101299741835266"/>
    <hyperlink ref="Z301" r:id="rId947" display="https://twitter.com/hubforum/status/1180100252570984448"/>
    <hyperlink ref="Z302" r:id="rId948" display="https://twitter.com/sitel_worldwide/status/1180125566114107392"/>
    <hyperlink ref="Z303" r:id="rId949" display="https://twitter.com/sitel_worldwide/status/1180125566114107392"/>
    <hyperlink ref="Z304" r:id="rId950" display="https://twitter.com/hubforum/status/1180120449742753798"/>
    <hyperlink ref="Z305" r:id="rId951" display="https://twitter.com/hubforum/status/1180120449742753798"/>
    <hyperlink ref="Z306" r:id="rId952" display="https://twitter.com/lespepitestech/status/1180060258657538048"/>
    <hyperlink ref="Z307" r:id="rId953" display="https://twitter.com/hubforum/status/1180139537651179520"/>
    <hyperlink ref="Z308" r:id="rId954" display="https://twitter.com/tradelab_rtb/status/1181246344494796800"/>
    <hyperlink ref="Z309" r:id="rId955" display="https://twitter.com/tradelab_rtb/status/1182230207308140544"/>
    <hyperlink ref="Z310" r:id="rId956" display="https://twitter.com/hubforum/status/1181096568830808064"/>
    <hyperlink ref="Z311" r:id="rId957" display="https://twitter.com/hubinstitute/status/1181970177895915522"/>
    <hyperlink ref="Z312" r:id="rId958" display="https://twitter.com/hubforum/status/1181187163687403525"/>
    <hyperlink ref="Z313" r:id="rId959" display="https://twitter.com/hubforum/status/1179779872744443904"/>
    <hyperlink ref="Z314" r:id="rId960" display="https://twitter.com/hubforum/status/1181211258940461062"/>
    <hyperlink ref="Z315" r:id="rId961" display="https://twitter.com/indeedfrancais/status/1179020724125732864"/>
    <hyperlink ref="Z316" r:id="rId962" display="https://twitter.com/indeedfrancais/status/1181270514674933760"/>
    <hyperlink ref="Z317" r:id="rId963" display="https://twitter.com/indeedfrancais/status/1181916478511161346"/>
    <hyperlink ref="Z318" r:id="rId964" display="https://twitter.com/hubforum/status/1181247562692608002"/>
    <hyperlink ref="Z319" r:id="rId965" display="https://twitter.com/hubforum/status/1181464307835527168"/>
    <hyperlink ref="Z320" r:id="rId966" display="https://twitter.com/tradelab_rtb/status/1181246344494796800"/>
    <hyperlink ref="Z321" r:id="rId967" display="https://twitter.com/tradelab_rtb/status/1181503908839071744"/>
    <hyperlink ref="Z322" r:id="rId968" display="https://twitter.com/hubforum/status/1181096568830808064"/>
    <hyperlink ref="Z323" r:id="rId969" display="https://twitter.com/hubforum/status/1181508391593824256"/>
    <hyperlink ref="Z324" r:id="rId970" display="https://twitter.com/hubforum/status/1180009656665722880"/>
    <hyperlink ref="Z325" r:id="rId971" display="https://twitter.com/hubforum/status/1181555102831783936"/>
    <hyperlink ref="Z326" r:id="rId972" display="https://twitter.com/emmanuelvivier/status/1179755315119738881"/>
    <hyperlink ref="Z327" r:id="rId973" display="https://twitter.com/solocal/status/1179648562696728577"/>
    <hyperlink ref="Z328" r:id="rId974" display="https://twitter.com/hubinstitute/status/1178654991919276032"/>
    <hyperlink ref="Z329" r:id="rId975" display="https://twitter.com/hubinstitute/status/1179646763642294272"/>
    <hyperlink ref="Z330" r:id="rId976" display="https://twitter.com/hubinstitute/status/1179674174568177664"/>
    <hyperlink ref="Z331" r:id="rId977" display="https://twitter.com/hubinstitute/status/1181597184095117314"/>
    <hyperlink ref="Z332" r:id="rId978" display="https://twitter.com/hubinstitute/status/1181953851420745728"/>
    <hyperlink ref="Z333" r:id="rId979" display="https://twitter.com/hubinstitute/status/1182205500143931393"/>
    <hyperlink ref="Z334" r:id="rId980" display="https://twitter.com/hubinstitute/status/1182205500143931393"/>
    <hyperlink ref="Z335" r:id="rId981" display="https://twitter.com/hubinstitute/status/1182205500143931393"/>
    <hyperlink ref="Z336" r:id="rId982" display="https://twitter.com/hubinstitute/status/1182236713248346112"/>
    <hyperlink ref="Z337" r:id="rId983" display="https://twitter.com/hubinstitute/status/1182236713248346112"/>
    <hyperlink ref="Z338" r:id="rId984" display="https://twitter.com/hubforum/status/1179667675670339585"/>
    <hyperlink ref="Z339" r:id="rId985" display="https://twitter.com/hubforum/status/1179677595547385861"/>
    <hyperlink ref="Z340" r:id="rId986" display="https://twitter.com/hubforum/status/1181597327057936385"/>
    <hyperlink ref="Z341" r:id="rId987" display="https://twitter.com/emmanuelvivier/status/1179755315119738881"/>
    <hyperlink ref="Z342" r:id="rId988" display="https://twitter.com/hubforum/status/1181597327057936385"/>
    <hyperlink ref="Z343" r:id="rId989" display="https://twitter.com/hubforum/status/1181833233366999040"/>
    <hyperlink ref="Z344" r:id="rId990" display="https://twitter.com/hubforum/status/1181833233366999040"/>
    <hyperlink ref="Z345" r:id="rId991" display="https://twitter.com/hubforum/status/1181834138120343552"/>
    <hyperlink ref="Z346" r:id="rId992" display="https://twitter.com/solocal/status/1179735203738202119"/>
    <hyperlink ref="Z347" r:id="rId993" display="https://twitter.com/solocal/status/1181110869041831936"/>
    <hyperlink ref="Z348" r:id="rId994" display="https://twitter.com/solocal/status/1181623632096837634"/>
    <hyperlink ref="Z349" r:id="rId995" display="https://twitter.com/vincent_ducrey/status/1180567287578972160"/>
    <hyperlink ref="Z350" r:id="rId996" display="https://twitter.com/hubforum/status/1176496530586578944"/>
    <hyperlink ref="Z351" r:id="rId997" display="https://twitter.com/hubforum/status/1179318867761479680"/>
    <hyperlink ref="Z352" r:id="rId998" display="https://twitter.com/hubforum/status/1181842997085970435"/>
    <hyperlink ref="Z353" r:id="rId999" display="https://twitter.com/hubforum/status/1181842997085970435"/>
    <hyperlink ref="Z354" r:id="rId1000" display="https://twitter.com/hubforum/status/1181871555938308096"/>
    <hyperlink ref="Z355" r:id="rId1001" display="https://twitter.com/hubforum/status/1181965554661429257"/>
    <hyperlink ref="Z356" r:id="rId1002" display="https://twitter.com/hubforum/status/1181972204583608320"/>
    <hyperlink ref="Z357" r:id="rId1003" display="https://twitter.com/rakutenretail/status/1181961985077972993"/>
    <hyperlink ref="Z358" r:id="rId1004" display="https://twitter.com/fabienversavau/status/1181987233278111745"/>
    <hyperlink ref="Z359" r:id="rId1005" display="https://twitter.com/hubforum/status/1181972626853580800"/>
    <hyperlink ref="Z360" r:id="rId1006" display="https://twitter.com/vincent_ducrey/status/1182237692526022656"/>
    <hyperlink ref="Z361" r:id="rId1007" display="https://twitter.com/hubforum/status/1182236667232563201"/>
    <hyperlink ref="Z362" r:id="rId1008" display="https://twitter.com/rakutenretail/status/1178649942392528897"/>
    <hyperlink ref="Z363" r:id="rId1009" display="https://twitter.com/rakutenretail/status/1178649942392528897"/>
    <hyperlink ref="Z364" r:id="rId1010" display="https://twitter.com/hubforum/status/1181972626853580800"/>
    <hyperlink ref="Z365" r:id="rId1011" display="https://twitter.com/hubforum/status/1182292937658552321"/>
    <hyperlink ref="Z366" r:id="rId1012" display="https://twitter.com/hubforum/status/1178648687318376450"/>
    <hyperlink ref="Z367" r:id="rId1013" display="https://twitter.com/hubforum/status/1182292937658552321"/>
    <hyperlink ref="Z368" r:id="rId1014" display="https://twitter.com/weareadot/status/1179006413793906688"/>
    <hyperlink ref="Z369" r:id="rId1015" display="https://twitter.com/weareadot/status/1181567019289845761"/>
    <hyperlink ref="Z370" r:id="rId1016" display="https://twitter.com/hubforum/status/1178987923431202817"/>
    <hyperlink ref="Z371" r:id="rId1017" display="https://twitter.com/hubforum/status/1181566812510674951"/>
    <hyperlink ref="Z372" r:id="rId1018" display="https://twitter.com/matlacombe1/status/1182297208932245506"/>
    <hyperlink ref="Z373" r:id="rId1019" display="https://twitter.com/weareadot/status/1179006413793906688"/>
    <hyperlink ref="Z374" r:id="rId1020" display="https://twitter.com/weareadot/status/1181486615027490817"/>
    <hyperlink ref="Z375" r:id="rId1021" display="https://twitter.com/weareadot/status/1181567019289845761"/>
    <hyperlink ref="Z376" r:id="rId1022" display="https://twitter.com/hubforum/status/1178987923431202817"/>
    <hyperlink ref="Z377" r:id="rId1023" display="https://twitter.com/hubforum/status/1181566812510674951"/>
    <hyperlink ref="Z378" r:id="rId1024" display="https://twitter.com/matlacombe1/status/1182297208932245506"/>
    <hyperlink ref="Z379" r:id="rId1025" display="https://twitter.com/matlacombe1/status/1182297208932245506"/>
    <hyperlink ref="Z380" r:id="rId1026" display="https://twitter.com/hubforum/status/1182294919320342530"/>
    <hyperlink ref="Z381" r:id="rId1027" display="https://twitter.com/rc_engage_fr/status/1182299140019179526"/>
    <hyperlink ref="Z382" r:id="rId1028" display="https://twitter.com/hubforum/status/1182294919320342530"/>
    <hyperlink ref="Z383" r:id="rId1029" display="https://twitter.com/rc_engage_fr/status/1182299140019179526"/>
    <hyperlink ref="Z384" r:id="rId1030" display="https://twitter.com/hubforum/status/1182294919320342530"/>
    <hyperlink ref="Z385" r:id="rId1031" display="https://twitter.com/rc_engage_fr/status/1182299140019179526"/>
    <hyperlink ref="Z386" r:id="rId1032" display="https://twitter.com/hubforum/status/1179669413315915776"/>
    <hyperlink ref="Z387" r:id="rId1033" display="https://twitter.com/datawordsgroup/status/1179740483934986242"/>
    <hyperlink ref="Z388" r:id="rId1034" display="https://twitter.com/datawordsgroup/status/1181574103045681157"/>
    <hyperlink ref="Z389" r:id="rId1035" display="https://twitter.com/datawordsgroup/status/1181574103045681157"/>
    <hyperlink ref="Z390" r:id="rId1036" display="https://twitter.com/hubforum/status/1178931300402642944"/>
    <hyperlink ref="Z391" r:id="rId1037" display="https://twitter.com/hubforum/status/1181972823809691648"/>
    <hyperlink ref="Z392" r:id="rId1038" display="https://twitter.com/datawordsgroup/status/1181942410340945920"/>
    <hyperlink ref="Z393" r:id="rId1039" display="https://twitter.com/datawordsgroup/status/1182307588341469184"/>
    <hyperlink ref="Z394" r:id="rId1040" display="https://twitter.com/hubforum/status/1176492666080681991"/>
    <hyperlink ref="Z395" r:id="rId1041" display="https://twitter.com/hubforum/status/1178654960428425216"/>
    <hyperlink ref="Z396" r:id="rId1042" display="https://twitter.com/hubforum/status/1178931300402642944"/>
    <hyperlink ref="Z397" r:id="rId1043" display="https://twitter.com/hubforum/status/1179669413315915776"/>
    <hyperlink ref="Z398" r:id="rId1044" display="https://twitter.com/hubforum/status/1181972823809691648"/>
    <hyperlink ref="Z399" r:id="rId1045" display="https://twitter.com/datawordsgroup/status/1179740483934986242"/>
    <hyperlink ref="Z400" r:id="rId1046" display="https://twitter.com/datawordsgroup/status/1179742858284339203"/>
    <hyperlink ref="Z401" r:id="rId1047" display="https://twitter.com/datawordsgroup/status/1181942410340945920"/>
    <hyperlink ref="Z402" r:id="rId1048" display="https://twitter.com/datawordsgroup/status/1182307588341469184"/>
    <hyperlink ref="BB57" r:id="rId1049" display="https://api.twitter.com/1.1/geo/id/09f6a7707f18e0b1.json"/>
    <hyperlink ref="BB167" r:id="rId1050" display="https://api.twitter.com/1.1/geo/id/09f6a7707f18e0b1.json"/>
  </hyperlinks>
  <printOptions/>
  <pageMargins left="0.7" right="0.7" top="0.75" bottom="0.75" header="0.3" footer="0.3"/>
  <pageSetup horizontalDpi="600" verticalDpi="600" orientation="portrait" r:id="rId1054"/>
  <legacyDrawing r:id="rId1052"/>
  <tableParts>
    <tablePart r:id="rId105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1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3802</v>
      </c>
      <c r="B1" s="13" t="s">
        <v>3803</v>
      </c>
      <c r="C1" s="13" t="s">
        <v>3796</v>
      </c>
      <c r="D1" s="13" t="s">
        <v>3797</v>
      </c>
      <c r="E1" s="13" t="s">
        <v>3804</v>
      </c>
      <c r="F1" s="13" t="s">
        <v>144</v>
      </c>
      <c r="G1" s="13" t="s">
        <v>3805</v>
      </c>
      <c r="H1" s="13" t="s">
        <v>3806</v>
      </c>
      <c r="I1" s="13" t="s">
        <v>3807</v>
      </c>
      <c r="J1" s="13" t="s">
        <v>3808</v>
      </c>
      <c r="K1" s="13" t="s">
        <v>3809</v>
      </c>
      <c r="L1" s="13" t="s">
        <v>3810</v>
      </c>
    </row>
    <row r="2" spans="1:12" ht="15">
      <c r="A2" s="86" t="s">
        <v>2717</v>
      </c>
      <c r="B2" s="86" t="s">
        <v>2713</v>
      </c>
      <c r="C2" s="86">
        <v>42</v>
      </c>
      <c r="D2" s="121">
        <v>0.00535313418812856</v>
      </c>
      <c r="E2" s="121">
        <v>1.1809362948702453</v>
      </c>
      <c r="F2" s="86" t="s">
        <v>3798</v>
      </c>
      <c r="G2" s="86" t="b">
        <v>0</v>
      </c>
      <c r="H2" s="86" t="b">
        <v>0</v>
      </c>
      <c r="I2" s="86" t="b">
        <v>0</v>
      </c>
      <c r="J2" s="86" t="b">
        <v>0</v>
      </c>
      <c r="K2" s="86" t="b">
        <v>0</v>
      </c>
      <c r="L2" s="86" t="b">
        <v>0</v>
      </c>
    </row>
    <row r="3" spans="1:12" ht="15">
      <c r="A3" s="86" t="s">
        <v>2713</v>
      </c>
      <c r="B3" s="86" t="s">
        <v>2725</v>
      </c>
      <c r="C3" s="86">
        <v>31</v>
      </c>
      <c r="D3" s="121">
        <v>0.004703379613671021</v>
      </c>
      <c r="E3" s="121">
        <v>1.1166259663667157</v>
      </c>
      <c r="F3" s="86" t="s">
        <v>3798</v>
      </c>
      <c r="G3" s="86" t="b">
        <v>0</v>
      </c>
      <c r="H3" s="86" t="b">
        <v>0</v>
      </c>
      <c r="I3" s="86" t="b">
        <v>0</v>
      </c>
      <c r="J3" s="86" t="b">
        <v>0</v>
      </c>
      <c r="K3" s="86" t="b">
        <v>0</v>
      </c>
      <c r="L3" s="86" t="b">
        <v>0</v>
      </c>
    </row>
    <row r="4" spans="1:12" ht="15">
      <c r="A4" s="86" t="s">
        <v>3159</v>
      </c>
      <c r="B4" s="86" t="s">
        <v>3154</v>
      </c>
      <c r="C4" s="86">
        <v>28</v>
      </c>
      <c r="D4" s="121">
        <v>0.004475942004638742</v>
      </c>
      <c r="E4" s="121">
        <v>2.132069854763776</v>
      </c>
      <c r="F4" s="86" t="s">
        <v>3798</v>
      </c>
      <c r="G4" s="86" t="b">
        <v>0</v>
      </c>
      <c r="H4" s="86" t="b">
        <v>0</v>
      </c>
      <c r="I4" s="86" t="b">
        <v>0</v>
      </c>
      <c r="J4" s="86" t="b">
        <v>0</v>
      </c>
      <c r="K4" s="86" t="b">
        <v>0</v>
      </c>
      <c r="L4" s="86" t="b">
        <v>0</v>
      </c>
    </row>
    <row r="5" spans="1:12" ht="15">
      <c r="A5" s="86" t="s">
        <v>287</v>
      </c>
      <c r="B5" s="86" t="s">
        <v>2730</v>
      </c>
      <c r="C5" s="86">
        <v>27</v>
      </c>
      <c r="D5" s="121">
        <v>0.004394549713899562</v>
      </c>
      <c r="E5" s="121">
        <v>1.7202700786857064</v>
      </c>
      <c r="F5" s="86" t="s">
        <v>3798</v>
      </c>
      <c r="G5" s="86" t="b">
        <v>0</v>
      </c>
      <c r="H5" s="86" t="b">
        <v>0</v>
      </c>
      <c r="I5" s="86" t="b">
        <v>0</v>
      </c>
      <c r="J5" s="86" t="b">
        <v>0</v>
      </c>
      <c r="K5" s="86" t="b">
        <v>0</v>
      </c>
      <c r="L5" s="86" t="b">
        <v>0</v>
      </c>
    </row>
    <row r="6" spans="1:12" ht="15">
      <c r="A6" s="86" t="s">
        <v>2730</v>
      </c>
      <c r="B6" s="86" t="s">
        <v>2726</v>
      </c>
      <c r="C6" s="86">
        <v>27</v>
      </c>
      <c r="D6" s="121">
        <v>0.004394549713899562</v>
      </c>
      <c r="E6" s="121">
        <v>1.982382008319318</v>
      </c>
      <c r="F6" s="86" t="s">
        <v>3798</v>
      </c>
      <c r="G6" s="86" t="b">
        <v>0</v>
      </c>
      <c r="H6" s="86" t="b">
        <v>0</v>
      </c>
      <c r="I6" s="86" t="b">
        <v>0</v>
      </c>
      <c r="J6" s="86" t="b">
        <v>0</v>
      </c>
      <c r="K6" s="86" t="b">
        <v>0</v>
      </c>
      <c r="L6" s="86" t="b">
        <v>0</v>
      </c>
    </row>
    <row r="7" spans="1:12" ht="15">
      <c r="A7" s="86" t="s">
        <v>2726</v>
      </c>
      <c r="B7" s="86" t="s">
        <v>2731</v>
      </c>
      <c r="C7" s="86">
        <v>27</v>
      </c>
      <c r="D7" s="121">
        <v>0.004394549713899562</v>
      </c>
      <c r="E7" s="121">
        <v>2.174267534558231</v>
      </c>
      <c r="F7" s="86" t="s">
        <v>3798</v>
      </c>
      <c r="G7" s="86" t="b">
        <v>0</v>
      </c>
      <c r="H7" s="86" t="b">
        <v>0</v>
      </c>
      <c r="I7" s="86" t="b">
        <v>0</v>
      </c>
      <c r="J7" s="86" t="b">
        <v>0</v>
      </c>
      <c r="K7" s="86" t="b">
        <v>0</v>
      </c>
      <c r="L7" s="86" t="b">
        <v>0</v>
      </c>
    </row>
    <row r="8" spans="1:12" ht="15">
      <c r="A8" s="86" t="s">
        <v>2731</v>
      </c>
      <c r="B8" s="86" t="s">
        <v>2713</v>
      </c>
      <c r="C8" s="86">
        <v>27</v>
      </c>
      <c r="D8" s="121">
        <v>0.004394549713899562</v>
      </c>
      <c r="E8" s="121">
        <v>1.4441777296448268</v>
      </c>
      <c r="F8" s="86" t="s">
        <v>3798</v>
      </c>
      <c r="G8" s="86" t="b">
        <v>0</v>
      </c>
      <c r="H8" s="86" t="b">
        <v>0</v>
      </c>
      <c r="I8" s="86" t="b">
        <v>0</v>
      </c>
      <c r="J8" s="86" t="b">
        <v>0</v>
      </c>
      <c r="K8" s="86" t="b">
        <v>0</v>
      </c>
      <c r="L8" s="86" t="b">
        <v>0</v>
      </c>
    </row>
    <row r="9" spans="1:12" ht="15">
      <c r="A9" s="86" t="s">
        <v>2725</v>
      </c>
      <c r="B9" s="86" t="s">
        <v>3167</v>
      </c>
      <c r="C9" s="86">
        <v>27</v>
      </c>
      <c r="D9" s="121">
        <v>0.004394549713899562</v>
      </c>
      <c r="E9" s="121">
        <v>1.8670772301894314</v>
      </c>
      <c r="F9" s="86" t="s">
        <v>3798</v>
      </c>
      <c r="G9" s="86" t="b">
        <v>0</v>
      </c>
      <c r="H9" s="86" t="b">
        <v>0</v>
      </c>
      <c r="I9" s="86" t="b">
        <v>0</v>
      </c>
      <c r="J9" s="86" t="b">
        <v>0</v>
      </c>
      <c r="K9" s="86" t="b">
        <v>0</v>
      </c>
      <c r="L9" s="86" t="b">
        <v>0</v>
      </c>
    </row>
    <row r="10" spans="1:12" ht="15">
      <c r="A10" s="86" t="s">
        <v>3167</v>
      </c>
      <c r="B10" s="86" t="s">
        <v>3158</v>
      </c>
      <c r="C10" s="86">
        <v>27</v>
      </c>
      <c r="D10" s="121">
        <v>0.004394549713899562</v>
      </c>
      <c r="E10" s="121">
        <v>2.199821639030619</v>
      </c>
      <c r="F10" s="86" t="s">
        <v>3798</v>
      </c>
      <c r="G10" s="86" t="b">
        <v>0</v>
      </c>
      <c r="H10" s="86" t="b">
        <v>0</v>
      </c>
      <c r="I10" s="86" t="b">
        <v>0</v>
      </c>
      <c r="J10" s="86" t="b">
        <v>0</v>
      </c>
      <c r="K10" s="86" t="b">
        <v>0</v>
      </c>
      <c r="L10" s="86" t="b">
        <v>0</v>
      </c>
    </row>
    <row r="11" spans="1:12" ht="15">
      <c r="A11" s="86" t="s">
        <v>3158</v>
      </c>
      <c r="B11" s="86" t="s">
        <v>3168</v>
      </c>
      <c r="C11" s="86">
        <v>27</v>
      </c>
      <c r="D11" s="121">
        <v>0.004394549713899562</v>
      </c>
      <c r="E11" s="121">
        <v>2.199821639030619</v>
      </c>
      <c r="F11" s="86" t="s">
        <v>3798</v>
      </c>
      <c r="G11" s="86" t="b">
        <v>0</v>
      </c>
      <c r="H11" s="86" t="b">
        <v>0</v>
      </c>
      <c r="I11" s="86" t="b">
        <v>0</v>
      </c>
      <c r="J11" s="86" t="b">
        <v>0</v>
      </c>
      <c r="K11" s="86" t="b">
        <v>0</v>
      </c>
      <c r="L11" s="86" t="b">
        <v>0</v>
      </c>
    </row>
    <row r="12" spans="1:12" ht="15">
      <c r="A12" s="86" t="s">
        <v>3168</v>
      </c>
      <c r="B12" s="86" t="s">
        <v>3159</v>
      </c>
      <c r="C12" s="86">
        <v>27</v>
      </c>
      <c r="D12" s="121">
        <v>0.004394549713899562</v>
      </c>
      <c r="E12" s="121">
        <v>2.241214324188844</v>
      </c>
      <c r="F12" s="86" t="s">
        <v>3798</v>
      </c>
      <c r="G12" s="86" t="b">
        <v>0</v>
      </c>
      <c r="H12" s="86" t="b">
        <v>0</v>
      </c>
      <c r="I12" s="86" t="b">
        <v>0</v>
      </c>
      <c r="J12" s="86" t="b">
        <v>0</v>
      </c>
      <c r="K12" s="86" t="b">
        <v>0</v>
      </c>
      <c r="L12" s="86" t="b">
        <v>0</v>
      </c>
    </row>
    <row r="13" spans="1:12" ht="15">
      <c r="A13" s="86" t="s">
        <v>3154</v>
      </c>
      <c r="B13" s="86" t="s">
        <v>3169</v>
      </c>
      <c r="C13" s="86">
        <v>27</v>
      </c>
      <c r="D13" s="121">
        <v>0.004394549713899562</v>
      </c>
      <c r="E13" s="121">
        <v>2.271177547566287</v>
      </c>
      <c r="F13" s="86" t="s">
        <v>3798</v>
      </c>
      <c r="G13" s="86" t="b">
        <v>0</v>
      </c>
      <c r="H13" s="86" t="b">
        <v>0</v>
      </c>
      <c r="I13" s="86" t="b">
        <v>0</v>
      </c>
      <c r="J13" s="86" t="b">
        <v>0</v>
      </c>
      <c r="K13" s="86" t="b">
        <v>0</v>
      </c>
      <c r="L13" s="86" t="b">
        <v>0</v>
      </c>
    </row>
    <row r="14" spans="1:12" ht="15">
      <c r="A14" s="86" t="s">
        <v>3169</v>
      </c>
      <c r="B14" s="86" t="s">
        <v>3170</v>
      </c>
      <c r="C14" s="86">
        <v>27</v>
      </c>
      <c r="D14" s="121">
        <v>0.004394549713899562</v>
      </c>
      <c r="E14" s="121">
        <v>2.2869718147495193</v>
      </c>
      <c r="F14" s="86" t="s">
        <v>3798</v>
      </c>
      <c r="G14" s="86" t="b">
        <v>0</v>
      </c>
      <c r="H14" s="86" t="b">
        <v>0</v>
      </c>
      <c r="I14" s="86" t="b">
        <v>0</v>
      </c>
      <c r="J14" s="86" t="b">
        <v>0</v>
      </c>
      <c r="K14" s="86" t="b">
        <v>0</v>
      </c>
      <c r="L14" s="86" t="b">
        <v>0</v>
      </c>
    </row>
    <row r="15" spans="1:12" ht="15">
      <c r="A15" s="86" t="s">
        <v>3170</v>
      </c>
      <c r="B15" s="86" t="s">
        <v>2728</v>
      </c>
      <c r="C15" s="86">
        <v>27</v>
      </c>
      <c r="D15" s="121">
        <v>0.004394549713899562</v>
      </c>
      <c r="E15" s="121">
        <v>2.1385519822916965</v>
      </c>
      <c r="F15" s="86" t="s">
        <v>3798</v>
      </c>
      <c r="G15" s="86" t="b">
        <v>0</v>
      </c>
      <c r="H15" s="86" t="b">
        <v>0</v>
      </c>
      <c r="I15" s="86" t="b">
        <v>0</v>
      </c>
      <c r="J15" s="86" t="b">
        <v>0</v>
      </c>
      <c r="K15" s="86" t="b">
        <v>0</v>
      </c>
      <c r="L15" s="86" t="b">
        <v>0</v>
      </c>
    </row>
    <row r="16" spans="1:12" ht="15">
      <c r="A16" s="86" t="s">
        <v>2728</v>
      </c>
      <c r="B16" s="86" t="s">
        <v>2727</v>
      </c>
      <c r="C16" s="86">
        <v>27</v>
      </c>
      <c r="D16" s="121">
        <v>0.004394549713899562</v>
      </c>
      <c r="E16" s="121">
        <v>1.9243900613416312</v>
      </c>
      <c r="F16" s="86" t="s">
        <v>3798</v>
      </c>
      <c r="G16" s="86" t="b">
        <v>0</v>
      </c>
      <c r="H16" s="86" t="b">
        <v>0</v>
      </c>
      <c r="I16" s="86" t="b">
        <v>0</v>
      </c>
      <c r="J16" s="86" t="b">
        <v>0</v>
      </c>
      <c r="K16" s="86" t="b">
        <v>0</v>
      </c>
      <c r="L16" s="86" t="b">
        <v>0</v>
      </c>
    </row>
    <row r="17" spans="1:12" ht="15">
      <c r="A17" s="86" t="s">
        <v>2727</v>
      </c>
      <c r="B17" s="86" t="s">
        <v>3162</v>
      </c>
      <c r="C17" s="86">
        <v>27</v>
      </c>
      <c r="D17" s="121">
        <v>0.004394549713899562</v>
      </c>
      <c r="E17" s="121">
        <v>2.0060601077929507</v>
      </c>
      <c r="F17" s="86" t="s">
        <v>3798</v>
      </c>
      <c r="G17" s="86" t="b">
        <v>0</v>
      </c>
      <c r="H17" s="86" t="b">
        <v>0</v>
      </c>
      <c r="I17" s="86" t="b">
        <v>0</v>
      </c>
      <c r="J17" s="86" t="b">
        <v>0</v>
      </c>
      <c r="K17" s="86" t="b">
        <v>0</v>
      </c>
      <c r="L17" s="86" t="b">
        <v>0</v>
      </c>
    </row>
    <row r="18" spans="1:12" ht="15">
      <c r="A18" s="86" t="s">
        <v>3162</v>
      </c>
      <c r="B18" s="86" t="s">
        <v>2729</v>
      </c>
      <c r="C18" s="86">
        <v>27</v>
      </c>
      <c r="D18" s="121">
        <v>0.004394549713899562</v>
      </c>
      <c r="E18" s="121">
        <v>1.8064877528877465</v>
      </c>
      <c r="F18" s="86" t="s">
        <v>3798</v>
      </c>
      <c r="G18" s="86" t="b">
        <v>0</v>
      </c>
      <c r="H18" s="86" t="b">
        <v>0</v>
      </c>
      <c r="I18" s="86" t="b">
        <v>0</v>
      </c>
      <c r="J18" s="86" t="b">
        <v>0</v>
      </c>
      <c r="K18" s="86" t="b">
        <v>0</v>
      </c>
      <c r="L18" s="86" t="b">
        <v>0</v>
      </c>
    </row>
    <row r="19" spans="1:12" ht="15">
      <c r="A19" s="86" t="s">
        <v>2729</v>
      </c>
      <c r="B19" s="86" t="s">
        <v>3161</v>
      </c>
      <c r="C19" s="86">
        <v>27</v>
      </c>
      <c r="D19" s="121">
        <v>0.004394549713899562</v>
      </c>
      <c r="E19" s="121">
        <v>1.8033463686168554</v>
      </c>
      <c r="F19" s="86" t="s">
        <v>3798</v>
      </c>
      <c r="G19" s="86" t="b">
        <v>0</v>
      </c>
      <c r="H19" s="86" t="b">
        <v>0</v>
      </c>
      <c r="I19" s="86" t="b">
        <v>0</v>
      </c>
      <c r="J19" s="86" t="b">
        <v>0</v>
      </c>
      <c r="K19" s="86" t="b">
        <v>0</v>
      </c>
      <c r="L19" s="86" t="b">
        <v>0</v>
      </c>
    </row>
    <row r="20" spans="1:12" ht="15">
      <c r="A20" s="86" t="s">
        <v>3161</v>
      </c>
      <c r="B20" s="86" t="s">
        <v>3171</v>
      </c>
      <c r="C20" s="86">
        <v>27</v>
      </c>
      <c r="D20" s="121">
        <v>0.004394549713899562</v>
      </c>
      <c r="E20" s="121">
        <v>2.241214324188844</v>
      </c>
      <c r="F20" s="86" t="s">
        <v>3798</v>
      </c>
      <c r="G20" s="86" t="b">
        <v>0</v>
      </c>
      <c r="H20" s="86" t="b">
        <v>0</v>
      </c>
      <c r="I20" s="86" t="b">
        <v>0</v>
      </c>
      <c r="J20" s="86" t="b">
        <v>0</v>
      </c>
      <c r="K20" s="86" t="b">
        <v>0</v>
      </c>
      <c r="L20" s="86" t="b">
        <v>0</v>
      </c>
    </row>
    <row r="21" spans="1:12" ht="15">
      <c r="A21" s="86" t="s">
        <v>3171</v>
      </c>
      <c r="B21" s="86" t="s">
        <v>3166</v>
      </c>
      <c r="C21" s="86">
        <v>27</v>
      </c>
      <c r="D21" s="121">
        <v>0.004394549713899562</v>
      </c>
      <c r="E21" s="121">
        <v>2.271177547566287</v>
      </c>
      <c r="F21" s="86" t="s">
        <v>3798</v>
      </c>
      <c r="G21" s="86" t="b">
        <v>0</v>
      </c>
      <c r="H21" s="86" t="b">
        <v>0</v>
      </c>
      <c r="I21" s="86" t="b">
        <v>0</v>
      </c>
      <c r="J21" s="86" t="b">
        <v>0</v>
      </c>
      <c r="K21" s="86" t="b">
        <v>0</v>
      </c>
      <c r="L21" s="86" t="b">
        <v>0</v>
      </c>
    </row>
    <row r="22" spans="1:12" ht="15">
      <c r="A22" s="86" t="s">
        <v>3166</v>
      </c>
      <c r="B22" s="86" t="s">
        <v>3156</v>
      </c>
      <c r="C22" s="86">
        <v>27</v>
      </c>
      <c r="D22" s="121">
        <v>0.004394549713899562</v>
      </c>
      <c r="E22" s="121">
        <v>2.1710623946830196</v>
      </c>
      <c r="F22" s="86" t="s">
        <v>3798</v>
      </c>
      <c r="G22" s="86" t="b">
        <v>0</v>
      </c>
      <c r="H22" s="86" t="b">
        <v>0</v>
      </c>
      <c r="I22" s="86" t="b">
        <v>0</v>
      </c>
      <c r="J22" s="86" t="b">
        <v>0</v>
      </c>
      <c r="K22" s="86" t="b">
        <v>0</v>
      </c>
      <c r="L22" s="86" t="b">
        <v>0</v>
      </c>
    </row>
    <row r="23" spans="1:12" ht="15">
      <c r="A23" s="86" t="s">
        <v>3156</v>
      </c>
      <c r="B23" s="86" t="s">
        <v>3164</v>
      </c>
      <c r="C23" s="86">
        <v>27</v>
      </c>
      <c r="D23" s="121">
        <v>0.004394549713899562</v>
      </c>
      <c r="E23" s="121">
        <v>2.2401433138263185</v>
      </c>
      <c r="F23" s="86" t="s">
        <v>3798</v>
      </c>
      <c r="G23" s="86" t="b">
        <v>0</v>
      </c>
      <c r="H23" s="86" t="b">
        <v>0</v>
      </c>
      <c r="I23" s="86" t="b">
        <v>0</v>
      </c>
      <c r="J23" s="86" t="b">
        <v>0</v>
      </c>
      <c r="K23" s="86" t="b">
        <v>0</v>
      </c>
      <c r="L23" s="86" t="b">
        <v>0</v>
      </c>
    </row>
    <row r="24" spans="1:12" ht="15">
      <c r="A24" s="86" t="s">
        <v>3164</v>
      </c>
      <c r="B24" s="86" t="s">
        <v>3172</v>
      </c>
      <c r="C24" s="86">
        <v>27</v>
      </c>
      <c r="D24" s="121">
        <v>0.004394549713899562</v>
      </c>
      <c r="E24" s="121">
        <v>2.2559375810095506</v>
      </c>
      <c r="F24" s="86" t="s">
        <v>3798</v>
      </c>
      <c r="G24" s="86" t="b">
        <v>0</v>
      </c>
      <c r="H24" s="86" t="b">
        <v>0</v>
      </c>
      <c r="I24" s="86" t="b">
        <v>0</v>
      </c>
      <c r="J24" s="86" t="b">
        <v>0</v>
      </c>
      <c r="K24" s="86" t="b">
        <v>0</v>
      </c>
      <c r="L24" s="86" t="b">
        <v>0</v>
      </c>
    </row>
    <row r="25" spans="1:12" ht="15">
      <c r="A25" s="86" t="s">
        <v>3172</v>
      </c>
      <c r="B25" s="86" t="s">
        <v>3173</v>
      </c>
      <c r="C25" s="86">
        <v>27</v>
      </c>
      <c r="D25" s="121">
        <v>0.004394549713899562</v>
      </c>
      <c r="E25" s="121">
        <v>2.2869718147495193</v>
      </c>
      <c r="F25" s="86" t="s">
        <v>3798</v>
      </c>
      <c r="G25" s="86" t="b">
        <v>0</v>
      </c>
      <c r="H25" s="86" t="b">
        <v>0</v>
      </c>
      <c r="I25" s="86" t="b">
        <v>0</v>
      </c>
      <c r="J25" s="86" t="b">
        <v>0</v>
      </c>
      <c r="K25" s="86" t="b">
        <v>0</v>
      </c>
      <c r="L25" s="86" t="b">
        <v>0</v>
      </c>
    </row>
    <row r="26" spans="1:12" ht="15">
      <c r="A26" s="86" t="s">
        <v>3173</v>
      </c>
      <c r="B26" s="86" t="s">
        <v>2714</v>
      </c>
      <c r="C26" s="86">
        <v>27</v>
      </c>
      <c r="D26" s="121">
        <v>0.004394549713899562</v>
      </c>
      <c r="E26" s="121">
        <v>1.7140142051258642</v>
      </c>
      <c r="F26" s="86" t="s">
        <v>3798</v>
      </c>
      <c r="G26" s="86" t="b">
        <v>0</v>
      </c>
      <c r="H26" s="86" t="b">
        <v>0</v>
      </c>
      <c r="I26" s="86" t="b">
        <v>0</v>
      </c>
      <c r="J26" s="86" t="b">
        <v>0</v>
      </c>
      <c r="K26" s="86" t="b">
        <v>0</v>
      </c>
      <c r="L26" s="86" t="b">
        <v>0</v>
      </c>
    </row>
    <row r="27" spans="1:12" ht="15">
      <c r="A27" s="86" t="s">
        <v>2714</v>
      </c>
      <c r="B27" s="86" t="s">
        <v>3174</v>
      </c>
      <c r="C27" s="86">
        <v>27</v>
      </c>
      <c r="D27" s="121">
        <v>0.004394549713899562</v>
      </c>
      <c r="E27" s="121">
        <v>1.7054983542033344</v>
      </c>
      <c r="F27" s="86" t="s">
        <v>3798</v>
      </c>
      <c r="G27" s="86" t="b">
        <v>0</v>
      </c>
      <c r="H27" s="86" t="b">
        <v>0</v>
      </c>
      <c r="I27" s="86" t="b">
        <v>0</v>
      </c>
      <c r="J27" s="86" t="b">
        <v>0</v>
      </c>
      <c r="K27" s="86" t="b">
        <v>0</v>
      </c>
      <c r="L27" s="86" t="b">
        <v>0</v>
      </c>
    </row>
    <row r="28" spans="1:12" ht="15">
      <c r="A28" s="86" t="s">
        <v>3174</v>
      </c>
      <c r="B28" s="86" t="s">
        <v>3153</v>
      </c>
      <c r="C28" s="86">
        <v>27</v>
      </c>
      <c r="D28" s="121">
        <v>0.004394549713899562</v>
      </c>
      <c r="E28" s="121">
        <v>2.1162755875805446</v>
      </c>
      <c r="F28" s="86" t="s">
        <v>3798</v>
      </c>
      <c r="G28" s="86" t="b">
        <v>0</v>
      </c>
      <c r="H28" s="86" t="b">
        <v>0</v>
      </c>
      <c r="I28" s="86" t="b">
        <v>0</v>
      </c>
      <c r="J28" s="86" t="b">
        <v>0</v>
      </c>
      <c r="K28" s="86" t="b">
        <v>0</v>
      </c>
      <c r="L28" s="86" t="b">
        <v>0</v>
      </c>
    </row>
    <row r="29" spans="1:12" ht="15">
      <c r="A29" s="86" t="s">
        <v>3153</v>
      </c>
      <c r="B29" s="86" t="s">
        <v>3175</v>
      </c>
      <c r="C29" s="86">
        <v>27</v>
      </c>
      <c r="D29" s="121">
        <v>0.004394549713899562</v>
      </c>
      <c r="E29" s="121">
        <v>2.0950862885106063</v>
      </c>
      <c r="F29" s="86" t="s">
        <v>3798</v>
      </c>
      <c r="G29" s="86" t="b">
        <v>0</v>
      </c>
      <c r="H29" s="86" t="b">
        <v>0</v>
      </c>
      <c r="I29" s="86" t="b">
        <v>0</v>
      </c>
      <c r="J29" s="86" t="b">
        <v>0</v>
      </c>
      <c r="K29" s="86" t="b">
        <v>0</v>
      </c>
      <c r="L29" s="86" t="b">
        <v>0</v>
      </c>
    </row>
    <row r="30" spans="1:12" ht="15">
      <c r="A30" s="86" t="s">
        <v>3175</v>
      </c>
      <c r="B30" s="86" t="s">
        <v>3176</v>
      </c>
      <c r="C30" s="86">
        <v>27</v>
      </c>
      <c r="D30" s="121">
        <v>0.004394549713899562</v>
      </c>
      <c r="E30" s="121">
        <v>2.2869718147495193</v>
      </c>
      <c r="F30" s="86" t="s">
        <v>3798</v>
      </c>
      <c r="G30" s="86" t="b">
        <v>0</v>
      </c>
      <c r="H30" s="86" t="b">
        <v>0</v>
      </c>
      <c r="I30" s="86" t="b">
        <v>0</v>
      </c>
      <c r="J30" s="86" t="b">
        <v>0</v>
      </c>
      <c r="K30" s="86" t="b">
        <v>0</v>
      </c>
      <c r="L30" s="86" t="b">
        <v>0</v>
      </c>
    </row>
    <row r="31" spans="1:12" ht="15">
      <c r="A31" s="86" t="s">
        <v>3176</v>
      </c>
      <c r="B31" s="86" t="s">
        <v>287</v>
      </c>
      <c r="C31" s="86">
        <v>27</v>
      </c>
      <c r="D31" s="121">
        <v>0.004394549713899562</v>
      </c>
      <c r="E31" s="121">
        <v>2.1501338548415116</v>
      </c>
      <c r="F31" s="86" t="s">
        <v>3798</v>
      </c>
      <c r="G31" s="86" t="b">
        <v>0</v>
      </c>
      <c r="H31" s="86" t="b">
        <v>0</v>
      </c>
      <c r="I31" s="86" t="b">
        <v>0</v>
      </c>
      <c r="J31" s="86" t="b">
        <v>0</v>
      </c>
      <c r="K31" s="86" t="b">
        <v>0</v>
      </c>
      <c r="L31" s="86" t="b">
        <v>0</v>
      </c>
    </row>
    <row r="32" spans="1:12" ht="15">
      <c r="A32" s="86" t="s">
        <v>287</v>
      </c>
      <c r="B32" s="86" t="s">
        <v>3177</v>
      </c>
      <c r="C32" s="86">
        <v>27</v>
      </c>
      <c r="D32" s="121">
        <v>0.004394549713899562</v>
      </c>
      <c r="E32" s="121">
        <v>1.9121556049246196</v>
      </c>
      <c r="F32" s="86" t="s">
        <v>3798</v>
      </c>
      <c r="G32" s="86" t="b">
        <v>0</v>
      </c>
      <c r="H32" s="86" t="b">
        <v>0</v>
      </c>
      <c r="I32" s="86" t="b">
        <v>0</v>
      </c>
      <c r="J32" s="86" t="b">
        <v>0</v>
      </c>
      <c r="K32" s="86" t="b">
        <v>0</v>
      </c>
      <c r="L32" s="86" t="b">
        <v>0</v>
      </c>
    </row>
    <row r="33" spans="1:12" ht="15">
      <c r="A33" s="86" t="s">
        <v>3177</v>
      </c>
      <c r="B33" s="86" t="s">
        <v>3178</v>
      </c>
      <c r="C33" s="86">
        <v>27</v>
      </c>
      <c r="D33" s="121">
        <v>0.004394549713899562</v>
      </c>
      <c r="E33" s="121">
        <v>2.2869718147495193</v>
      </c>
      <c r="F33" s="86" t="s">
        <v>3798</v>
      </c>
      <c r="G33" s="86" t="b">
        <v>0</v>
      </c>
      <c r="H33" s="86" t="b">
        <v>0</v>
      </c>
      <c r="I33" s="86" t="b">
        <v>0</v>
      </c>
      <c r="J33" s="86" t="b">
        <v>0</v>
      </c>
      <c r="K33" s="86" t="b">
        <v>0</v>
      </c>
      <c r="L33" s="86" t="b">
        <v>0</v>
      </c>
    </row>
    <row r="34" spans="1:12" ht="15">
      <c r="A34" s="86" t="s">
        <v>3178</v>
      </c>
      <c r="B34" s="86" t="s">
        <v>3163</v>
      </c>
      <c r="C34" s="86">
        <v>27</v>
      </c>
      <c r="D34" s="121">
        <v>0.004394549713899562</v>
      </c>
      <c r="E34" s="121">
        <v>2.2559375810095506</v>
      </c>
      <c r="F34" s="86" t="s">
        <v>3798</v>
      </c>
      <c r="G34" s="86" t="b">
        <v>0</v>
      </c>
      <c r="H34" s="86" t="b">
        <v>0</v>
      </c>
      <c r="I34" s="86" t="b">
        <v>0</v>
      </c>
      <c r="J34" s="86" t="b">
        <v>0</v>
      </c>
      <c r="K34" s="86" t="b">
        <v>0</v>
      </c>
      <c r="L34" s="86" t="b">
        <v>0</v>
      </c>
    </row>
    <row r="35" spans="1:12" ht="15">
      <c r="A35" s="86" t="s">
        <v>2766</v>
      </c>
      <c r="B35" s="86" t="s">
        <v>2741</v>
      </c>
      <c r="C35" s="86">
        <v>24</v>
      </c>
      <c r="D35" s="121">
        <v>0.004132146916262646</v>
      </c>
      <c r="E35" s="121">
        <v>2.1153717485823</v>
      </c>
      <c r="F35" s="86" t="s">
        <v>3798</v>
      </c>
      <c r="G35" s="86" t="b">
        <v>0</v>
      </c>
      <c r="H35" s="86" t="b">
        <v>0</v>
      </c>
      <c r="I35" s="86" t="b">
        <v>0</v>
      </c>
      <c r="J35" s="86" t="b">
        <v>0</v>
      </c>
      <c r="K35" s="86" t="b">
        <v>0</v>
      </c>
      <c r="L35" s="86" t="b">
        <v>0</v>
      </c>
    </row>
    <row r="36" spans="1:12" ht="15">
      <c r="A36" s="86" t="s">
        <v>3180</v>
      </c>
      <c r="B36" s="86" t="s">
        <v>2762</v>
      </c>
      <c r="C36" s="86">
        <v>24</v>
      </c>
      <c r="D36" s="121">
        <v>0.004132146916262646</v>
      </c>
      <c r="E36" s="121">
        <v>2.2559375810095506</v>
      </c>
      <c r="F36" s="86" t="s">
        <v>3798</v>
      </c>
      <c r="G36" s="86" t="b">
        <v>0</v>
      </c>
      <c r="H36" s="86" t="b">
        <v>0</v>
      </c>
      <c r="I36" s="86" t="b">
        <v>0</v>
      </c>
      <c r="J36" s="86" t="b">
        <v>0</v>
      </c>
      <c r="K36" s="86" t="b">
        <v>0</v>
      </c>
      <c r="L36" s="86" t="b">
        <v>0</v>
      </c>
    </row>
    <row r="37" spans="1:12" ht="15">
      <c r="A37" s="86" t="s">
        <v>3181</v>
      </c>
      <c r="B37" s="86" t="s">
        <v>3180</v>
      </c>
      <c r="C37" s="86">
        <v>23</v>
      </c>
      <c r="D37" s="121">
        <v>0.004038192772236333</v>
      </c>
      <c r="E37" s="121">
        <v>2.3381243371969007</v>
      </c>
      <c r="F37" s="86" t="s">
        <v>3798</v>
      </c>
      <c r="G37" s="86" t="b">
        <v>0</v>
      </c>
      <c r="H37" s="86" t="b">
        <v>0</v>
      </c>
      <c r="I37" s="86" t="b">
        <v>0</v>
      </c>
      <c r="J37" s="86" t="b">
        <v>0</v>
      </c>
      <c r="K37" s="86" t="b">
        <v>0</v>
      </c>
      <c r="L37" s="86" t="b">
        <v>0</v>
      </c>
    </row>
    <row r="38" spans="1:12" ht="15">
      <c r="A38" s="86" t="s">
        <v>3185</v>
      </c>
      <c r="B38" s="86" t="s">
        <v>2729</v>
      </c>
      <c r="C38" s="86">
        <v>18</v>
      </c>
      <c r="D38" s="121">
        <v>0.0035128907316218966</v>
      </c>
      <c r="E38" s="121">
        <v>1.8375219866277153</v>
      </c>
      <c r="F38" s="86" t="s">
        <v>3798</v>
      </c>
      <c r="G38" s="86" t="b">
        <v>0</v>
      </c>
      <c r="H38" s="86" t="b">
        <v>0</v>
      </c>
      <c r="I38" s="86" t="b">
        <v>0</v>
      </c>
      <c r="J38" s="86" t="b">
        <v>0</v>
      </c>
      <c r="K38" s="86" t="b">
        <v>0</v>
      </c>
      <c r="L38" s="86" t="b">
        <v>0</v>
      </c>
    </row>
    <row r="39" spans="1:12" ht="15">
      <c r="A39" s="86" t="s">
        <v>2721</v>
      </c>
      <c r="B39" s="86" t="s">
        <v>2713</v>
      </c>
      <c r="C39" s="86">
        <v>17</v>
      </c>
      <c r="D39" s="121">
        <v>0.003395375199510017</v>
      </c>
      <c r="E39" s="121">
        <v>1.1064249269561057</v>
      </c>
      <c r="F39" s="86" t="s">
        <v>3798</v>
      </c>
      <c r="G39" s="86" t="b">
        <v>0</v>
      </c>
      <c r="H39" s="86" t="b">
        <v>0</v>
      </c>
      <c r="I39" s="86" t="b">
        <v>0</v>
      </c>
      <c r="J39" s="86" t="b">
        <v>0</v>
      </c>
      <c r="K39" s="86" t="b">
        <v>0</v>
      </c>
      <c r="L39" s="86" t="b">
        <v>0</v>
      </c>
    </row>
    <row r="40" spans="1:12" ht="15">
      <c r="A40" s="86" t="s">
        <v>2729</v>
      </c>
      <c r="B40" s="86" t="s">
        <v>2717</v>
      </c>
      <c r="C40" s="86">
        <v>16</v>
      </c>
      <c r="D40" s="121">
        <v>0.0032731565418244505</v>
      </c>
      <c r="E40" s="121">
        <v>1.1667331166609733</v>
      </c>
      <c r="F40" s="86" t="s">
        <v>3798</v>
      </c>
      <c r="G40" s="86" t="b">
        <v>0</v>
      </c>
      <c r="H40" s="86" t="b">
        <v>0</v>
      </c>
      <c r="I40" s="86" t="b">
        <v>0</v>
      </c>
      <c r="J40" s="86" t="b">
        <v>0</v>
      </c>
      <c r="K40" s="86" t="b">
        <v>0</v>
      </c>
      <c r="L40" s="86" t="b">
        <v>0</v>
      </c>
    </row>
    <row r="41" spans="1:12" ht="15">
      <c r="A41" s="86" t="s">
        <v>3155</v>
      </c>
      <c r="B41" s="86" t="s">
        <v>2713</v>
      </c>
      <c r="C41" s="86">
        <v>15</v>
      </c>
      <c r="D41" s="121">
        <v>0.003145940440849779</v>
      </c>
      <c r="E41" s="121">
        <v>1.0762009443502323</v>
      </c>
      <c r="F41" s="86" t="s">
        <v>3798</v>
      </c>
      <c r="G41" s="86" t="b">
        <v>0</v>
      </c>
      <c r="H41" s="86" t="b">
        <v>0</v>
      </c>
      <c r="I41" s="86" t="b">
        <v>0</v>
      </c>
      <c r="J41" s="86" t="b">
        <v>0</v>
      </c>
      <c r="K41" s="86" t="b">
        <v>0</v>
      </c>
      <c r="L41" s="86" t="b">
        <v>0</v>
      </c>
    </row>
    <row r="42" spans="1:12" ht="15">
      <c r="A42" s="86" t="s">
        <v>2715</v>
      </c>
      <c r="B42" s="86" t="s">
        <v>2765</v>
      </c>
      <c r="C42" s="86">
        <v>13</v>
      </c>
      <c r="D42" s="121">
        <v>0.002875133562272503</v>
      </c>
      <c r="E42" s="121">
        <v>1.3570437086112153</v>
      </c>
      <c r="F42" s="86" t="s">
        <v>3798</v>
      </c>
      <c r="G42" s="86" t="b">
        <v>0</v>
      </c>
      <c r="H42" s="86" t="b">
        <v>0</v>
      </c>
      <c r="I42" s="86" t="b">
        <v>0</v>
      </c>
      <c r="J42" s="86" t="b">
        <v>0</v>
      </c>
      <c r="K42" s="86" t="b">
        <v>0</v>
      </c>
      <c r="L42" s="86" t="b">
        <v>0</v>
      </c>
    </row>
    <row r="43" spans="1:12" ht="15">
      <c r="A43" s="86" t="s">
        <v>2717</v>
      </c>
      <c r="B43" s="86" t="s">
        <v>2721</v>
      </c>
      <c r="C43" s="86">
        <v>11</v>
      </c>
      <c r="D43" s="121">
        <v>0.0025796419987646033</v>
      </c>
      <c r="E43" s="121">
        <v>1.3169350381269627</v>
      </c>
      <c r="F43" s="86" t="s">
        <v>3798</v>
      </c>
      <c r="G43" s="86" t="b">
        <v>0</v>
      </c>
      <c r="H43" s="86" t="b">
        <v>0</v>
      </c>
      <c r="I43" s="86" t="b">
        <v>0</v>
      </c>
      <c r="J43" s="86" t="b">
        <v>0</v>
      </c>
      <c r="K43" s="86" t="b">
        <v>0</v>
      </c>
      <c r="L43" s="86" t="b">
        <v>0</v>
      </c>
    </row>
    <row r="44" spans="1:12" ht="15">
      <c r="A44" s="86" t="s">
        <v>2715</v>
      </c>
      <c r="B44" s="86" t="s">
        <v>2770</v>
      </c>
      <c r="C44" s="86">
        <v>11</v>
      </c>
      <c r="D44" s="121">
        <v>0.0025796419987646033</v>
      </c>
      <c r="E44" s="121">
        <v>1.7054983542033346</v>
      </c>
      <c r="F44" s="86" t="s">
        <v>3798</v>
      </c>
      <c r="G44" s="86" t="b">
        <v>0</v>
      </c>
      <c r="H44" s="86" t="b">
        <v>0</v>
      </c>
      <c r="I44" s="86" t="b">
        <v>0</v>
      </c>
      <c r="J44" s="86" t="b">
        <v>0</v>
      </c>
      <c r="K44" s="86" t="b">
        <v>0</v>
      </c>
      <c r="L44" s="86" t="b">
        <v>0</v>
      </c>
    </row>
    <row r="45" spans="1:12" ht="15">
      <c r="A45" s="86" t="s">
        <v>2719</v>
      </c>
      <c r="B45" s="86" t="s">
        <v>2715</v>
      </c>
      <c r="C45" s="86">
        <v>11</v>
      </c>
      <c r="D45" s="121">
        <v>0.0025796419987646033</v>
      </c>
      <c r="E45" s="121">
        <v>0.9919788967211519</v>
      </c>
      <c r="F45" s="86" t="s">
        <v>3798</v>
      </c>
      <c r="G45" s="86" t="b">
        <v>0</v>
      </c>
      <c r="H45" s="86" t="b">
        <v>0</v>
      </c>
      <c r="I45" s="86" t="b">
        <v>0</v>
      </c>
      <c r="J45" s="86" t="b">
        <v>0</v>
      </c>
      <c r="K45" s="86" t="b">
        <v>0</v>
      </c>
      <c r="L45" s="86" t="b">
        <v>0</v>
      </c>
    </row>
    <row r="46" spans="1:12" ht="15">
      <c r="A46" s="86" t="s">
        <v>2713</v>
      </c>
      <c r="B46" s="86" t="s">
        <v>2714</v>
      </c>
      <c r="C46" s="86">
        <v>11</v>
      </c>
      <c r="D46" s="121">
        <v>0.0025796419987646033</v>
      </c>
      <c r="E46" s="121">
        <v>0.5074336239222825</v>
      </c>
      <c r="F46" s="86" t="s">
        <v>3798</v>
      </c>
      <c r="G46" s="86" t="b">
        <v>0</v>
      </c>
      <c r="H46" s="86" t="b">
        <v>0</v>
      </c>
      <c r="I46" s="86" t="b">
        <v>0</v>
      </c>
      <c r="J46" s="86" t="b">
        <v>0</v>
      </c>
      <c r="K46" s="86" t="b">
        <v>0</v>
      </c>
      <c r="L46" s="86" t="b">
        <v>0</v>
      </c>
    </row>
    <row r="47" spans="1:12" ht="15">
      <c r="A47" s="86" t="s">
        <v>2765</v>
      </c>
      <c r="B47" s="86" t="s">
        <v>2722</v>
      </c>
      <c r="C47" s="86">
        <v>11</v>
      </c>
      <c r="D47" s="121">
        <v>0.0025796419987646033</v>
      </c>
      <c r="E47" s="121">
        <v>1.3709168505932081</v>
      </c>
      <c r="F47" s="86" t="s">
        <v>3798</v>
      </c>
      <c r="G47" s="86" t="b">
        <v>0</v>
      </c>
      <c r="H47" s="86" t="b">
        <v>0</v>
      </c>
      <c r="I47" s="86" t="b">
        <v>0</v>
      </c>
      <c r="J47" s="86" t="b">
        <v>0</v>
      </c>
      <c r="K47" s="86" t="b">
        <v>0</v>
      </c>
      <c r="L47" s="86" t="b">
        <v>0</v>
      </c>
    </row>
    <row r="48" spans="1:12" ht="15">
      <c r="A48" s="86" t="s">
        <v>2722</v>
      </c>
      <c r="B48" s="86" t="s">
        <v>2766</v>
      </c>
      <c r="C48" s="86">
        <v>11</v>
      </c>
      <c r="D48" s="121">
        <v>0.0025796419987646033</v>
      </c>
      <c r="E48" s="121">
        <v>1.4639413238151224</v>
      </c>
      <c r="F48" s="86" t="s">
        <v>3798</v>
      </c>
      <c r="G48" s="86" t="b">
        <v>0</v>
      </c>
      <c r="H48" s="86" t="b">
        <v>0</v>
      </c>
      <c r="I48" s="86" t="b">
        <v>0</v>
      </c>
      <c r="J48" s="86" t="b">
        <v>0</v>
      </c>
      <c r="K48" s="86" t="b">
        <v>0</v>
      </c>
      <c r="L48" s="86" t="b">
        <v>0</v>
      </c>
    </row>
    <row r="49" spans="1:12" ht="15">
      <c r="A49" s="86" t="s">
        <v>3197</v>
      </c>
      <c r="B49" s="86" t="s">
        <v>2719</v>
      </c>
      <c r="C49" s="86">
        <v>10</v>
      </c>
      <c r="D49" s="121">
        <v>0.002421288584097365</v>
      </c>
      <c r="E49" s="121">
        <v>1.8683023212187375</v>
      </c>
      <c r="F49" s="86" t="s">
        <v>3798</v>
      </c>
      <c r="G49" s="86" t="b">
        <v>0</v>
      </c>
      <c r="H49" s="86" t="b">
        <v>0</v>
      </c>
      <c r="I49" s="86" t="b">
        <v>0</v>
      </c>
      <c r="J49" s="86" t="b">
        <v>0</v>
      </c>
      <c r="K49" s="86" t="b">
        <v>0</v>
      </c>
      <c r="L49" s="86" t="b">
        <v>0</v>
      </c>
    </row>
    <row r="50" spans="1:12" ht="15">
      <c r="A50" s="86" t="s">
        <v>3153</v>
      </c>
      <c r="B50" s="86" t="s">
        <v>2721</v>
      </c>
      <c r="C50" s="86">
        <v>10</v>
      </c>
      <c r="D50" s="121">
        <v>0.002421288584097365</v>
      </c>
      <c r="E50" s="121">
        <v>1.538783787743319</v>
      </c>
      <c r="F50" s="86" t="s">
        <v>3798</v>
      </c>
      <c r="G50" s="86" t="b">
        <v>0</v>
      </c>
      <c r="H50" s="86" t="b">
        <v>0</v>
      </c>
      <c r="I50" s="86" t="b">
        <v>0</v>
      </c>
      <c r="J50" s="86" t="b">
        <v>0</v>
      </c>
      <c r="K50" s="86" t="b">
        <v>0</v>
      </c>
      <c r="L50" s="86" t="b">
        <v>0</v>
      </c>
    </row>
    <row r="51" spans="1:12" ht="15">
      <c r="A51" s="86" t="s">
        <v>3165</v>
      </c>
      <c r="B51" s="86" t="s">
        <v>2721</v>
      </c>
      <c r="C51" s="86">
        <v>10</v>
      </c>
      <c r="D51" s="121">
        <v>0.002421288584097365</v>
      </c>
      <c r="E51" s="121">
        <v>1.8610030824772383</v>
      </c>
      <c r="F51" s="86" t="s">
        <v>3798</v>
      </c>
      <c r="G51" s="86" t="b">
        <v>0</v>
      </c>
      <c r="H51" s="86" t="b">
        <v>0</v>
      </c>
      <c r="I51" s="86" t="b">
        <v>0</v>
      </c>
      <c r="J51" s="86" t="b">
        <v>0</v>
      </c>
      <c r="K51" s="86" t="b">
        <v>0</v>
      </c>
      <c r="L51" s="86" t="b">
        <v>0</v>
      </c>
    </row>
    <row r="52" spans="1:12" ht="15">
      <c r="A52" s="86" t="s">
        <v>2713</v>
      </c>
      <c r="B52" s="86" t="s">
        <v>3181</v>
      </c>
      <c r="C52" s="86">
        <v>10</v>
      </c>
      <c r="D52" s="121">
        <v>0.002421288584097365</v>
      </c>
      <c r="E52" s="121">
        <v>1.1086344765291072</v>
      </c>
      <c r="F52" s="86" t="s">
        <v>3798</v>
      </c>
      <c r="G52" s="86" t="b">
        <v>0</v>
      </c>
      <c r="H52" s="86" t="b">
        <v>0</v>
      </c>
      <c r="I52" s="86" t="b">
        <v>0</v>
      </c>
      <c r="J52" s="86" t="b">
        <v>0</v>
      </c>
      <c r="K52" s="86" t="b">
        <v>0</v>
      </c>
      <c r="L52" s="86" t="b">
        <v>0</v>
      </c>
    </row>
    <row r="53" spans="1:12" ht="15">
      <c r="A53" s="86" t="s">
        <v>2765</v>
      </c>
      <c r="B53" s="86" t="s">
        <v>2766</v>
      </c>
      <c r="C53" s="86">
        <v>10</v>
      </c>
      <c r="D53" s="121">
        <v>0.002421288584097365</v>
      </c>
      <c r="E53" s="121">
        <v>1.7718833138954337</v>
      </c>
      <c r="F53" s="86" t="s">
        <v>3798</v>
      </c>
      <c r="G53" s="86" t="b">
        <v>0</v>
      </c>
      <c r="H53" s="86" t="b">
        <v>0</v>
      </c>
      <c r="I53" s="86" t="b">
        <v>0</v>
      </c>
      <c r="J53" s="86" t="b">
        <v>0</v>
      </c>
      <c r="K53" s="86" t="b">
        <v>0</v>
      </c>
      <c r="L53" s="86" t="b">
        <v>0</v>
      </c>
    </row>
    <row r="54" spans="1:12" ht="15">
      <c r="A54" s="86" t="s">
        <v>2727</v>
      </c>
      <c r="B54" s="86" t="s">
        <v>2734</v>
      </c>
      <c r="C54" s="86">
        <v>9</v>
      </c>
      <c r="D54" s="121">
        <v>0.0022549310992011655</v>
      </c>
      <c r="E54" s="121">
        <v>1.815245591916563</v>
      </c>
      <c r="F54" s="86" t="s">
        <v>3798</v>
      </c>
      <c r="G54" s="86" t="b">
        <v>0</v>
      </c>
      <c r="H54" s="86" t="b">
        <v>0</v>
      </c>
      <c r="I54" s="86" t="b">
        <v>0</v>
      </c>
      <c r="J54" s="86" t="b">
        <v>0</v>
      </c>
      <c r="K54" s="86" t="b">
        <v>0</v>
      </c>
      <c r="L54" s="86" t="b">
        <v>0</v>
      </c>
    </row>
    <row r="55" spans="1:12" ht="15">
      <c r="A55" s="86" t="s">
        <v>2765</v>
      </c>
      <c r="B55" s="86" t="s">
        <v>2741</v>
      </c>
      <c r="C55" s="86">
        <v>9</v>
      </c>
      <c r="D55" s="121">
        <v>0.0022549310992011655</v>
      </c>
      <c r="E55" s="121">
        <v>1.5728974472385815</v>
      </c>
      <c r="F55" s="86" t="s">
        <v>3798</v>
      </c>
      <c r="G55" s="86" t="b">
        <v>0</v>
      </c>
      <c r="H55" s="86" t="b">
        <v>0</v>
      </c>
      <c r="I55" s="86" t="b">
        <v>0</v>
      </c>
      <c r="J55" s="86" t="b">
        <v>0</v>
      </c>
      <c r="K55" s="86" t="b">
        <v>0</v>
      </c>
      <c r="L55" s="86" t="b">
        <v>0</v>
      </c>
    </row>
    <row r="56" spans="1:12" ht="15">
      <c r="A56" s="86" t="s">
        <v>2714</v>
      </c>
      <c r="B56" s="86" t="s">
        <v>2729</v>
      </c>
      <c r="C56" s="86">
        <v>9</v>
      </c>
      <c r="D56" s="121">
        <v>0.0022549310992011655</v>
      </c>
      <c r="E56" s="121">
        <v>0.778927271361868</v>
      </c>
      <c r="F56" s="86" t="s">
        <v>3798</v>
      </c>
      <c r="G56" s="86" t="b">
        <v>0</v>
      </c>
      <c r="H56" s="86" t="b">
        <v>0</v>
      </c>
      <c r="I56" s="86" t="b">
        <v>0</v>
      </c>
      <c r="J56" s="86" t="b">
        <v>0</v>
      </c>
      <c r="K56" s="86" t="b">
        <v>0</v>
      </c>
      <c r="L56" s="86" t="b">
        <v>0</v>
      </c>
    </row>
    <row r="57" spans="1:12" ht="15">
      <c r="A57" s="86" t="s">
        <v>2713</v>
      </c>
      <c r="B57" s="86" t="s">
        <v>2733</v>
      </c>
      <c r="C57" s="86">
        <v>9</v>
      </c>
      <c r="D57" s="121">
        <v>0.0022549310992011655</v>
      </c>
      <c r="E57" s="121">
        <v>1.145851221033196</v>
      </c>
      <c r="F57" s="86" t="s">
        <v>3798</v>
      </c>
      <c r="G57" s="86" t="b">
        <v>0</v>
      </c>
      <c r="H57" s="86" t="b">
        <v>0</v>
      </c>
      <c r="I57" s="86" t="b">
        <v>0</v>
      </c>
      <c r="J57" s="86" t="b">
        <v>0</v>
      </c>
      <c r="K57" s="86" t="b">
        <v>0</v>
      </c>
      <c r="L57" s="86" t="b">
        <v>0</v>
      </c>
    </row>
    <row r="58" spans="1:12" ht="15">
      <c r="A58" s="86" t="s">
        <v>2716</v>
      </c>
      <c r="B58" s="86" t="s">
        <v>3214</v>
      </c>
      <c r="C58" s="86">
        <v>8</v>
      </c>
      <c r="D58" s="121">
        <v>0.0020796767005924178</v>
      </c>
      <c r="E58" s="121">
        <v>1.815245591916563</v>
      </c>
      <c r="F58" s="86" t="s">
        <v>3798</v>
      </c>
      <c r="G58" s="86" t="b">
        <v>0</v>
      </c>
      <c r="H58" s="86" t="b">
        <v>0</v>
      </c>
      <c r="I58" s="86" t="b">
        <v>0</v>
      </c>
      <c r="J58" s="86" t="b">
        <v>0</v>
      </c>
      <c r="K58" s="86" t="b">
        <v>0</v>
      </c>
      <c r="L58" s="86" t="b">
        <v>0</v>
      </c>
    </row>
    <row r="59" spans="1:12" ht="15">
      <c r="A59" s="86" t="s">
        <v>3194</v>
      </c>
      <c r="B59" s="86" t="s">
        <v>3219</v>
      </c>
      <c r="C59" s="86">
        <v>8</v>
      </c>
      <c r="D59" s="121">
        <v>0.0020796767005924178</v>
      </c>
      <c r="E59" s="121">
        <v>2.60439222660167</v>
      </c>
      <c r="F59" s="86" t="s">
        <v>3798</v>
      </c>
      <c r="G59" s="86" t="b">
        <v>0</v>
      </c>
      <c r="H59" s="86" t="b">
        <v>0</v>
      </c>
      <c r="I59" s="86" t="b">
        <v>0</v>
      </c>
      <c r="J59" s="86" t="b">
        <v>0</v>
      </c>
      <c r="K59" s="86" t="b">
        <v>0</v>
      </c>
      <c r="L59" s="86" t="b">
        <v>0</v>
      </c>
    </row>
    <row r="60" spans="1:12" ht="15">
      <c r="A60" s="86" t="s">
        <v>2713</v>
      </c>
      <c r="B60" s="86" t="s">
        <v>2750</v>
      </c>
      <c r="C60" s="86">
        <v>8</v>
      </c>
      <c r="D60" s="121">
        <v>0.0020796767005924178</v>
      </c>
      <c r="E60" s="121">
        <v>1.1973610404829624</v>
      </c>
      <c r="F60" s="86" t="s">
        <v>3798</v>
      </c>
      <c r="G60" s="86" t="b">
        <v>0</v>
      </c>
      <c r="H60" s="86" t="b">
        <v>0</v>
      </c>
      <c r="I60" s="86" t="b">
        <v>0</v>
      </c>
      <c r="J60" s="86" t="b">
        <v>0</v>
      </c>
      <c r="K60" s="86" t="b">
        <v>0</v>
      </c>
      <c r="L60" s="86" t="b">
        <v>0</v>
      </c>
    </row>
    <row r="61" spans="1:12" ht="15">
      <c r="A61" s="86" t="s">
        <v>2741</v>
      </c>
      <c r="B61" s="86" t="s">
        <v>2716</v>
      </c>
      <c r="C61" s="86">
        <v>8</v>
      </c>
      <c r="D61" s="121">
        <v>0.0020796767005924178</v>
      </c>
      <c r="E61" s="121">
        <v>1.1620330781412194</v>
      </c>
      <c r="F61" s="86" t="s">
        <v>3798</v>
      </c>
      <c r="G61" s="86" t="b">
        <v>0</v>
      </c>
      <c r="H61" s="86" t="b">
        <v>0</v>
      </c>
      <c r="I61" s="86" t="b">
        <v>0</v>
      </c>
      <c r="J61" s="86" t="b">
        <v>0</v>
      </c>
      <c r="K61" s="86" t="b">
        <v>0</v>
      </c>
      <c r="L61" s="86" t="b">
        <v>0</v>
      </c>
    </row>
    <row r="62" spans="1:12" ht="15">
      <c r="A62" s="86" t="s">
        <v>2726</v>
      </c>
      <c r="B62" s="86" t="s">
        <v>2713</v>
      </c>
      <c r="C62" s="86">
        <v>8</v>
      </c>
      <c r="D62" s="121">
        <v>0.0020796767005924178</v>
      </c>
      <c r="E62" s="121">
        <v>0.8031996722864947</v>
      </c>
      <c r="F62" s="86" t="s">
        <v>3798</v>
      </c>
      <c r="G62" s="86" t="b">
        <v>0</v>
      </c>
      <c r="H62" s="86" t="b">
        <v>0</v>
      </c>
      <c r="I62" s="86" t="b">
        <v>0</v>
      </c>
      <c r="J62" s="86" t="b">
        <v>0</v>
      </c>
      <c r="K62" s="86" t="b">
        <v>0</v>
      </c>
      <c r="L62" s="86" t="b">
        <v>0</v>
      </c>
    </row>
    <row r="63" spans="1:12" ht="15">
      <c r="A63" s="86" t="s">
        <v>3224</v>
      </c>
      <c r="B63" s="86" t="s">
        <v>2739</v>
      </c>
      <c r="C63" s="86">
        <v>7</v>
      </c>
      <c r="D63" s="121">
        <v>0.0018944077531000234</v>
      </c>
      <c r="E63" s="121">
        <v>2.3759128980863005</v>
      </c>
      <c r="F63" s="86" t="s">
        <v>3798</v>
      </c>
      <c r="G63" s="86" t="b">
        <v>0</v>
      </c>
      <c r="H63" s="86" t="b">
        <v>0</v>
      </c>
      <c r="I63" s="86" t="b">
        <v>0</v>
      </c>
      <c r="J63" s="86" t="b">
        <v>0</v>
      </c>
      <c r="K63" s="86" t="b">
        <v>0</v>
      </c>
      <c r="L63" s="86" t="b">
        <v>0</v>
      </c>
    </row>
    <row r="64" spans="1:12" ht="15">
      <c r="A64" s="86" t="s">
        <v>3179</v>
      </c>
      <c r="B64" s="86" t="s">
        <v>3156</v>
      </c>
      <c r="C64" s="86">
        <v>7</v>
      </c>
      <c r="D64" s="121">
        <v>0.0018944077531000234</v>
      </c>
      <c r="E64" s="121">
        <v>1.6517434601689023</v>
      </c>
      <c r="F64" s="86" t="s">
        <v>3798</v>
      </c>
      <c r="G64" s="86" t="b">
        <v>0</v>
      </c>
      <c r="H64" s="86" t="b">
        <v>0</v>
      </c>
      <c r="I64" s="86" t="b">
        <v>0</v>
      </c>
      <c r="J64" s="86" t="b">
        <v>0</v>
      </c>
      <c r="K64" s="86" t="b">
        <v>0</v>
      </c>
      <c r="L64" s="86" t="b">
        <v>0</v>
      </c>
    </row>
    <row r="65" spans="1:12" ht="15">
      <c r="A65" s="86" t="s">
        <v>3179</v>
      </c>
      <c r="B65" s="86" t="s">
        <v>3182</v>
      </c>
      <c r="C65" s="86">
        <v>7</v>
      </c>
      <c r="D65" s="121">
        <v>0.0018944077531000234</v>
      </c>
      <c r="E65" s="121">
        <v>1.8407996963889512</v>
      </c>
      <c r="F65" s="86" t="s">
        <v>3798</v>
      </c>
      <c r="G65" s="86" t="b">
        <v>0</v>
      </c>
      <c r="H65" s="86" t="b">
        <v>0</v>
      </c>
      <c r="I65" s="86" t="b">
        <v>0</v>
      </c>
      <c r="J65" s="86" t="b">
        <v>0</v>
      </c>
      <c r="K65" s="86" t="b">
        <v>0</v>
      </c>
      <c r="L65" s="86" t="b">
        <v>0</v>
      </c>
    </row>
    <row r="66" spans="1:12" ht="15">
      <c r="A66" s="86" t="s">
        <v>2722</v>
      </c>
      <c r="B66" s="86" t="s">
        <v>2729</v>
      </c>
      <c r="C66" s="86">
        <v>7</v>
      </c>
      <c r="D66" s="121">
        <v>0.0018944077531000234</v>
      </c>
      <c r="E66" s="121">
        <v>0.8018064343611808</v>
      </c>
      <c r="F66" s="86" t="s">
        <v>3798</v>
      </c>
      <c r="G66" s="86" t="b">
        <v>0</v>
      </c>
      <c r="H66" s="86" t="b">
        <v>0</v>
      </c>
      <c r="I66" s="86" t="b">
        <v>0</v>
      </c>
      <c r="J66" s="86" t="b">
        <v>0</v>
      </c>
      <c r="K66" s="86" t="b">
        <v>0</v>
      </c>
      <c r="L66" s="86" t="b">
        <v>0</v>
      </c>
    </row>
    <row r="67" spans="1:12" ht="15">
      <c r="A67" s="86" t="s">
        <v>3188</v>
      </c>
      <c r="B67" s="86" t="s">
        <v>2763</v>
      </c>
      <c r="C67" s="86">
        <v>7</v>
      </c>
      <c r="D67" s="121">
        <v>0.0018944077531000234</v>
      </c>
      <c r="E67" s="121">
        <v>1.9859418190855382</v>
      </c>
      <c r="F67" s="86" t="s">
        <v>3798</v>
      </c>
      <c r="G67" s="86" t="b">
        <v>0</v>
      </c>
      <c r="H67" s="86" t="b">
        <v>0</v>
      </c>
      <c r="I67" s="86" t="b">
        <v>0</v>
      </c>
      <c r="J67" s="86" t="b">
        <v>0</v>
      </c>
      <c r="K67" s="86" t="b">
        <v>0</v>
      </c>
      <c r="L67" s="86" t="b">
        <v>0</v>
      </c>
    </row>
    <row r="68" spans="1:12" ht="15">
      <c r="A68" s="86" t="s">
        <v>3186</v>
      </c>
      <c r="B68" s="86" t="s">
        <v>3229</v>
      </c>
      <c r="C68" s="86">
        <v>7</v>
      </c>
      <c r="D68" s="121">
        <v>0.0018944077531000234</v>
      </c>
      <c r="E68" s="121">
        <v>2.514215596252582</v>
      </c>
      <c r="F68" s="86" t="s">
        <v>3798</v>
      </c>
      <c r="G68" s="86" t="b">
        <v>0</v>
      </c>
      <c r="H68" s="86" t="b">
        <v>0</v>
      </c>
      <c r="I68" s="86" t="b">
        <v>0</v>
      </c>
      <c r="J68" s="86" t="b">
        <v>0</v>
      </c>
      <c r="K68" s="86" t="b">
        <v>0</v>
      </c>
      <c r="L68" s="86" t="b">
        <v>0</v>
      </c>
    </row>
    <row r="69" spans="1:12" ht="15">
      <c r="A69" s="86" t="s">
        <v>3229</v>
      </c>
      <c r="B69" s="86" t="s">
        <v>3201</v>
      </c>
      <c r="C69" s="86">
        <v>7</v>
      </c>
      <c r="D69" s="121">
        <v>0.0018944077531000234</v>
      </c>
      <c r="E69" s="121">
        <v>2.6769428937502817</v>
      </c>
      <c r="F69" s="86" t="s">
        <v>3798</v>
      </c>
      <c r="G69" s="86" t="b">
        <v>0</v>
      </c>
      <c r="H69" s="86" t="b">
        <v>0</v>
      </c>
      <c r="I69" s="86" t="b">
        <v>0</v>
      </c>
      <c r="J69" s="86" t="b">
        <v>0</v>
      </c>
      <c r="K69" s="86" t="b">
        <v>0</v>
      </c>
      <c r="L69" s="86" t="b">
        <v>0</v>
      </c>
    </row>
    <row r="70" spans="1:12" ht="15">
      <c r="A70" s="86" t="s">
        <v>3233</v>
      </c>
      <c r="B70" s="86" t="s">
        <v>3234</v>
      </c>
      <c r="C70" s="86">
        <v>7</v>
      </c>
      <c r="D70" s="121">
        <v>0.0018944077531000234</v>
      </c>
      <c r="E70" s="121">
        <v>2.8732375388942497</v>
      </c>
      <c r="F70" s="86" t="s">
        <v>3798</v>
      </c>
      <c r="G70" s="86" t="b">
        <v>0</v>
      </c>
      <c r="H70" s="86" t="b">
        <v>0</v>
      </c>
      <c r="I70" s="86" t="b">
        <v>0</v>
      </c>
      <c r="J70" s="86" t="b">
        <v>0</v>
      </c>
      <c r="K70" s="86" t="b">
        <v>0</v>
      </c>
      <c r="L70" s="86" t="b">
        <v>0</v>
      </c>
    </row>
    <row r="71" spans="1:12" ht="15">
      <c r="A71" s="86" t="s">
        <v>3239</v>
      </c>
      <c r="B71" s="86" t="s">
        <v>2765</v>
      </c>
      <c r="C71" s="86">
        <v>7</v>
      </c>
      <c r="D71" s="121">
        <v>0.0018944077531000234</v>
      </c>
      <c r="E71" s="121">
        <v>2.2559375810095506</v>
      </c>
      <c r="F71" s="86" t="s">
        <v>3798</v>
      </c>
      <c r="G71" s="86" t="b">
        <v>0</v>
      </c>
      <c r="H71" s="86" t="b">
        <v>0</v>
      </c>
      <c r="I71" s="86" t="b">
        <v>0</v>
      </c>
      <c r="J71" s="86" t="b">
        <v>0</v>
      </c>
      <c r="K71" s="86" t="b">
        <v>0</v>
      </c>
      <c r="L71" s="86" t="b">
        <v>0</v>
      </c>
    </row>
    <row r="72" spans="1:12" ht="15">
      <c r="A72" s="86" t="s">
        <v>2715</v>
      </c>
      <c r="B72" s="86" t="s">
        <v>3191</v>
      </c>
      <c r="C72" s="86">
        <v>6</v>
      </c>
      <c r="D72" s="121">
        <v>0.0016976843735859513</v>
      </c>
      <c r="E72" s="121">
        <v>1.3697062522801415</v>
      </c>
      <c r="F72" s="86" t="s">
        <v>3798</v>
      </c>
      <c r="G72" s="86" t="b">
        <v>0</v>
      </c>
      <c r="H72" s="86" t="b">
        <v>0</v>
      </c>
      <c r="I72" s="86" t="b">
        <v>0</v>
      </c>
      <c r="J72" s="86" t="b">
        <v>0</v>
      </c>
      <c r="K72" s="86" t="b">
        <v>0</v>
      </c>
      <c r="L72" s="86" t="b">
        <v>0</v>
      </c>
    </row>
    <row r="73" spans="1:12" ht="15">
      <c r="A73" s="86" t="s">
        <v>2763</v>
      </c>
      <c r="B73" s="86" t="s">
        <v>320</v>
      </c>
      <c r="C73" s="86">
        <v>6</v>
      </c>
      <c r="D73" s="121">
        <v>0.0016976843735859513</v>
      </c>
      <c r="E73" s="121">
        <v>2.1272709718820075</v>
      </c>
      <c r="F73" s="86" t="s">
        <v>3798</v>
      </c>
      <c r="G73" s="86" t="b">
        <v>0</v>
      </c>
      <c r="H73" s="86" t="b">
        <v>0</v>
      </c>
      <c r="I73" s="86" t="b">
        <v>0</v>
      </c>
      <c r="J73" s="86" t="b">
        <v>0</v>
      </c>
      <c r="K73" s="86" t="b">
        <v>0</v>
      </c>
      <c r="L73" s="86" t="b">
        <v>0</v>
      </c>
    </row>
    <row r="74" spans="1:12" ht="15">
      <c r="A74" s="86" t="s">
        <v>320</v>
      </c>
      <c r="B74" s="86" t="s">
        <v>2768</v>
      </c>
      <c r="C74" s="86">
        <v>6</v>
      </c>
      <c r="D74" s="121">
        <v>0.0016976843735859513</v>
      </c>
      <c r="E74" s="121">
        <v>2.639154332860882</v>
      </c>
      <c r="F74" s="86" t="s">
        <v>3798</v>
      </c>
      <c r="G74" s="86" t="b">
        <v>0</v>
      </c>
      <c r="H74" s="86" t="b">
        <v>0</v>
      </c>
      <c r="I74" s="86" t="b">
        <v>0</v>
      </c>
      <c r="J74" s="86" t="b">
        <v>0</v>
      </c>
      <c r="K74" s="86" t="b">
        <v>0</v>
      </c>
      <c r="L74" s="86" t="b">
        <v>0</v>
      </c>
    </row>
    <row r="75" spans="1:12" ht="15">
      <c r="A75" s="86" t="s">
        <v>2768</v>
      </c>
      <c r="B75" s="86" t="s">
        <v>2715</v>
      </c>
      <c r="C75" s="86">
        <v>6</v>
      </c>
      <c r="D75" s="121">
        <v>0.0016976843735859513</v>
      </c>
      <c r="E75" s="121">
        <v>1.412984209461883</v>
      </c>
      <c r="F75" s="86" t="s">
        <v>3798</v>
      </c>
      <c r="G75" s="86" t="b">
        <v>0</v>
      </c>
      <c r="H75" s="86" t="b">
        <v>0</v>
      </c>
      <c r="I75" s="86" t="b">
        <v>0</v>
      </c>
      <c r="J75" s="86" t="b">
        <v>0</v>
      </c>
      <c r="K75" s="86" t="b">
        <v>0</v>
      </c>
      <c r="L75" s="86" t="b">
        <v>0</v>
      </c>
    </row>
    <row r="76" spans="1:12" ht="15">
      <c r="A76" s="86" t="s">
        <v>2770</v>
      </c>
      <c r="B76" s="86" t="s">
        <v>2771</v>
      </c>
      <c r="C76" s="86">
        <v>6</v>
      </c>
      <c r="D76" s="121">
        <v>0.0016976843735859513</v>
      </c>
      <c r="E76" s="121">
        <v>2.6769428937502817</v>
      </c>
      <c r="F76" s="86" t="s">
        <v>3798</v>
      </c>
      <c r="G76" s="86" t="b">
        <v>0</v>
      </c>
      <c r="H76" s="86" t="b">
        <v>0</v>
      </c>
      <c r="I76" s="86" t="b">
        <v>0</v>
      </c>
      <c r="J76" s="86" t="b">
        <v>0</v>
      </c>
      <c r="K76" s="86" t="b">
        <v>0</v>
      </c>
      <c r="L76" s="86" t="b">
        <v>0</v>
      </c>
    </row>
    <row r="77" spans="1:12" ht="15">
      <c r="A77" s="86" t="s">
        <v>2771</v>
      </c>
      <c r="B77" s="86" t="s">
        <v>334</v>
      </c>
      <c r="C77" s="86">
        <v>6</v>
      </c>
      <c r="D77" s="121">
        <v>0.0016976843735859513</v>
      </c>
      <c r="E77" s="121">
        <v>2.940184328524863</v>
      </c>
      <c r="F77" s="86" t="s">
        <v>3798</v>
      </c>
      <c r="G77" s="86" t="b">
        <v>0</v>
      </c>
      <c r="H77" s="86" t="b">
        <v>0</v>
      </c>
      <c r="I77" s="86" t="b">
        <v>0</v>
      </c>
      <c r="J77" s="86" t="b">
        <v>0</v>
      </c>
      <c r="K77" s="86" t="b">
        <v>0</v>
      </c>
      <c r="L77" s="86" t="b">
        <v>0</v>
      </c>
    </row>
    <row r="78" spans="1:12" ht="15">
      <c r="A78" s="86" t="s">
        <v>334</v>
      </c>
      <c r="B78" s="86" t="s">
        <v>2769</v>
      </c>
      <c r="C78" s="86">
        <v>6</v>
      </c>
      <c r="D78" s="121">
        <v>0.0016976843735859513</v>
      </c>
      <c r="E78" s="121">
        <v>2.213185600588601</v>
      </c>
      <c r="F78" s="86" t="s">
        <v>3798</v>
      </c>
      <c r="G78" s="86" t="b">
        <v>0</v>
      </c>
      <c r="H78" s="86" t="b">
        <v>0</v>
      </c>
      <c r="I78" s="86" t="b">
        <v>0</v>
      </c>
      <c r="J78" s="86" t="b">
        <v>0</v>
      </c>
      <c r="K78" s="86" t="b">
        <v>0</v>
      </c>
      <c r="L78" s="86" t="b">
        <v>0</v>
      </c>
    </row>
    <row r="79" spans="1:12" ht="15">
      <c r="A79" s="86" t="s">
        <v>2769</v>
      </c>
      <c r="B79" s="86" t="s">
        <v>2772</v>
      </c>
      <c r="C79" s="86">
        <v>6</v>
      </c>
      <c r="D79" s="121">
        <v>0.0016976843735859513</v>
      </c>
      <c r="E79" s="121">
        <v>2.0370943415329195</v>
      </c>
      <c r="F79" s="86" t="s">
        <v>3798</v>
      </c>
      <c r="G79" s="86" t="b">
        <v>0</v>
      </c>
      <c r="H79" s="86" t="b">
        <v>0</v>
      </c>
      <c r="I79" s="86" t="b">
        <v>0</v>
      </c>
      <c r="J79" s="86" t="b">
        <v>0</v>
      </c>
      <c r="K79" s="86" t="b">
        <v>0</v>
      </c>
      <c r="L79" s="86" t="b">
        <v>0</v>
      </c>
    </row>
    <row r="80" spans="1:12" ht="15">
      <c r="A80" s="86" t="s">
        <v>2772</v>
      </c>
      <c r="B80" s="86" t="s">
        <v>3202</v>
      </c>
      <c r="C80" s="86">
        <v>6</v>
      </c>
      <c r="D80" s="121">
        <v>0.0016976843735859513</v>
      </c>
      <c r="E80" s="121">
        <v>2.5422443198528253</v>
      </c>
      <c r="F80" s="86" t="s">
        <v>3798</v>
      </c>
      <c r="G80" s="86" t="b">
        <v>0</v>
      </c>
      <c r="H80" s="86" t="b">
        <v>0</v>
      </c>
      <c r="I80" s="86" t="b">
        <v>0</v>
      </c>
      <c r="J80" s="86" t="b">
        <v>0</v>
      </c>
      <c r="K80" s="86" t="b">
        <v>0</v>
      </c>
      <c r="L80" s="86" t="b">
        <v>0</v>
      </c>
    </row>
    <row r="81" spans="1:12" ht="15">
      <c r="A81" s="86" t="s">
        <v>3202</v>
      </c>
      <c r="B81" s="86" t="s">
        <v>2756</v>
      </c>
      <c r="C81" s="86">
        <v>6</v>
      </c>
      <c r="D81" s="121">
        <v>0.0016976843735859513</v>
      </c>
      <c r="E81" s="121">
        <v>2.217733228339321</v>
      </c>
      <c r="F81" s="86" t="s">
        <v>3798</v>
      </c>
      <c r="G81" s="86" t="b">
        <v>0</v>
      </c>
      <c r="H81" s="86" t="b">
        <v>0</v>
      </c>
      <c r="I81" s="86" t="b">
        <v>0</v>
      </c>
      <c r="J81" s="86" t="b">
        <v>0</v>
      </c>
      <c r="K81" s="86" t="b">
        <v>0</v>
      </c>
      <c r="L81" s="86" t="b">
        <v>0</v>
      </c>
    </row>
    <row r="82" spans="1:12" ht="15">
      <c r="A82" s="86" t="s">
        <v>3155</v>
      </c>
      <c r="B82" s="86" t="s">
        <v>3153</v>
      </c>
      <c r="C82" s="86">
        <v>6</v>
      </c>
      <c r="D82" s="121">
        <v>0.0016976843735859513</v>
      </c>
      <c r="E82" s="121">
        <v>1.3503587936139123</v>
      </c>
      <c r="F82" s="86" t="s">
        <v>3798</v>
      </c>
      <c r="G82" s="86" t="b">
        <v>0</v>
      </c>
      <c r="H82" s="86" t="b">
        <v>0</v>
      </c>
      <c r="I82" s="86" t="b">
        <v>0</v>
      </c>
      <c r="J82" s="86" t="b">
        <v>0</v>
      </c>
      <c r="K82" s="86" t="b">
        <v>0</v>
      </c>
      <c r="L82" s="86" t="b">
        <v>0</v>
      </c>
    </row>
    <row r="83" spans="1:12" ht="15">
      <c r="A83" s="86" t="s">
        <v>3248</v>
      </c>
      <c r="B83" s="86" t="s">
        <v>2715</v>
      </c>
      <c r="C83" s="86">
        <v>6</v>
      </c>
      <c r="D83" s="121">
        <v>0.0016976843735859513</v>
      </c>
      <c r="E83" s="121">
        <v>1.7140142051258642</v>
      </c>
      <c r="F83" s="86" t="s">
        <v>3798</v>
      </c>
      <c r="G83" s="86" t="b">
        <v>0</v>
      </c>
      <c r="H83" s="86" t="b">
        <v>0</v>
      </c>
      <c r="I83" s="86" t="b">
        <v>0</v>
      </c>
      <c r="J83" s="86" t="b">
        <v>0</v>
      </c>
      <c r="K83" s="86" t="b">
        <v>0</v>
      </c>
      <c r="L83" s="86" t="b">
        <v>0</v>
      </c>
    </row>
    <row r="84" spans="1:12" ht="15">
      <c r="A84" s="86" t="s">
        <v>2713</v>
      </c>
      <c r="B84" s="86" t="s">
        <v>2727</v>
      </c>
      <c r="C84" s="86">
        <v>6</v>
      </c>
      <c r="D84" s="121">
        <v>0.0016976843735859513</v>
      </c>
      <c r="E84" s="121">
        <v>0.5672723255547564</v>
      </c>
      <c r="F84" s="86" t="s">
        <v>3798</v>
      </c>
      <c r="G84" s="86" t="b">
        <v>0</v>
      </c>
      <c r="H84" s="86" t="b">
        <v>0</v>
      </c>
      <c r="I84" s="86" t="b">
        <v>0</v>
      </c>
      <c r="J84" s="86" t="b">
        <v>0</v>
      </c>
      <c r="K84" s="86" t="b">
        <v>0</v>
      </c>
      <c r="L84" s="86" t="b">
        <v>0</v>
      </c>
    </row>
    <row r="85" spans="1:12" ht="15">
      <c r="A85" s="86" t="s">
        <v>2716</v>
      </c>
      <c r="B85" s="86" t="s">
        <v>554</v>
      </c>
      <c r="C85" s="86">
        <v>6</v>
      </c>
      <c r="D85" s="121">
        <v>0.0016976843735859513</v>
      </c>
      <c r="E85" s="121">
        <v>1.389276859644282</v>
      </c>
      <c r="F85" s="86" t="s">
        <v>3798</v>
      </c>
      <c r="G85" s="86" t="b">
        <v>0</v>
      </c>
      <c r="H85" s="86" t="b">
        <v>0</v>
      </c>
      <c r="I85" s="86" t="b">
        <v>0</v>
      </c>
      <c r="J85" s="86" t="b">
        <v>0</v>
      </c>
      <c r="K85" s="86" t="b">
        <v>0</v>
      </c>
      <c r="L85" s="86" t="b">
        <v>0</v>
      </c>
    </row>
    <row r="86" spans="1:12" ht="15">
      <c r="A86" s="86" t="s">
        <v>2715</v>
      </c>
      <c r="B86" s="86" t="s">
        <v>3232</v>
      </c>
      <c r="C86" s="86">
        <v>6</v>
      </c>
      <c r="D86" s="121">
        <v>0.0016976843735859513</v>
      </c>
      <c r="E86" s="121">
        <v>1.6385515645727213</v>
      </c>
      <c r="F86" s="86" t="s">
        <v>3798</v>
      </c>
      <c r="G86" s="86" t="b">
        <v>0</v>
      </c>
      <c r="H86" s="86" t="b">
        <v>0</v>
      </c>
      <c r="I86" s="86" t="b">
        <v>0</v>
      </c>
      <c r="J86" s="86" t="b">
        <v>0</v>
      </c>
      <c r="K86" s="86" t="b">
        <v>0</v>
      </c>
      <c r="L86" s="86" t="b">
        <v>0</v>
      </c>
    </row>
    <row r="87" spans="1:12" ht="15">
      <c r="A87" s="86" t="s">
        <v>3261</v>
      </c>
      <c r="B87" s="86" t="s">
        <v>3194</v>
      </c>
      <c r="C87" s="86">
        <v>6</v>
      </c>
      <c r="D87" s="121">
        <v>0.0016976843735859513</v>
      </c>
      <c r="E87" s="121">
        <v>2.6043922266016697</v>
      </c>
      <c r="F87" s="86" t="s">
        <v>3798</v>
      </c>
      <c r="G87" s="86" t="b">
        <v>0</v>
      </c>
      <c r="H87" s="86" t="b">
        <v>0</v>
      </c>
      <c r="I87" s="86" t="b">
        <v>0</v>
      </c>
      <c r="J87" s="86" t="b">
        <v>0</v>
      </c>
      <c r="K87" s="86" t="b">
        <v>0</v>
      </c>
      <c r="L87" s="86" t="b">
        <v>0</v>
      </c>
    </row>
    <row r="88" spans="1:12" ht="15">
      <c r="A88" s="86" t="s">
        <v>2725</v>
      </c>
      <c r="B88" s="86" t="s">
        <v>3193</v>
      </c>
      <c r="C88" s="86">
        <v>6</v>
      </c>
      <c r="D88" s="121">
        <v>0.0016976843735859513</v>
      </c>
      <c r="E88" s="121">
        <v>1.5312851282662383</v>
      </c>
      <c r="F88" s="86" t="s">
        <v>3798</v>
      </c>
      <c r="G88" s="86" t="b">
        <v>0</v>
      </c>
      <c r="H88" s="86" t="b">
        <v>0</v>
      </c>
      <c r="I88" s="86" t="b">
        <v>0</v>
      </c>
      <c r="J88" s="86" t="b">
        <v>0</v>
      </c>
      <c r="K88" s="86" t="b">
        <v>0</v>
      </c>
      <c r="L88" s="86" t="b">
        <v>0</v>
      </c>
    </row>
    <row r="89" spans="1:12" ht="15">
      <c r="A89" s="86" t="s">
        <v>2722</v>
      </c>
      <c r="B89" s="86" t="s">
        <v>3264</v>
      </c>
      <c r="C89" s="86">
        <v>6</v>
      </c>
      <c r="D89" s="121">
        <v>0.0016976843735859513</v>
      </c>
      <c r="E89" s="121">
        <v>1.8375219866277155</v>
      </c>
      <c r="F89" s="86" t="s">
        <v>3798</v>
      </c>
      <c r="G89" s="86" t="b">
        <v>0</v>
      </c>
      <c r="H89" s="86" t="b">
        <v>0</v>
      </c>
      <c r="I89" s="86" t="b">
        <v>0</v>
      </c>
      <c r="J89" s="86" t="b">
        <v>0</v>
      </c>
      <c r="K89" s="86" t="b">
        <v>0</v>
      </c>
      <c r="L89" s="86" t="b">
        <v>0</v>
      </c>
    </row>
    <row r="90" spans="1:12" ht="15">
      <c r="A90" s="86" t="s">
        <v>3266</v>
      </c>
      <c r="B90" s="86" t="s">
        <v>3204</v>
      </c>
      <c r="C90" s="86">
        <v>6</v>
      </c>
      <c r="D90" s="121">
        <v>0.0016976843735859513</v>
      </c>
      <c r="E90" s="121">
        <v>2.7183355789085066</v>
      </c>
      <c r="F90" s="86" t="s">
        <v>3798</v>
      </c>
      <c r="G90" s="86" t="b">
        <v>0</v>
      </c>
      <c r="H90" s="86" t="b">
        <v>0</v>
      </c>
      <c r="I90" s="86" t="b">
        <v>0</v>
      </c>
      <c r="J90" s="86" t="b">
        <v>0</v>
      </c>
      <c r="K90" s="86" t="b">
        <v>0</v>
      </c>
      <c r="L90" s="86" t="b">
        <v>0</v>
      </c>
    </row>
    <row r="91" spans="1:12" ht="15">
      <c r="A91" s="86" t="s">
        <v>2714</v>
      </c>
      <c r="B91" s="86" t="s">
        <v>3210</v>
      </c>
      <c r="C91" s="86">
        <v>6</v>
      </c>
      <c r="D91" s="121">
        <v>0.0016976843735859513</v>
      </c>
      <c r="E91" s="121">
        <v>1.5294070951476533</v>
      </c>
      <c r="F91" s="86" t="s">
        <v>3798</v>
      </c>
      <c r="G91" s="86" t="b">
        <v>0</v>
      </c>
      <c r="H91" s="86" t="b">
        <v>0</v>
      </c>
      <c r="I91" s="86" t="b">
        <v>0</v>
      </c>
      <c r="J91" s="86" t="b">
        <v>0</v>
      </c>
      <c r="K91" s="86" t="b">
        <v>0</v>
      </c>
      <c r="L91" s="86" t="b">
        <v>0</v>
      </c>
    </row>
    <row r="92" spans="1:12" ht="15">
      <c r="A92" s="86" t="s">
        <v>2716</v>
      </c>
      <c r="B92" s="86" t="s">
        <v>3267</v>
      </c>
      <c r="C92" s="86">
        <v>6</v>
      </c>
      <c r="D92" s="121">
        <v>0.0016976843735859513</v>
      </c>
      <c r="E92" s="121">
        <v>1.815245591916563</v>
      </c>
      <c r="F92" s="86" t="s">
        <v>3798</v>
      </c>
      <c r="G92" s="86" t="b">
        <v>0</v>
      </c>
      <c r="H92" s="86" t="b">
        <v>0</v>
      </c>
      <c r="I92" s="86" t="b">
        <v>0</v>
      </c>
      <c r="J92" s="86" t="b">
        <v>0</v>
      </c>
      <c r="K92" s="86" t="b">
        <v>0</v>
      </c>
      <c r="L92" s="86" t="b">
        <v>0</v>
      </c>
    </row>
    <row r="93" spans="1:12" ht="15">
      <c r="A93" s="86" t="s">
        <v>3267</v>
      </c>
      <c r="B93" s="86" t="s">
        <v>3268</v>
      </c>
      <c r="C93" s="86">
        <v>6</v>
      </c>
      <c r="D93" s="121">
        <v>0.0016976843735859513</v>
      </c>
      <c r="E93" s="121">
        <v>2.940184328524863</v>
      </c>
      <c r="F93" s="86" t="s">
        <v>3798</v>
      </c>
      <c r="G93" s="86" t="b">
        <v>0</v>
      </c>
      <c r="H93" s="86" t="b">
        <v>0</v>
      </c>
      <c r="I93" s="86" t="b">
        <v>0</v>
      </c>
      <c r="J93" s="86" t="b">
        <v>0</v>
      </c>
      <c r="K93" s="86" t="b">
        <v>0</v>
      </c>
      <c r="L93" s="86" t="b">
        <v>0</v>
      </c>
    </row>
    <row r="94" spans="1:12" ht="15">
      <c r="A94" s="86" t="s">
        <v>3198</v>
      </c>
      <c r="B94" s="86" t="s">
        <v>2757</v>
      </c>
      <c r="C94" s="86">
        <v>5</v>
      </c>
      <c r="D94" s="121">
        <v>0.001487580810598803</v>
      </c>
      <c r="E94" s="121">
        <v>2.514215596252582</v>
      </c>
      <c r="F94" s="86" t="s">
        <v>3798</v>
      </c>
      <c r="G94" s="86" t="b">
        <v>0</v>
      </c>
      <c r="H94" s="86" t="b">
        <v>0</v>
      </c>
      <c r="I94" s="86" t="b">
        <v>0</v>
      </c>
      <c r="J94" s="86" t="b">
        <v>0</v>
      </c>
      <c r="K94" s="86" t="b">
        <v>0</v>
      </c>
      <c r="L94" s="86" t="b">
        <v>0</v>
      </c>
    </row>
    <row r="95" spans="1:12" ht="15">
      <c r="A95" s="86" t="s">
        <v>2757</v>
      </c>
      <c r="B95" s="86" t="s">
        <v>2725</v>
      </c>
      <c r="C95" s="86">
        <v>5</v>
      </c>
      <c r="D95" s="121">
        <v>0.001487580810598803</v>
      </c>
      <c r="E95" s="121">
        <v>1.6691175562383251</v>
      </c>
      <c r="F95" s="86" t="s">
        <v>3798</v>
      </c>
      <c r="G95" s="86" t="b">
        <v>0</v>
      </c>
      <c r="H95" s="86" t="b">
        <v>0</v>
      </c>
      <c r="I95" s="86" t="b">
        <v>0</v>
      </c>
      <c r="J95" s="86" t="b">
        <v>0</v>
      </c>
      <c r="K95" s="86" t="b">
        <v>0</v>
      </c>
      <c r="L95" s="86" t="b">
        <v>0</v>
      </c>
    </row>
    <row r="96" spans="1:12" ht="15">
      <c r="A96" s="86" t="s">
        <v>2725</v>
      </c>
      <c r="B96" s="86" t="s">
        <v>3274</v>
      </c>
      <c r="C96" s="86">
        <v>5</v>
      </c>
      <c r="D96" s="121">
        <v>0.001487580810598803</v>
      </c>
      <c r="E96" s="121">
        <v>1.8670772301894314</v>
      </c>
      <c r="F96" s="86" t="s">
        <v>3798</v>
      </c>
      <c r="G96" s="86" t="b">
        <v>0</v>
      </c>
      <c r="H96" s="86" t="b">
        <v>0</v>
      </c>
      <c r="I96" s="86" t="b">
        <v>0</v>
      </c>
      <c r="J96" s="86" t="b">
        <v>0</v>
      </c>
      <c r="K96" s="86" t="b">
        <v>0</v>
      </c>
      <c r="L96" s="86" t="b">
        <v>0</v>
      </c>
    </row>
    <row r="97" spans="1:12" ht="15">
      <c r="A97" s="86" t="s">
        <v>3274</v>
      </c>
      <c r="B97" s="86" t="s">
        <v>2715</v>
      </c>
      <c r="C97" s="86">
        <v>5</v>
      </c>
      <c r="D97" s="121">
        <v>0.001487580810598803</v>
      </c>
      <c r="E97" s="121">
        <v>1.7140142051258642</v>
      </c>
      <c r="F97" s="86" t="s">
        <v>3798</v>
      </c>
      <c r="G97" s="86" t="b">
        <v>0</v>
      </c>
      <c r="H97" s="86" t="b">
        <v>0</v>
      </c>
      <c r="I97" s="86" t="b">
        <v>0</v>
      </c>
      <c r="J97" s="86" t="b">
        <v>0</v>
      </c>
      <c r="K97" s="86" t="b">
        <v>0</v>
      </c>
      <c r="L97" s="86" t="b">
        <v>0</v>
      </c>
    </row>
    <row r="98" spans="1:12" ht="15">
      <c r="A98" s="86" t="s">
        <v>2770</v>
      </c>
      <c r="B98" s="86" t="s">
        <v>3226</v>
      </c>
      <c r="C98" s="86">
        <v>5</v>
      </c>
      <c r="D98" s="121">
        <v>0.001487580810598803</v>
      </c>
      <c r="E98" s="121">
        <v>2.5308148580720435</v>
      </c>
      <c r="F98" s="86" t="s">
        <v>3798</v>
      </c>
      <c r="G98" s="86" t="b">
        <v>0</v>
      </c>
      <c r="H98" s="86" t="b">
        <v>0</v>
      </c>
      <c r="I98" s="86" t="b">
        <v>0</v>
      </c>
      <c r="J98" s="86" t="b">
        <v>0</v>
      </c>
      <c r="K98" s="86" t="b">
        <v>0</v>
      </c>
      <c r="L98" s="86" t="b">
        <v>0</v>
      </c>
    </row>
    <row r="99" spans="1:12" ht="15">
      <c r="A99" s="86" t="s">
        <v>3226</v>
      </c>
      <c r="B99" s="86" t="s">
        <v>2716</v>
      </c>
      <c r="C99" s="86">
        <v>5</v>
      </c>
      <c r="D99" s="121">
        <v>0.001487580810598803</v>
      </c>
      <c r="E99" s="121">
        <v>1.6691175562383251</v>
      </c>
      <c r="F99" s="86" t="s">
        <v>3798</v>
      </c>
      <c r="G99" s="86" t="b">
        <v>0</v>
      </c>
      <c r="H99" s="86" t="b">
        <v>0</v>
      </c>
      <c r="I99" s="86" t="b">
        <v>0</v>
      </c>
      <c r="J99" s="86" t="b">
        <v>0</v>
      </c>
      <c r="K99" s="86" t="b">
        <v>0</v>
      </c>
      <c r="L99" s="86" t="b">
        <v>0</v>
      </c>
    </row>
    <row r="100" spans="1:12" ht="15">
      <c r="A100" s="86" t="s">
        <v>2716</v>
      </c>
      <c r="B100" s="86" t="s">
        <v>3275</v>
      </c>
      <c r="C100" s="86">
        <v>5</v>
      </c>
      <c r="D100" s="121">
        <v>0.001487580810598803</v>
      </c>
      <c r="E100" s="121">
        <v>1.815245591916563</v>
      </c>
      <c r="F100" s="86" t="s">
        <v>3798</v>
      </c>
      <c r="G100" s="86" t="b">
        <v>0</v>
      </c>
      <c r="H100" s="86" t="b">
        <v>0</v>
      </c>
      <c r="I100" s="86" t="b">
        <v>0</v>
      </c>
      <c r="J100" s="86" t="b">
        <v>0</v>
      </c>
      <c r="K100" s="86" t="b">
        <v>0</v>
      </c>
      <c r="L100" s="86" t="b">
        <v>0</v>
      </c>
    </row>
    <row r="101" spans="1:12" ht="15">
      <c r="A101" s="86" t="s">
        <v>3275</v>
      </c>
      <c r="B101" s="86" t="s">
        <v>2722</v>
      </c>
      <c r="C101" s="86">
        <v>5</v>
      </c>
      <c r="D101" s="121">
        <v>0.001487580810598803</v>
      </c>
      <c r="E101" s="121">
        <v>1.8610030824772383</v>
      </c>
      <c r="F101" s="86" t="s">
        <v>3798</v>
      </c>
      <c r="G101" s="86" t="b">
        <v>0</v>
      </c>
      <c r="H101" s="86" t="b">
        <v>0</v>
      </c>
      <c r="I101" s="86" t="b">
        <v>0</v>
      </c>
      <c r="J101" s="86" t="b">
        <v>0</v>
      </c>
      <c r="K101" s="86" t="b">
        <v>0</v>
      </c>
      <c r="L101" s="86" t="b">
        <v>0</v>
      </c>
    </row>
    <row r="102" spans="1:12" ht="15">
      <c r="A102" s="86" t="s">
        <v>2722</v>
      </c>
      <c r="B102" s="86" t="s">
        <v>2763</v>
      </c>
      <c r="C102" s="86">
        <v>5</v>
      </c>
      <c r="D102" s="121">
        <v>0.001487580810598803</v>
      </c>
      <c r="E102" s="121">
        <v>1.1051282268047469</v>
      </c>
      <c r="F102" s="86" t="s">
        <v>3798</v>
      </c>
      <c r="G102" s="86" t="b">
        <v>0</v>
      </c>
      <c r="H102" s="86" t="b">
        <v>0</v>
      </c>
      <c r="I102" s="86" t="b">
        <v>0</v>
      </c>
      <c r="J102" s="86" t="b">
        <v>0</v>
      </c>
      <c r="K102" s="86" t="b">
        <v>0</v>
      </c>
      <c r="L102" s="86" t="b">
        <v>0</v>
      </c>
    </row>
    <row r="103" spans="1:12" ht="15">
      <c r="A103" s="86" t="s">
        <v>2763</v>
      </c>
      <c r="B103" s="86" t="s">
        <v>3206</v>
      </c>
      <c r="C103" s="86">
        <v>5</v>
      </c>
      <c r="D103" s="121">
        <v>0.001487580810598803</v>
      </c>
      <c r="E103" s="121">
        <v>1.8719984667787015</v>
      </c>
      <c r="F103" s="86" t="s">
        <v>3798</v>
      </c>
      <c r="G103" s="86" t="b">
        <v>0</v>
      </c>
      <c r="H103" s="86" t="b">
        <v>0</v>
      </c>
      <c r="I103" s="86" t="b">
        <v>0</v>
      </c>
      <c r="J103" s="86" t="b">
        <v>0</v>
      </c>
      <c r="K103" s="86" t="b">
        <v>0</v>
      </c>
      <c r="L103" s="86" t="b">
        <v>0</v>
      </c>
    </row>
    <row r="104" spans="1:12" ht="15">
      <c r="A104" s="86" t="s">
        <v>3206</v>
      </c>
      <c r="B104" s="86" t="s">
        <v>2715</v>
      </c>
      <c r="C104" s="86">
        <v>5</v>
      </c>
      <c r="D104" s="121">
        <v>0.001487580810598803</v>
      </c>
      <c r="E104" s="121">
        <v>1.4587417000225582</v>
      </c>
      <c r="F104" s="86" t="s">
        <v>3798</v>
      </c>
      <c r="G104" s="86" t="b">
        <v>0</v>
      </c>
      <c r="H104" s="86" t="b">
        <v>0</v>
      </c>
      <c r="I104" s="86" t="b">
        <v>0</v>
      </c>
      <c r="J104" s="86" t="b">
        <v>0</v>
      </c>
      <c r="K104" s="86" t="b">
        <v>0</v>
      </c>
      <c r="L104" s="86" t="b">
        <v>0</v>
      </c>
    </row>
    <row r="105" spans="1:12" ht="15">
      <c r="A105" s="86" t="s">
        <v>2715</v>
      </c>
      <c r="B105" s="86" t="s">
        <v>3276</v>
      </c>
      <c r="C105" s="86">
        <v>5</v>
      </c>
      <c r="D105" s="121">
        <v>0.001487580810598803</v>
      </c>
      <c r="E105" s="121">
        <v>1.7054983542033346</v>
      </c>
      <c r="F105" s="86" t="s">
        <v>3798</v>
      </c>
      <c r="G105" s="86" t="b">
        <v>0</v>
      </c>
      <c r="H105" s="86" t="b">
        <v>0</v>
      </c>
      <c r="I105" s="86" t="b">
        <v>0</v>
      </c>
      <c r="J105" s="86" t="b">
        <v>0</v>
      </c>
      <c r="K105" s="86" t="b">
        <v>0</v>
      </c>
      <c r="L105" s="86" t="b">
        <v>0</v>
      </c>
    </row>
    <row r="106" spans="1:12" ht="15">
      <c r="A106" s="86" t="s">
        <v>3276</v>
      </c>
      <c r="B106" s="86" t="s">
        <v>2722</v>
      </c>
      <c r="C106" s="86">
        <v>5</v>
      </c>
      <c r="D106" s="121">
        <v>0.001487580810598803</v>
      </c>
      <c r="E106" s="121">
        <v>1.8610030824772383</v>
      </c>
      <c r="F106" s="86" t="s">
        <v>3798</v>
      </c>
      <c r="G106" s="86" t="b">
        <v>0</v>
      </c>
      <c r="H106" s="86" t="b">
        <v>0</v>
      </c>
      <c r="I106" s="86" t="b">
        <v>0</v>
      </c>
      <c r="J106" s="86" t="b">
        <v>0</v>
      </c>
      <c r="K106" s="86" t="b">
        <v>0</v>
      </c>
      <c r="L106" s="86" t="b">
        <v>0</v>
      </c>
    </row>
    <row r="107" spans="1:12" ht="15">
      <c r="A107" s="86" t="s">
        <v>2722</v>
      </c>
      <c r="B107" s="86" t="s">
        <v>2715</v>
      </c>
      <c r="C107" s="86">
        <v>5</v>
      </c>
      <c r="D107" s="121">
        <v>0.001487580810598803</v>
      </c>
      <c r="E107" s="121">
        <v>0.5321706171810916</v>
      </c>
      <c r="F107" s="86" t="s">
        <v>3798</v>
      </c>
      <c r="G107" s="86" t="b">
        <v>0</v>
      </c>
      <c r="H107" s="86" t="b">
        <v>0</v>
      </c>
      <c r="I107" s="86" t="b">
        <v>0</v>
      </c>
      <c r="J107" s="86" t="b">
        <v>0</v>
      </c>
      <c r="K107" s="86" t="b">
        <v>0</v>
      </c>
      <c r="L107" s="86" t="b">
        <v>0</v>
      </c>
    </row>
    <row r="108" spans="1:12" ht="15">
      <c r="A108" s="86" t="s">
        <v>2715</v>
      </c>
      <c r="B108" s="86" t="s">
        <v>2768</v>
      </c>
      <c r="C108" s="86">
        <v>5</v>
      </c>
      <c r="D108" s="121">
        <v>0.001487580810598803</v>
      </c>
      <c r="E108" s="121">
        <v>1.3252871124917285</v>
      </c>
      <c r="F108" s="86" t="s">
        <v>3798</v>
      </c>
      <c r="G108" s="86" t="b">
        <v>0</v>
      </c>
      <c r="H108" s="86" t="b">
        <v>0</v>
      </c>
      <c r="I108" s="86" t="b">
        <v>0</v>
      </c>
      <c r="J108" s="86" t="b">
        <v>0</v>
      </c>
      <c r="K108" s="86" t="b">
        <v>0</v>
      </c>
      <c r="L108" s="86" t="b">
        <v>0</v>
      </c>
    </row>
    <row r="109" spans="1:12" ht="15">
      <c r="A109" s="86" t="s">
        <v>2768</v>
      </c>
      <c r="B109" s="86" t="s">
        <v>3277</v>
      </c>
      <c r="C109" s="86">
        <v>5</v>
      </c>
      <c r="D109" s="121">
        <v>0.001487580810598803</v>
      </c>
      <c r="E109" s="121">
        <v>2.639154332860882</v>
      </c>
      <c r="F109" s="86" t="s">
        <v>3798</v>
      </c>
      <c r="G109" s="86" t="b">
        <v>0</v>
      </c>
      <c r="H109" s="86" t="b">
        <v>0</v>
      </c>
      <c r="I109" s="86" t="b">
        <v>0</v>
      </c>
      <c r="J109" s="86" t="b">
        <v>0</v>
      </c>
      <c r="K109" s="86" t="b">
        <v>0</v>
      </c>
      <c r="L109" s="86" t="b">
        <v>0</v>
      </c>
    </row>
    <row r="110" spans="1:12" ht="15">
      <c r="A110" s="86" t="s">
        <v>3277</v>
      </c>
      <c r="B110" s="86" t="s">
        <v>2716</v>
      </c>
      <c r="C110" s="86">
        <v>5</v>
      </c>
      <c r="D110" s="121">
        <v>0.001487580810598803</v>
      </c>
      <c r="E110" s="121">
        <v>1.815245591916563</v>
      </c>
      <c r="F110" s="86" t="s">
        <v>3798</v>
      </c>
      <c r="G110" s="86" t="b">
        <v>0</v>
      </c>
      <c r="H110" s="86" t="b">
        <v>0</v>
      </c>
      <c r="I110" s="86" t="b">
        <v>0</v>
      </c>
      <c r="J110" s="86" t="b">
        <v>0</v>
      </c>
      <c r="K110" s="86" t="b">
        <v>0</v>
      </c>
      <c r="L110" s="86" t="b">
        <v>0</v>
      </c>
    </row>
    <row r="111" spans="1:12" ht="15">
      <c r="A111" s="86" t="s">
        <v>3214</v>
      </c>
      <c r="B111" s="86" t="s">
        <v>3198</v>
      </c>
      <c r="C111" s="86">
        <v>5</v>
      </c>
      <c r="D111" s="121">
        <v>0.001487580810598803</v>
      </c>
      <c r="E111" s="121">
        <v>2.435034350204957</v>
      </c>
      <c r="F111" s="86" t="s">
        <v>3798</v>
      </c>
      <c r="G111" s="86" t="b">
        <v>0</v>
      </c>
      <c r="H111" s="86" t="b">
        <v>0</v>
      </c>
      <c r="I111" s="86" t="b">
        <v>0</v>
      </c>
      <c r="J111" s="86" t="b">
        <v>0</v>
      </c>
      <c r="K111" s="86" t="b">
        <v>0</v>
      </c>
      <c r="L111" s="86" t="b">
        <v>0</v>
      </c>
    </row>
    <row r="112" spans="1:12" ht="15">
      <c r="A112" s="86" t="s">
        <v>3247</v>
      </c>
      <c r="B112" s="86" t="s">
        <v>2715</v>
      </c>
      <c r="C112" s="86">
        <v>5</v>
      </c>
      <c r="D112" s="121">
        <v>0.001487580810598803</v>
      </c>
      <c r="E112" s="121">
        <v>1.6348329590782393</v>
      </c>
      <c r="F112" s="86" t="s">
        <v>3798</v>
      </c>
      <c r="G112" s="86" t="b">
        <v>0</v>
      </c>
      <c r="H112" s="86" t="b">
        <v>0</v>
      </c>
      <c r="I112" s="86" t="b">
        <v>0</v>
      </c>
      <c r="J112" s="86" t="b">
        <v>0</v>
      </c>
      <c r="K112" s="86" t="b">
        <v>0</v>
      </c>
      <c r="L112" s="86" t="b">
        <v>0</v>
      </c>
    </row>
    <row r="113" spans="1:12" ht="15">
      <c r="A113" s="86" t="s">
        <v>2713</v>
      </c>
      <c r="B113" s="86" t="s">
        <v>554</v>
      </c>
      <c r="C113" s="86">
        <v>5</v>
      </c>
      <c r="D113" s="121">
        <v>0.001487580810598803</v>
      </c>
      <c r="E113" s="121">
        <v>0.9652123342267941</v>
      </c>
      <c r="F113" s="86" t="s">
        <v>3798</v>
      </c>
      <c r="G113" s="86" t="b">
        <v>0</v>
      </c>
      <c r="H113" s="86" t="b">
        <v>0</v>
      </c>
      <c r="I113" s="86" t="b">
        <v>0</v>
      </c>
      <c r="J113" s="86" t="b">
        <v>0</v>
      </c>
      <c r="K113" s="86" t="b">
        <v>0</v>
      </c>
      <c r="L113" s="86" t="b">
        <v>0</v>
      </c>
    </row>
    <row r="114" spans="1:12" ht="15">
      <c r="A114" s="86" t="s">
        <v>2725</v>
      </c>
      <c r="B114" s="86" t="s">
        <v>3197</v>
      </c>
      <c r="C114" s="86">
        <v>5</v>
      </c>
      <c r="D114" s="121">
        <v>0.001487580810598803</v>
      </c>
      <c r="E114" s="121">
        <v>1.4868659884778253</v>
      </c>
      <c r="F114" s="86" t="s">
        <v>3798</v>
      </c>
      <c r="G114" s="86" t="b">
        <v>0</v>
      </c>
      <c r="H114" s="86" t="b">
        <v>0</v>
      </c>
      <c r="I114" s="86" t="b">
        <v>0</v>
      </c>
      <c r="J114" s="86" t="b">
        <v>0</v>
      </c>
      <c r="K114" s="86" t="b">
        <v>0</v>
      </c>
      <c r="L114" s="86" t="b">
        <v>0</v>
      </c>
    </row>
    <row r="115" spans="1:12" ht="15">
      <c r="A115" s="86" t="s">
        <v>3280</v>
      </c>
      <c r="B115" s="86" t="s">
        <v>2729</v>
      </c>
      <c r="C115" s="86">
        <v>5</v>
      </c>
      <c r="D115" s="121">
        <v>0.001487580810598803</v>
      </c>
      <c r="E115" s="121">
        <v>1.8375219866277155</v>
      </c>
      <c r="F115" s="86" t="s">
        <v>3798</v>
      </c>
      <c r="G115" s="86" t="b">
        <v>0</v>
      </c>
      <c r="H115" s="86" t="b">
        <v>0</v>
      </c>
      <c r="I115" s="86" t="b">
        <v>0</v>
      </c>
      <c r="J115" s="86" t="b">
        <v>0</v>
      </c>
      <c r="K115" s="86" t="b">
        <v>0</v>
      </c>
      <c r="L115" s="86" t="b">
        <v>0</v>
      </c>
    </row>
    <row r="116" spans="1:12" ht="15">
      <c r="A116" s="86" t="s">
        <v>3165</v>
      </c>
      <c r="B116" s="86" t="s">
        <v>3181</v>
      </c>
      <c r="C116" s="86">
        <v>5</v>
      </c>
      <c r="D116" s="121">
        <v>0.001487580810598803</v>
      </c>
      <c r="E116" s="121">
        <v>1.7545477515629513</v>
      </c>
      <c r="F116" s="86" t="s">
        <v>3798</v>
      </c>
      <c r="G116" s="86" t="b">
        <v>0</v>
      </c>
      <c r="H116" s="86" t="b">
        <v>0</v>
      </c>
      <c r="I116" s="86" t="b">
        <v>0</v>
      </c>
      <c r="J116" s="86" t="b">
        <v>0</v>
      </c>
      <c r="K116" s="86" t="b">
        <v>0</v>
      </c>
      <c r="L116" s="86" t="b">
        <v>0</v>
      </c>
    </row>
    <row r="117" spans="1:12" ht="15">
      <c r="A117" s="86" t="s">
        <v>2719</v>
      </c>
      <c r="B117" s="86" t="s">
        <v>3284</v>
      </c>
      <c r="C117" s="86">
        <v>5</v>
      </c>
      <c r="D117" s="121">
        <v>0.001487580810598803</v>
      </c>
      <c r="E117" s="121">
        <v>1.9549075853455693</v>
      </c>
      <c r="F117" s="86" t="s">
        <v>3798</v>
      </c>
      <c r="G117" s="86" t="b">
        <v>0</v>
      </c>
      <c r="H117" s="86" t="b">
        <v>0</v>
      </c>
      <c r="I117" s="86" t="b">
        <v>0</v>
      </c>
      <c r="J117" s="86" t="b">
        <v>0</v>
      </c>
      <c r="K117" s="86" t="b">
        <v>0</v>
      </c>
      <c r="L117" s="86" t="b">
        <v>0</v>
      </c>
    </row>
    <row r="118" spans="1:12" ht="15">
      <c r="A118" s="86" t="s">
        <v>3184</v>
      </c>
      <c r="B118" s="86" t="s">
        <v>3288</v>
      </c>
      <c r="C118" s="86">
        <v>5</v>
      </c>
      <c r="D118" s="121">
        <v>0.001487580810598803</v>
      </c>
      <c r="E118" s="121">
        <v>2.4630630738052006</v>
      </c>
      <c r="F118" s="86" t="s">
        <v>3798</v>
      </c>
      <c r="G118" s="86" t="b">
        <v>0</v>
      </c>
      <c r="H118" s="86" t="b">
        <v>0</v>
      </c>
      <c r="I118" s="86" t="b">
        <v>0</v>
      </c>
      <c r="J118" s="86" t="b">
        <v>0</v>
      </c>
      <c r="K118" s="86" t="b">
        <v>0</v>
      </c>
      <c r="L118" s="86" t="b">
        <v>0</v>
      </c>
    </row>
    <row r="119" spans="1:12" ht="15">
      <c r="A119" s="86" t="s">
        <v>2717</v>
      </c>
      <c r="B119" s="86" t="s">
        <v>293</v>
      </c>
      <c r="C119" s="86">
        <v>5</v>
      </c>
      <c r="D119" s="121">
        <v>0.001487580810598803</v>
      </c>
      <c r="E119" s="121">
        <v>1.1506036163604376</v>
      </c>
      <c r="F119" s="86" t="s">
        <v>3798</v>
      </c>
      <c r="G119" s="86" t="b">
        <v>0</v>
      </c>
      <c r="H119" s="86" t="b">
        <v>0</v>
      </c>
      <c r="I119" s="86" t="b">
        <v>0</v>
      </c>
      <c r="J119" s="86" t="b">
        <v>0</v>
      </c>
      <c r="K119" s="86" t="b">
        <v>0</v>
      </c>
      <c r="L119" s="86" t="b">
        <v>0</v>
      </c>
    </row>
    <row r="120" spans="1:12" ht="15">
      <c r="A120" s="86" t="s">
        <v>2769</v>
      </c>
      <c r="B120" s="86" t="s">
        <v>2715</v>
      </c>
      <c r="C120" s="86">
        <v>5</v>
      </c>
      <c r="D120" s="121">
        <v>0.001487580810598803</v>
      </c>
      <c r="E120" s="121">
        <v>0.9078342311419769</v>
      </c>
      <c r="F120" s="86" t="s">
        <v>3798</v>
      </c>
      <c r="G120" s="86" t="b">
        <v>0</v>
      </c>
      <c r="H120" s="86" t="b">
        <v>0</v>
      </c>
      <c r="I120" s="86" t="b">
        <v>0</v>
      </c>
      <c r="J120" s="86" t="b">
        <v>0</v>
      </c>
      <c r="K120" s="86" t="b">
        <v>0</v>
      </c>
      <c r="L120" s="86" t="b">
        <v>0</v>
      </c>
    </row>
    <row r="121" spans="1:12" ht="15">
      <c r="A121" s="86" t="s">
        <v>2723</v>
      </c>
      <c r="B121" s="86" t="s">
        <v>247</v>
      </c>
      <c r="C121" s="86">
        <v>5</v>
      </c>
      <c r="D121" s="121">
        <v>0.001487580810598803</v>
      </c>
      <c r="E121" s="121">
        <v>2.0023322352737076</v>
      </c>
      <c r="F121" s="86" t="s">
        <v>3798</v>
      </c>
      <c r="G121" s="86" t="b">
        <v>0</v>
      </c>
      <c r="H121" s="86" t="b">
        <v>0</v>
      </c>
      <c r="I121" s="86" t="b">
        <v>0</v>
      </c>
      <c r="J121" s="86" t="b">
        <v>0</v>
      </c>
      <c r="K121" s="86" t="b">
        <v>0</v>
      </c>
      <c r="L121" s="86" t="b">
        <v>0</v>
      </c>
    </row>
    <row r="122" spans="1:12" ht="15">
      <c r="A122" s="86" t="s">
        <v>3230</v>
      </c>
      <c r="B122" s="86" t="s">
        <v>2716</v>
      </c>
      <c r="C122" s="86">
        <v>5</v>
      </c>
      <c r="D122" s="121">
        <v>0.001487580810598803</v>
      </c>
      <c r="E122" s="121">
        <v>1.6691175562383251</v>
      </c>
      <c r="F122" s="86" t="s">
        <v>3798</v>
      </c>
      <c r="G122" s="86" t="b">
        <v>0</v>
      </c>
      <c r="H122" s="86" t="b">
        <v>0</v>
      </c>
      <c r="I122" s="86" t="b">
        <v>0</v>
      </c>
      <c r="J122" s="86" t="b">
        <v>0</v>
      </c>
      <c r="K122" s="86" t="b">
        <v>0</v>
      </c>
      <c r="L122" s="86" t="b">
        <v>0</v>
      </c>
    </row>
    <row r="123" spans="1:12" ht="15">
      <c r="A123" s="86" t="s">
        <v>3157</v>
      </c>
      <c r="B123" s="86" t="s">
        <v>3182</v>
      </c>
      <c r="C123" s="86">
        <v>5</v>
      </c>
      <c r="D123" s="121">
        <v>0.001487580810598803</v>
      </c>
      <c r="E123" s="121">
        <v>1.543403985380064</v>
      </c>
      <c r="F123" s="86" t="s">
        <v>3798</v>
      </c>
      <c r="G123" s="86" t="b">
        <v>0</v>
      </c>
      <c r="H123" s="86" t="b">
        <v>0</v>
      </c>
      <c r="I123" s="86" t="b">
        <v>0</v>
      </c>
      <c r="J123" s="86" t="b">
        <v>0</v>
      </c>
      <c r="K123" s="86" t="b">
        <v>0</v>
      </c>
      <c r="L123" s="86" t="b">
        <v>0</v>
      </c>
    </row>
    <row r="124" spans="1:12" ht="15">
      <c r="A124" s="86" t="s">
        <v>3210</v>
      </c>
      <c r="B124" s="86" t="s">
        <v>3182</v>
      </c>
      <c r="C124" s="86">
        <v>5</v>
      </c>
      <c r="D124" s="121">
        <v>0.001487580810598803</v>
      </c>
      <c r="E124" s="121">
        <v>2.1206403929829944</v>
      </c>
      <c r="F124" s="86" t="s">
        <v>3798</v>
      </c>
      <c r="G124" s="86" t="b">
        <v>0</v>
      </c>
      <c r="H124" s="86" t="b">
        <v>0</v>
      </c>
      <c r="I124" s="86" t="b">
        <v>0</v>
      </c>
      <c r="J124" s="86" t="b">
        <v>0</v>
      </c>
      <c r="K124" s="86" t="b">
        <v>0</v>
      </c>
      <c r="L124" s="86" t="b">
        <v>0</v>
      </c>
    </row>
    <row r="125" spans="1:12" ht="15">
      <c r="A125" s="86" t="s">
        <v>3190</v>
      </c>
      <c r="B125" s="86" t="s">
        <v>2656</v>
      </c>
      <c r="C125" s="86">
        <v>5</v>
      </c>
      <c r="D125" s="121">
        <v>0.001487580810598803</v>
      </c>
      <c r="E125" s="121">
        <v>2.368087560574344</v>
      </c>
      <c r="F125" s="86" t="s">
        <v>3798</v>
      </c>
      <c r="G125" s="86" t="b">
        <v>0</v>
      </c>
      <c r="H125" s="86" t="b">
        <v>0</v>
      </c>
      <c r="I125" s="86" t="b">
        <v>0</v>
      </c>
      <c r="J125" s="86" t="b">
        <v>0</v>
      </c>
      <c r="K125" s="86" t="b">
        <v>0</v>
      </c>
      <c r="L125" s="86" t="b">
        <v>0</v>
      </c>
    </row>
    <row r="126" spans="1:12" ht="15">
      <c r="A126" s="86" t="s">
        <v>3295</v>
      </c>
      <c r="B126" s="86" t="s">
        <v>2719</v>
      </c>
      <c r="C126" s="86">
        <v>5</v>
      </c>
      <c r="D126" s="121">
        <v>0.001487580810598803</v>
      </c>
      <c r="E126" s="121">
        <v>1.9474835672663624</v>
      </c>
      <c r="F126" s="86" t="s">
        <v>3798</v>
      </c>
      <c r="G126" s="86" t="b">
        <v>0</v>
      </c>
      <c r="H126" s="86" t="b">
        <v>0</v>
      </c>
      <c r="I126" s="86" t="b">
        <v>0</v>
      </c>
      <c r="J126" s="86" t="b">
        <v>0</v>
      </c>
      <c r="K126" s="86" t="b">
        <v>0</v>
      </c>
      <c r="L126" s="86" t="b">
        <v>0</v>
      </c>
    </row>
    <row r="127" spans="1:12" ht="15">
      <c r="A127" s="86" t="s">
        <v>3298</v>
      </c>
      <c r="B127" s="86" t="s">
        <v>2743</v>
      </c>
      <c r="C127" s="86">
        <v>5</v>
      </c>
      <c r="D127" s="121">
        <v>0.001487580810598803</v>
      </c>
      <c r="E127" s="121">
        <v>2.940184328524863</v>
      </c>
      <c r="F127" s="86" t="s">
        <v>3798</v>
      </c>
      <c r="G127" s="86" t="b">
        <v>1</v>
      </c>
      <c r="H127" s="86" t="b">
        <v>0</v>
      </c>
      <c r="I127" s="86" t="b">
        <v>0</v>
      </c>
      <c r="J127" s="86" t="b">
        <v>0</v>
      </c>
      <c r="K127" s="86" t="b">
        <v>0</v>
      </c>
      <c r="L127" s="86" t="b">
        <v>0</v>
      </c>
    </row>
    <row r="128" spans="1:12" ht="15">
      <c r="A128" s="86" t="s">
        <v>3300</v>
      </c>
      <c r="B128" s="86" t="s">
        <v>3301</v>
      </c>
      <c r="C128" s="86">
        <v>5</v>
      </c>
      <c r="D128" s="121">
        <v>0.001487580810598803</v>
      </c>
      <c r="E128" s="121">
        <v>3.019365574572488</v>
      </c>
      <c r="F128" s="86" t="s">
        <v>3798</v>
      </c>
      <c r="G128" s="86" t="b">
        <v>0</v>
      </c>
      <c r="H128" s="86" t="b">
        <v>0</v>
      </c>
      <c r="I128" s="86" t="b">
        <v>0</v>
      </c>
      <c r="J128" s="86" t="b">
        <v>0</v>
      </c>
      <c r="K128" s="86" t="b">
        <v>0</v>
      </c>
      <c r="L128" s="86" t="b">
        <v>0</v>
      </c>
    </row>
    <row r="129" spans="1:12" ht="15">
      <c r="A129" s="86" t="s">
        <v>3201</v>
      </c>
      <c r="B129" s="86" t="s">
        <v>2713</v>
      </c>
      <c r="C129" s="86">
        <v>5</v>
      </c>
      <c r="D129" s="121">
        <v>0.001487580810598803</v>
      </c>
      <c r="E129" s="121">
        <v>1.1017550488226207</v>
      </c>
      <c r="F129" s="86" t="s">
        <v>3798</v>
      </c>
      <c r="G129" s="86" t="b">
        <v>0</v>
      </c>
      <c r="H129" s="86" t="b">
        <v>0</v>
      </c>
      <c r="I129" s="86" t="b">
        <v>0</v>
      </c>
      <c r="J129" s="86" t="b">
        <v>0</v>
      </c>
      <c r="K129" s="86" t="b">
        <v>0</v>
      </c>
      <c r="L129" s="86" t="b">
        <v>0</v>
      </c>
    </row>
    <row r="130" spans="1:12" ht="15">
      <c r="A130" s="86" t="s">
        <v>3304</v>
      </c>
      <c r="B130" s="86" t="s">
        <v>3305</v>
      </c>
      <c r="C130" s="86">
        <v>5</v>
      </c>
      <c r="D130" s="121">
        <v>0.001487580810598803</v>
      </c>
      <c r="E130" s="121">
        <v>3.019365574572488</v>
      </c>
      <c r="F130" s="86" t="s">
        <v>3798</v>
      </c>
      <c r="G130" s="86" t="b">
        <v>0</v>
      </c>
      <c r="H130" s="86" t="b">
        <v>0</v>
      </c>
      <c r="I130" s="86" t="b">
        <v>0</v>
      </c>
      <c r="J130" s="86" t="b">
        <v>0</v>
      </c>
      <c r="K130" s="86" t="b">
        <v>0</v>
      </c>
      <c r="L130" s="86" t="b">
        <v>0</v>
      </c>
    </row>
    <row r="131" spans="1:12" ht="15">
      <c r="A131" s="86" t="s">
        <v>3305</v>
      </c>
      <c r="B131" s="86" t="s">
        <v>293</v>
      </c>
      <c r="C131" s="86">
        <v>5</v>
      </c>
      <c r="D131" s="121">
        <v>0.001487580810598803</v>
      </c>
      <c r="E131" s="121">
        <v>2.3381243371969007</v>
      </c>
      <c r="F131" s="86" t="s">
        <v>3798</v>
      </c>
      <c r="G131" s="86" t="b">
        <v>0</v>
      </c>
      <c r="H131" s="86" t="b">
        <v>0</v>
      </c>
      <c r="I131" s="86" t="b">
        <v>0</v>
      </c>
      <c r="J131" s="86" t="b">
        <v>0</v>
      </c>
      <c r="K131" s="86" t="b">
        <v>0</v>
      </c>
      <c r="L131" s="86" t="b">
        <v>0</v>
      </c>
    </row>
    <row r="132" spans="1:12" ht="15">
      <c r="A132" s="86" t="s">
        <v>293</v>
      </c>
      <c r="B132" s="86" t="s">
        <v>2723</v>
      </c>
      <c r="C132" s="86">
        <v>5</v>
      </c>
      <c r="D132" s="121">
        <v>0.001487580810598803</v>
      </c>
      <c r="E132" s="121">
        <v>1.269938475450739</v>
      </c>
      <c r="F132" s="86" t="s">
        <v>3798</v>
      </c>
      <c r="G132" s="86" t="b">
        <v>0</v>
      </c>
      <c r="H132" s="86" t="b">
        <v>0</v>
      </c>
      <c r="I132" s="86" t="b">
        <v>0</v>
      </c>
      <c r="J132" s="86" t="b">
        <v>0</v>
      </c>
      <c r="K132" s="86" t="b">
        <v>0</v>
      </c>
      <c r="L132" s="86" t="b">
        <v>0</v>
      </c>
    </row>
    <row r="133" spans="1:12" ht="15">
      <c r="A133" s="86" t="s">
        <v>2723</v>
      </c>
      <c r="B133" s="86" t="s">
        <v>288</v>
      </c>
      <c r="C133" s="86">
        <v>5</v>
      </c>
      <c r="D133" s="121">
        <v>0.001487580810598803</v>
      </c>
      <c r="E133" s="121">
        <v>1.6221209935621015</v>
      </c>
      <c r="F133" s="86" t="s">
        <v>3798</v>
      </c>
      <c r="G133" s="86" t="b">
        <v>0</v>
      </c>
      <c r="H133" s="86" t="b">
        <v>0</v>
      </c>
      <c r="I133" s="86" t="b">
        <v>0</v>
      </c>
      <c r="J133" s="86" t="b">
        <v>0</v>
      </c>
      <c r="K133" s="86" t="b">
        <v>0</v>
      </c>
      <c r="L133" s="86" t="b">
        <v>0</v>
      </c>
    </row>
    <row r="134" spans="1:12" ht="15">
      <c r="A134" s="86" t="s">
        <v>288</v>
      </c>
      <c r="B134" s="86" t="s">
        <v>3160</v>
      </c>
      <c r="C134" s="86">
        <v>5</v>
      </c>
      <c r="D134" s="121">
        <v>0.001487580810598803</v>
      </c>
      <c r="E134" s="121">
        <v>1.8610030824772383</v>
      </c>
      <c r="F134" s="86" t="s">
        <v>3798</v>
      </c>
      <c r="G134" s="86" t="b">
        <v>0</v>
      </c>
      <c r="H134" s="86" t="b">
        <v>0</v>
      </c>
      <c r="I134" s="86" t="b">
        <v>0</v>
      </c>
      <c r="J134" s="86" t="b">
        <v>0</v>
      </c>
      <c r="K134" s="86" t="b">
        <v>0</v>
      </c>
      <c r="L134" s="86" t="b">
        <v>0</v>
      </c>
    </row>
    <row r="135" spans="1:12" ht="15">
      <c r="A135" s="86" t="s">
        <v>3160</v>
      </c>
      <c r="B135" s="86" t="s">
        <v>309</v>
      </c>
      <c r="C135" s="86">
        <v>5</v>
      </c>
      <c r="D135" s="121">
        <v>0.001487580810598803</v>
      </c>
      <c r="E135" s="121">
        <v>2.241214324188844</v>
      </c>
      <c r="F135" s="86" t="s">
        <v>3798</v>
      </c>
      <c r="G135" s="86" t="b">
        <v>0</v>
      </c>
      <c r="H135" s="86" t="b">
        <v>0</v>
      </c>
      <c r="I135" s="86" t="b">
        <v>0</v>
      </c>
      <c r="J135" s="86" t="b">
        <v>0</v>
      </c>
      <c r="K135" s="86" t="b">
        <v>0</v>
      </c>
      <c r="L135" s="86" t="b">
        <v>0</v>
      </c>
    </row>
    <row r="136" spans="1:12" ht="15">
      <c r="A136" s="86" t="s">
        <v>309</v>
      </c>
      <c r="B136" s="86" t="s">
        <v>2722</v>
      </c>
      <c r="C136" s="86">
        <v>5</v>
      </c>
      <c r="D136" s="121">
        <v>0.001487580810598803</v>
      </c>
      <c r="E136" s="121">
        <v>1.8610030824772383</v>
      </c>
      <c r="F136" s="86" t="s">
        <v>3798</v>
      </c>
      <c r="G136" s="86" t="b">
        <v>0</v>
      </c>
      <c r="H136" s="86" t="b">
        <v>0</v>
      </c>
      <c r="I136" s="86" t="b">
        <v>0</v>
      </c>
      <c r="J136" s="86" t="b">
        <v>0</v>
      </c>
      <c r="K136" s="86" t="b">
        <v>0</v>
      </c>
      <c r="L136" s="86" t="b">
        <v>0</v>
      </c>
    </row>
    <row r="137" spans="1:12" ht="15">
      <c r="A137" s="86" t="s">
        <v>2722</v>
      </c>
      <c r="B137" s="86" t="s">
        <v>238</v>
      </c>
      <c r="C137" s="86">
        <v>5</v>
      </c>
      <c r="D137" s="121">
        <v>0.001487580810598803</v>
      </c>
      <c r="E137" s="121">
        <v>1.5364919909637342</v>
      </c>
      <c r="F137" s="86" t="s">
        <v>3798</v>
      </c>
      <c r="G137" s="86" t="b">
        <v>0</v>
      </c>
      <c r="H137" s="86" t="b">
        <v>0</v>
      </c>
      <c r="I137" s="86" t="b">
        <v>0</v>
      </c>
      <c r="J137" s="86" t="b">
        <v>0</v>
      </c>
      <c r="K137" s="86" t="b">
        <v>0</v>
      </c>
      <c r="L137" s="86" t="b">
        <v>0</v>
      </c>
    </row>
    <row r="138" spans="1:12" ht="15">
      <c r="A138" s="86" t="s">
        <v>238</v>
      </c>
      <c r="B138" s="86" t="s">
        <v>3205</v>
      </c>
      <c r="C138" s="86">
        <v>5</v>
      </c>
      <c r="D138" s="121">
        <v>0.001487580810598803</v>
      </c>
      <c r="E138" s="121">
        <v>2.4173055832445254</v>
      </c>
      <c r="F138" s="86" t="s">
        <v>3798</v>
      </c>
      <c r="G138" s="86" t="b">
        <v>0</v>
      </c>
      <c r="H138" s="86" t="b">
        <v>0</v>
      </c>
      <c r="I138" s="86" t="b">
        <v>0</v>
      </c>
      <c r="J138" s="86" t="b">
        <v>0</v>
      </c>
      <c r="K138" s="86" t="b">
        <v>0</v>
      </c>
      <c r="L138" s="86" t="b">
        <v>0</v>
      </c>
    </row>
    <row r="139" spans="1:12" ht="15">
      <c r="A139" s="86" t="s">
        <v>3205</v>
      </c>
      <c r="B139" s="86" t="s">
        <v>2713</v>
      </c>
      <c r="C139" s="86">
        <v>5</v>
      </c>
      <c r="D139" s="121">
        <v>0.001487580810598803</v>
      </c>
      <c r="E139" s="121">
        <v>1.1431477339808456</v>
      </c>
      <c r="F139" s="86" t="s">
        <v>3798</v>
      </c>
      <c r="G139" s="86" t="b">
        <v>0</v>
      </c>
      <c r="H139" s="86" t="b">
        <v>0</v>
      </c>
      <c r="I139" s="86" t="b">
        <v>0</v>
      </c>
      <c r="J139" s="86" t="b">
        <v>0</v>
      </c>
      <c r="K139" s="86" t="b">
        <v>0</v>
      </c>
      <c r="L139" s="86" t="b">
        <v>0</v>
      </c>
    </row>
    <row r="140" spans="1:12" ht="15">
      <c r="A140" s="86" t="s">
        <v>2713</v>
      </c>
      <c r="B140" s="86" t="s">
        <v>3306</v>
      </c>
      <c r="C140" s="86">
        <v>5</v>
      </c>
      <c r="D140" s="121">
        <v>0.001487580810598803</v>
      </c>
      <c r="E140" s="121">
        <v>1.4703623125467</v>
      </c>
      <c r="F140" s="86" t="s">
        <v>3798</v>
      </c>
      <c r="G140" s="86" t="b">
        <v>0</v>
      </c>
      <c r="H140" s="86" t="b">
        <v>0</v>
      </c>
      <c r="I140" s="86" t="b">
        <v>0</v>
      </c>
      <c r="J140" s="86" t="b">
        <v>0</v>
      </c>
      <c r="K140" s="86" t="b">
        <v>0</v>
      </c>
      <c r="L140" s="86" t="b">
        <v>0</v>
      </c>
    </row>
    <row r="141" spans="1:12" ht="15">
      <c r="A141" s="86" t="s">
        <v>2741</v>
      </c>
      <c r="B141" s="86" t="s">
        <v>3307</v>
      </c>
      <c r="C141" s="86">
        <v>5</v>
      </c>
      <c r="D141" s="121">
        <v>0.001487580810598803</v>
      </c>
      <c r="E141" s="121">
        <v>2.1620330781412194</v>
      </c>
      <c r="F141" s="86" t="s">
        <v>3798</v>
      </c>
      <c r="G141" s="86" t="b">
        <v>0</v>
      </c>
      <c r="H141" s="86" t="b">
        <v>0</v>
      </c>
      <c r="I141" s="86" t="b">
        <v>0</v>
      </c>
      <c r="J141" s="86" t="b">
        <v>0</v>
      </c>
      <c r="K141" s="86" t="b">
        <v>0</v>
      </c>
      <c r="L141" s="86" t="b">
        <v>0</v>
      </c>
    </row>
    <row r="142" spans="1:12" ht="15">
      <c r="A142" s="86" t="s">
        <v>3307</v>
      </c>
      <c r="B142" s="86" t="s">
        <v>3308</v>
      </c>
      <c r="C142" s="86">
        <v>5</v>
      </c>
      <c r="D142" s="121">
        <v>0.001487580810598803</v>
      </c>
      <c r="E142" s="121">
        <v>3.019365574572488</v>
      </c>
      <c r="F142" s="86" t="s">
        <v>3798</v>
      </c>
      <c r="G142" s="86" t="b">
        <v>0</v>
      </c>
      <c r="H142" s="86" t="b">
        <v>0</v>
      </c>
      <c r="I142" s="86" t="b">
        <v>0</v>
      </c>
      <c r="J142" s="86" t="b">
        <v>0</v>
      </c>
      <c r="K142" s="86" t="b">
        <v>0</v>
      </c>
      <c r="L142" s="86" t="b">
        <v>0</v>
      </c>
    </row>
    <row r="143" spans="1:12" ht="15">
      <c r="A143" s="86" t="s">
        <v>3308</v>
      </c>
      <c r="B143" s="86" t="s">
        <v>3255</v>
      </c>
      <c r="C143" s="86">
        <v>5</v>
      </c>
      <c r="D143" s="121">
        <v>0.001487580810598803</v>
      </c>
      <c r="E143" s="121">
        <v>2.940184328524863</v>
      </c>
      <c r="F143" s="86" t="s">
        <v>3798</v>
      </c>
      <c r="G143" s="86" t="b">
        <v>0</v>
      </c>
      <c r="H143" s="86" t="b">
        <v>0</v>
      </c>
      <c r="I143" s="86" t="b">
        <v>0</v>
      </c>
      <c r="J143" s="86" t="b">
        <v>0</v>
      </c>
      <c r="K143" s="86" t="b">
        <v>0</v>
      </c>
      <c r="L143" s="86" t="b">
        <v>0</v>
      </c>
    </row>
    <row r="144" spans="1:12" ht="15">
      <c r="A144" s="86" t="s">
        <v>3255</v>
      </c>
      <c r="B144" s="86" t="s">
        <v>3309</v>
      </c>
      <c r="C144" s="86">
        <v>5</v>
      </c>
      <c r="D144" s="121">
        <v>0.001487580810598803</v>
      </c>
      <c r="E144" s="121">
        <v>2.940184328524863</v>
      </c>
      <c r="F144" s="86" t="s">
        <v>3798</v>
      </c>
      <c r="G144" s="86" t="b">
        <v>0</v>
      </c>
      <c r="H144" s="86" t="b">
        <v>0</v>
      </c>
      <c r="I144" s="86" t="b">
        <v>0</v>
      </c>
      <c r="J144" s="86" t="b">
        <v>0</v>
      </c>
      <c r="K144" s="86" t="b">
        <v>0</v>
      </c>
      <c r="L144" s="86" t="b">
        <v>0</v>
      </c>
    </row>
    <row r="145" spans="1:12" ht="15">
      <c r="A145" s="86" t="s">
        <v>3309</v>
      </c>
      <c r="B145" s="86" t="s">
        <v>2733</v>
      </c>
      <c r="C145" s="86">
        <v>5</v>
      </c>
      <c r="D145" s="121">
        <v>0.001487580810598803</v>
      </c>
      <c r="E145" s="121">
        <v>2.4395819779556778</v>
      </c>
      <c r="F145" s="86" t="s">
        <v>3798</v>
      </c>
      <c r="G145" s="86" t="b">
        <v>0</v>
      </c>
      <c r="H145" s="86" t="b">
        <v>0</v>
      </c>
      <c r="I145" s="86" t="b">
        <v>0</v>
      </c>
      <c r="J145" s="86" t="b">
        <v>0</v>
      </c>
      <c r="K145" s="86" t="b">
        <v>0</v>
      </c>
      <c r="L145" s="86" t="b">
        <v>0</v>
      </c>
    </row>
    <row r="146" spans="1:12" ht="15">
      <c r="A146" s="86" t="s">
        <v>2733</v>
      </c>
      <c r="B146" s="86" t="s">
        <v>3310</v>
      </c>
      <c r="C146" s="86">
        <v>5</v>
      </c>
      <c r="D146" s="121">
        <v>0.001487580810598803</v>
      </c>
      <c r="E146" s="121">
        <v>2.6769428937502817</v>
      </c>
      <c r="F146" s="86" t="s">
        <v>3798</v>
      </c>
      <c r="G146" s="86" t="b">
        <v>0</v>
      </c>
      <c r="H146" s="86" t="b">
        <v>0</v>
      </c>
      <c r="I146" s="86" t="b">
        <v>0</v>
      </c>
      <c r="J146" s="86" t="b">
        <v>0</v>
      </c>
      <c r="K146" s="86" t="b">
        <v>0</v>
      </c>
      <c r="L146" s="86" t="b">
        <v>0</v>
      </c>
    </row>
    <row r="147" spans="1:12" ht="15">
      <c r="A147" s="86" t="s">
        <v>3310</v>
      </c>
      <c r="B147" s="86" t="s">
        <v>2751</v>
      </c>
      <c r="C147" s="86">
        <v>5</v>
      </c>
      <c r="D147" s="121">
        <v>0.001487580810598803</v>
      </c>
      <c r="E147" s="121">
        <v>2.3381243371969007</v>
      </c>
      <c r="F147" s="86" t="s">
        <v>3798</v>
      </c>
      <c r="G147" s="86" t="b">
        <v>0</v>
      </c>
      <c r="H147" s="86" t="b">
        <v>0</v>
      </c>
      <c r="I147" s="86" t="b">
        <v>0</v>
      </c>
      <c r="J147" s="86" t="b">
        <v>0</v>
      </c>
      <c r="K147" s="86" t="b">
        <v>0</v>
      </c>
      <c r="L147" s="86" t="b">
        <v>0</v>
      </c>
    </row>
    <row r="148" spans="1:12" ht="15">
      <c r="A148" s="86" t="s">
        <v>2751</v>
      </c>
      <c r="B148" s="86" t="s">
        <v>288</v>
      </c>
      <c r="C148" s="86">
        <v>5</v>
      </c>
      <c r="D148" s="121">
        <v>0.001487580810598803</v>
      </c>
      <c r="E148" s="121">
        <v>1.9579130954852946</v>
      </c>
      <c r="F148" s="86" t="s">
        <v>3798</v>
      </c>
      <c r="G148" s="86" t="b">
        <v>0</v>
      </c>
      <c r="H148" s="86" t="b">
        <v>0</v>
      </c>
      <c r="I148" s="86" t="b">
        <v>0</v>
      </c>
      <c r="J148" s="86" t="b">
        <v>0</v>
      </c>
      <c r="K148" s="86" t="b">
        <v>0</v>
      </c>
      <c r="L148" s="86" t="b">
        <v>0</v>
      </c>
    </row>
    <row r="149" spans="1:12" ht="15">
      <c r="A149" s="86" t="s">
        <v>288</v>
      </c>
      <c r="B149" s="86" t="s">
        <v>2716</v>
      </c>
      <c r="C149" s="86">
        <v>5</v>
      </c>
      <c r="D149" s="121">
        <v>0.001487580810598803</v>
      </c>
      <c r="E149" s="121">
        <v>1.435034350204957</v>
      </c>
      <c r="F149" s="86" t="s">
        <v>3798</v>
      </c>
      <c r="G149" s="86" t="b">
        <v>0</v>
      </c>
      <c r="H149" s="86" t="b">
        <v>0</v>
      </c>
      <c r="I149" s="86" t="b">
        <v>0</v>
      </c>
      <c r="J149" s="86" t="b">
        <v>0</v>
      </c>
      <c r="K149" s="86" t="b">
        <v>0</v>
      </c>
      <c r="L149" s="86" t="b">
        <v>0</v>
      </c>
    </row>
    <row r="150" spans="1:12" ht="15">
      <c r="A150" s="86" t="s">
        <v>3268</v>
      </c>
      <c r="B150" s="86" t="s">
        <v>2716</v>
      </c>
      <c r="C150" s="86">
        <v>5</v>
      </c>
      <c r="D150" s="121">
        <v>0.001487580810598803</v>
      </c>
      <c r="E150" s="121">
        <v>1.7360643458689382</v>
      </c>
      <c r="F150" s="86" t="s">
        <v>3798</v>
      </c>
      <c r="G150" s="86" t="b">
        <v>0</v>
      </c>
      <c r="H150" s="86" t="b">
        <v>0</v>
      </c>
      <c r="I150" s="86" t="b">
        <v>0</v>
      </c>
      <c r="J150" s="86" t="b">
        <v>0</v>
      </c>
      <c r="K150" s="86" t="b">
        <v>0</v>
      </c>
      <c r="L150" s="86" t="b">
        <v>0</v>
      </c>
    </row>
    <row r="151" spans="1:12" ht="15">
      <c r="A151" s="86" t="s">
        <v>2716</v>
      </c>
      <c r="B151" s="86" t="s">
        <v>3209</v>
      </c>
      <c r="C151" s="86">
        <v>5</v>
      </c>
      <c r="D151" s="121">
        <v>0.001487580810598803</v>
      </c>
      <c r="E151" s="121">
        <v>1.559973086813257</v>
      </c>
      <c r="F151" s="86" t="s">
        <v>3798</v>
      </c>
      <c r="G151" s="86" t="b">
        <v>0</v>
      </c>
      <c r="H151" s="86" t="b">
        <v>0</v>
      </c>
      <c r="I151" s="86" t="b">
        <v>0</v>
      </c>
      <c r="J151" s="86" t="b">
        <v>0</v>
      </c>
      <c r="K151" s="86" t="b">
        <v>0</v>
      </c>
      <c r="L151" s="86" t="b">
        <v>0</v>
      </c>
    </row>
    <row r="152" spans="1:12" ht="15">
      <c r="A152" s="86" t="s">
        <v>3209</v>
      </c>
      <c r="B152" s="86" t="s">
        <v>3311</v>
      </c>
      <c r="C152" s="86">
        <v>5</v>
      </c>
      <c r="D152" s="121">
        <v>0.001487580810598803</v>
      </c>
      <c r="E152" s="121">
        <v>2.764093069469182</v>
      </c>
      <c r="F152" s="86" t="s">
        <v>3798</v>
      </c>
      <c r="G152" s="86" t="b">
        <v>0</v>
      </c>
      <c r="H152" s="86" t="b">
        <v>0</v>
      </c>
      <c r="I152" s="86" t="b">
        <v>0</v>
      </c>
      <c r="J152" s="86" t="b">
        <v>0</v>
      </c>
      <c r="K152" s="86" t="b">
        <v>0</v>
      </c>
      <c r="L152" s="86" t="b">
        <v>0</v>
      </c>
    </row>
    <row r="153" spans="1:12" ht="15">
      <c r="A153" s="86" t="s">
        <v>3311</v>
      </c>
      <c r="B153" s="86" t="s">
        <v>3312</v>
      </c>
      <c r="C153" s="86">
        <v>5</v>
      </c>
      <c r="D153" s="121">
        <v>0.001487580810598803</v>
      </c>
      <c r="E153" s="121">
        <v>3.019365574572488</v>
      </c>
      <c r="F153" s="86" t="s">
        <v>3798</v>
      </c>
      <c r="G153" s="86" t="b">
        <v>0</v>
      </c>
      <c r="H153" s="86" t="b">
        <v>0</v>
      </c>
      <c r="I153" s="86" t="b">
        <v>0</v>
      </c>
      <c r="J153" s="86" t="b">
        <v>0</v>
      </c>
      <c r="K153" s="86" t="b">
        <v>0</v>
      </c>
      <c r="L153" s="86" t="b">
        <v>0</v>
      </c>
    </row>
    <row r="154" spans="1:12" ht="15">
      <c r="A154" s="86" t="s">
        <v>3312</v>
      </c>
      <c r="B154" s="86" t="s">
        <v>3313</v>
      </c>
      <c r="C154" s="86">
        <v>5</v>
      </c>
      <c r="D154" s="121">
        <v>0.001487580810598803</v>
      </c>
      <c r="E154" s="121">
        <v>3.019365574572488</v>
      </c>
      <c r="F154" s="86" t="s">
        <v>3798</v>
      </c>
      <c r="G154" s="86" t="b">
        <v>0</v>
      </c>
      <c r="H154" s="86" t="b">
        <v>0</v>
      </c>
      <c r="I154" s="86" t="b">
        <v>0</v>
      </c>
      <c r="J154" s="86" t="b">
        <v>0</v>
      </c>
      <c r="K154" s="86" t="b">
        <v>0</v>
      </c>
      <c r="L154" s="86" t="b">
        <v>0</v>
      </c>
    </row>
    <row r="155" spans="1:12" ht="15">
      <c r="A155" s="86" t="s">
        <v>3313</v>
      </c>
      <c r="B155" s="86" t="s">
        <v>3314</v>
      </c>
      <c r="C155" s="86">
        <v>5</v>
      </c>
      <c r="D155" s="121">
        <v>0.001487580810598803</v>
      </c>
      <c r="E155" s="121">
        <v>3.019365574572488</v>
      </c>
      <c r="F155" s="86" t="s">
        <v>3798</v>
      </c>
      <c r="G155" s="86" t="b">
        <v>0</v>
      </c>
      <c r="H155" s="86" t="b">
        <v>0</v>
      </c>
      <c r="I155" s="86" t="b">
        <v>0</v>
      </c>
      <c r="J155" s="86" t="b">
        <v>0</v>
      </c>
      <c r="K155" s="86" t="b">
        <v>0</v>
      </c>
      <c r="L155" s="86" t="b">
        <v>0</v>
      </c>
    </row>
    <row r="156" spans="1:12" ht="15">
      <c r="A156" s="86" t="s">
        <v>3314</v>
      </c>
      <c r="B156" s="86" t="s">
        <v>2716</v>
      </c>
      <c r="C156" s="86">
        <v>5</v>
      </c>
      <c r="D156" s="121">
        <v>0.001487580810598803</v>
      </c>
      <c r="E156" s="121">
        <v>1.815245591916563</v>
      </c>
      <c r="F156" s="86" t="s">
        <v>3798</v>
      </c>
      <c r="G156" s="86" t="b">
        <v>0</v>
      </c>
      <c r="H156" s="86" t="b">
        <v>0</v>
      </c>
      <c r="I156" s="86" t="b">
        <v>0</v>
      </c>
      <c r="J156" s="86" t="b">
        <v>0</v>
      </c>
      <c r="K156" s="86" t="b">
        <v>0</v>
      </c>
      <c r="L156" s="86" t="b">
        <v>0</v>
      </c>
    </row>
    <row r="157" spans="1:12" ht="15">
      <c r="A157" s="86" t="s">
        <v>2716</v>
      </c>
      <c r="B157" s="86" t="s">
        <v>3271</v>
      </c>
      <c r="C157" s="86">
        <v>5</v>
      </c>
      <c r="D157" s="121">
        <v>0.001487580810598803</v>
      </c>
      <c r="E157" s="121">
        <v>1.7360643458689382</v>
      </c>
      <c r="F157" s="86" t="s">
        <v>3798</v>
      </c>
      <c r="G157" s="86" t="b">
        <v>0</v>
      </c>
      <c r="H157" s="86" t="b">
        <v>0</v>
      </c>
      <c r="I157" s="86" t="b">
        <v>0</v>
      </c>
      <c r="J157" s="86" t="b">
        <v>0</v>
      </c>
      <c r="K157" s="86" t="b">
        <v>0</v>
      </c>
      <c r="L157" s="86" t="b">
        <v>0</v>
      </c>
    </row>
    <row r="158" spans="1:12" ht="15">
      <c r="A158" s="86" t="s">
        <v>3271</v>
      </c>
      <c r="B158" s="86" t="s">
        <v>3315</v>
      </c>
      <c r="C158" s="86">
        <v>5</v>
      </c>
      <c r="D158" s="121">
        <v>0.001487580810598803</v>
      </c>
      <c r="E158" s="121">
        <v>2.940184328524863</v>
      </c>
      <c r="F158" s="86" t="s">
        <v>3798</v>
      </c>
      <c r="G158" s="86" t="b">
        <v>0</v>
      </c>
      <c r="H158" s="86" t="b">
        <v>0</v>
      </c>
      <c r="I158" s="86" t="b">
        <v>0</v>
      </c>
      <c r="J158" s="86" t="b">
        <v>0</v>
      </c>
      <c r="K158" s="86" t="b">
        <v>0</v>
      </c>
      <c r="L158" s="86" t="b">
        <v>0</v>
      </c>
    </row>
    <row r="159" spans="1:12" ht="15">
      <c r="A159" s="86" t="s">
        <v>3315</v>
      </c>
      <c r="B159" s="86" t="s">
        <v>3155</v>
      </c>
      <c r="C159" s="86">
        <v>5</v>
      </c>
      <c r="D159" s="121">
        <v>0.001487580810598803</v>
      </c>
      <c r="E159" s="121">
        <v>2.2559375810095506</v>
      </c>
      <c r="F159" s="86" t="s">
        <v>3798</v>
      </c>
      <c r="G159" s="86" t="b">
        <v>0</v>
      </c>
      <c r="H159" s="86" t="b">
        <v>0</v>
      </c>
      <c r="I159" s="86" t="b">
        <v>0</v>
      </c>
      <c r="J159" s="86" t="b">
        <v>0</v>
      </c>
      <c r="K159" s="86" t="b">
        <v>0</v>
      </c>
      <c r="L159" s="86" t="b">
        <v>0</v>
      </c>
    </row>
    <row r="160" spans="1:12" ht="15">
      <c r="A160" s="86" t="s">
        <v>3155</v>
      </c>
      <c r="B160" s="86" t="s">
        <v>3316</v>
      </c>
      <c r="C160" s="86">
        <v>5</v>
      </c>
      <c r="D160" s="121">
        <v>0.001487580810598803</v>
      </c>
      <c r="E160" s="121">
        <v>2.174267534558231</v>
      </c>
      <c r="F160" s="86" t="s">
        <v>3798</v>
      </c>
      <c r="G160" s="86" t="b">
        <v>0</v>
      </c>
      <c r="H160" s="86" t="b">
        <v>0</v>
      </c>
      <c r="I160" s="86" t="b">
        <v>0</v>
      </c>
      <c r="J160" s="86" t="b">
        <v>0</v>
      </c>
      <c r="K160" s="86" t="b">
        <v>0</v>
      </c>
      <c r="L160" s="86" t="b">
        <v>0</v>
      </c>
    </row>
    <row r="161" spans="1:12" ht="15">
      <c r="A161" s="86" t="s">
        <v>3316</v>
      </c>
      <c r="B161" s="86" t="s">
        <v>3317</v>
      </c>
      <c r="C161" s="86">
        <v>5</v>
      </c>
      <c r="D161" s="121">
        <v>0.001487580810598803</v>
      </c>
      <c r="E161" s="121">
        <v>3.019365574572488</v>
      </c>
      <c r="F161" s="86" t="s">
        <v>3798</v>
      </c>
      <c r="G161" s="86" t="b">
        <v>0</v>
      </c>
      <c r="H161" s="86" t="b">
        <v>0</v>
      </c>
      <c r="I161" s="86" t="b">
        <v>0</v>
      </c>
      <c r="J161" s="86" t="b">
        <v>0</v>
      </c>
      <c r="K161" s="86" t="b">
        <v>0</v>
      </c>
      <c r="L161" s="86" t="b">
        <v>0</v>
      </c>
    </row>
    <row r="162" spans="1:12" ht="15">
      <c r="A162" s="86" t="s">
        <v>3317</v>
      </c>
      <c r="B162" s="86" t="s">
        <v>2734</v>
      </c>
      <c r="C162" s="86">
        <v>5</v>
      </c>
      <c r="D162" s="121">
        <v>0.001487580810598803</v>
      </c>
      <c r="E162" s="121">
        <v>2.5422443198528253</v>
      </c>
      <c r="F162" s="86" t="s">
        <v>3798</v>
      </c>
      <c r="G162" s="86" t="b">
        <v>0</v>
      </c>
      <c r="H162" s="86" t="b">
        <v>0</v>
      </c>
      <c r="I162" s="86" t="b">
        <v>0</v>
      </c>
      <c r="J162" s="86" t="b">
        <v>0</v>
      </c>
      <c r="K162" s="86" t="b">
        <v>0</v>
      </c>
      <c r="L162" s="86" t="b">
        <v>0</v>
      </c>
    </row>
    <row r="163" spans="1:12" ht="15">
      <c r="A163" s="86" t="s">
        <v>2734</v>
      </c>
      <c r="B163" s="86" t="s">
        <v>3318</v>
      </c>
      <c r="C163" s="86">
        <v>5</v>
      </c>
      <c r="D163" s="121">
        <v>0.001487580810598803</v>
      </c>
      <c r="E163" s="121">
        <v>2.5422443198528253</v>
      </c>
      <c r="F163" s="86" t="s">
        <v>3798</v>
      </c>
      <c r="G163" s="86" t="b">
        <v>0</v>
      </c>
      <c r="H163" s="86" t="b">
        <v>0</v>
      </c>
      <c r="I163" s="86" t="b">
        <v>0</v>
      </c>
      <c r="J163" s="86" t="b">
        <v>1</v>
      </c>
      <c r="K163" s="86" t="b">
        <v>0</v>
      </c>
      <c r="L163" s="86" t="b">
        <v>0</v>
      </c>
    </row>
    <row r="164" spans="1:12" ht="15">
      <c r="A164" s="86" t="s">
        <v>3318</v>
      </c>
      <c r="B164" s="86" t="s">
        <v>238</v>
      </c>
      <c r="C164" s="86">
        <v>5</v>
      </c>
      <c r="D164" s="121">
        <v>0.001487580810598803</v>
      </c>
      <c r="E164" s="121">
        <v>2.7183355789085066</v>
      </c>
      <c r="F164" s="86" t="s">
        <v>3798</v>
      </c>
      <c r="G164" s="86" t="b">
        <v>1</v>
      </c>
      <c r="H164" s="86" t="b">
        <v>0</v>
      </c>
      <c r="I164" s="86" t="b">
        <v>0</v>
      </c>
      <c r="J164" s="86" t="b">
        <v>0</v>
      </c>
      <c r="K164" s="86" t="b">
        <v>0</v>
      </c>
      <c r="L164" s="86" t="b">
        <v>0</v>
      </c>
    </row>
    <row r="165" spans="1:12" ht="15">
      <c r="A165" s="86" t="s">
        <v>238</v>
      </c>
      <c r="B165" s="86" t="s">
        <v>2713</v>
      </c>
      <c r="C165" s="86">
        <v>5</v>
      </c>
      <c r="D165" s="121">
        <v>0.001487580810598803</v>
      </c>
      <c r="E165" s="121">
        <v>1.1431477339808456</v>
      </c>
      <c r="F165" s="86" t="s">
        <v>3798</v>
      </c>
      <c r="G165" s="86" t="b">
        <v>0</v>
      </c>
      <c r="H165" s="86" t="b">
        <v>0</v>
      </c>
      <c r="I165" s="86" t="b">
        <v>0</v>
      </c>
      <c r="J165" s="86" t="b">
        <v>0</v>
      </c>
      <c r="K165" s="86" t="b">
        <v>0</v>
      </c>
      <c r="L165" s="86" t="b">
        <v>0</v>
      </c>
    </row>
    <row r="166" spans="1:12" ht="15">
      <c r="A166" s="86" t="s">
        <v>2713</v>
      </c>
      <c r="B166" s="86" t="s">
        <v>3205</v>
      </c>
      <c r="C166" s="86">
        <v>5</v>
      </c>
      <c r="D166" s="121">
        <v>0.001487580810598803</v>
      </c>
      <c r="E166" s="121">
        <v>1.1693323168827188</v>
      </c>
      <c r="F166" s="86" t="s">
        <v>3798</v>
      </c>
      <c r="G166" s="86" t="b">
        <v>0</v>
      </c>
      <c r="H166" s="86" t="b">
        <v>0</v>
      </c>
      <c r="I166" s="86" t="b">
        <v>0</v>
      </c>
      <c r="J166" s="86" t="b">
        <v>0</v>
      </c>
      <c r="K166" s="86" t="b">
        <v>0</v>
      </c>
      <c r="L166" s="86" t="b">
        <v>0</v>
      </c>
    </row>
    <row r="167" spans="1:12" ht="15">
      <c r="A167" s="86" t="s">
        <v>3205</v>
      </c>
      <c r="B167" s="86" t="s">
        <v>3154</v>
      </c>
      <c r="C167" s="86">
        <v>5</v>
      </c>
      <c r="D167" s="121">
        <v>0.001487580810598803</v>
      </c>
      <c r="E167" s="121">
        <v>1.8610030824772383</v>
      </c>
      <c r="F167" s="86" t="s">
        <v>3798</v>
      </c>
      <c r="G167" s="86" t="b">
        <v>0</v>
      </c>
      <c r="H167" s="86" t="b">
        <v>0</v>
      </c>
      <c r="I167" s="86" t="b">
        <v>0</v>
      </c>
      <c r="J167" s="86" t="b">
        <v>0</v>
      </c>
      <c r="K167" s="86" t="b">
        <v>0</v>
      </c>
      <c r="L167" s="86" t="b">
        <v>0</v>
      </c>
    </row>
    <row r="168" spans="1:12" ht="15">
      <c r="A168" s="86" t="s">
        <v>2736</v>
      </c>
      <c r="B168" s="86" t="s">
        <v>2737</v>
      </c>
      <c r="C168" s="86">
        <v>5</v>
      </c>
      <c r="D168" s="121">
        <v>0.0015767344564203822</v>
      </c>
      <c r="E168" s="121">
        <v>2.794056292846625</v>
      </c>
      <c r="F168" s="86" t="s">
        <v>3798</v>
      </c>
      <c r="G168" s="86" t="b">
        <v>0</v>
      </c>
      <c r="H168" s="86" t="b">
        <v>0</v>
      </c>
      <c r="I168" s="86" t="b">
        <v>0</v>
      </c>
      <c r="J168" s="86" t="b">
        <v>0</v>
      </c>
      <c r="K168" s="86" t="b">
        <v>0</v>
      </c>
      <c r="L168" s="86" t="b">
        <v>0</v>
      </c>
    </row>
    <row r="169" spans="1:12" ht="15">
      <c r="A169" s="86" t="s">
        <v>2737</v>
      </c>
      <c r="B169" s="86" t="s">
        <v>2650</v>
      </c>
      <c r="C169" s="86">
        <v>5</v>
      </c>
      <c r="D169" s="121">
        <v>0.0015767344564203822</v>
      </c>
      <c r="E169" s="121">
        <v>2.493026297182644</v>
      </c>
      <c r="F169" s="86" t="s">
        <v>3798</v>
      </c>
      <c r="G169" s="86" t="b">
        <v>0</v>
      </c>
      <c r="H169" s="86" t="b">
        <v>0</v>
      </c>
      <c r="I169" s="86" t="b">
        <v>0</v>
      </c>
      <c r="J169" s="86" t="b">
        <v>0</v>
      </c>
      <c r="K169" s="86" t="b">
        <v>0</v>
      </c>
      <c r="L169" s="86" t="b">
        <v>0</v>
      </c>
    </row>
    <row r="170" spans="1:12" ht="15">
      <c r="A170" s="86" t="s">
        <v>2650</v>
      </c>
      <c r="B170" s="86" t="s">
        <v>2716</v>
      </c>
      <c r="C170" s="86">
        <v>5</v>
      </c>
      <c r="D170" s="121">
        <v>0.0015767344564203822</v>
      </c>
      <c r="E170" s="121">
        <v>1.3381243371969007</v>
      </c>
      <c r="F170" s="86" t="s">
        <v>3798</v>
      </c>
      <c r="G170" s="86" t="b">
        <v>0</v>
      </c>
      <c r="H170" s="86" t="b">
        <v>0</v>
      </c>
      <c r="I170" s="86" t="b">
        <v>0</v>
      </c>
      <c r="J170" s="86" t="b">
        <v>0</v>
      </c>
      <c r="K170" s="86" t="b">
        <v>0</v>
      </c>
      <c r="L170" s="86" t="b">
        <v>0</v>
      </c>
    </row>
    <row r="171" spans="1:12" ht="15">
      <c r="A171" s="86" t="s">
        <v>2716</v>
      </c>
      <c r="B171" s="86" t="s">
        <v>2738</v>
      </c>
      <c r="C171" s="86">
        <v>5</v>
      </c>
      <c r="D171" s="121">
        <v>0.0015767344564203822</v>
      </c>
      <c r="E171" s="121">
        <v>1.559973086813257</v>
      </c>
      <c r="F171" s="86" t="s">
        <v>3798</v>
      </c>
      <c r="G171" s="86" t="b">
        <v>0</v>
      </c>
      <c r="H171" s="86" t="b">
        <v>0</v>
      </c>
      <c r="I171" s="86" t="b">
        <v>0</v>
      </c>
      <c r="J171" s="86" t="b">
        <v>0</v>
      </c>
      <c r="K171" s="86" t="b">
        <v>0</v>
      </c>
      <c r="L171" s="86" t="b">
        <v>0</v>
      </c>
    </row>
    <row r="172" spans="1:12" ht="15">
      <c r="A172" s="86" t="s">
        <v>2738</v>
      </c>
      <c r="B172" s="86" t="s">
        <v>2739</v>
      </c>
      <c r="C172" s="86">
        <v>5</v>
      </c>
      <c r="D172" s="121">
        <v>0.0015767344564203822</v>
      </c>
      <c r="E172" s="121">
        <v>2.074882902422319</v>
      </c>
      <c r="F172" s="86" t="s">
        <v>3798</v>
      </c>
      <c r="G172" s="86" t="b">
        <v>0</v>
      </c>
      <c r="H172" s="86" t="b">
        <v>0</v>
      </c>
      <c r="I172" s="86" t="b">
        <v>0</v>
      </c>
      <c r="J172" s="86" t="b">
        <v>0</v>
      </c>
      <c r="K172" s="86" t="b">
        <v>0</v>
      </c>
      <c r="L172" s="86" t="b">
        <v>0</v>
      </c>
    </row>
    <row r="173" spans="1:12" ht="15">
      <c r="A173" s="86" t="s">
        <v>3242</v>
      </c>
      <c r="B173" s="86" t="s">
        <v>2751</v>
      </c>
      <c r="C173" s="86">
        <v>4</v>
      </c>
      <c r="D173" s="121">
        <v>0.0012613875651363055</v>
      </c>
      <c r="E173" s="121">
        <v>2.1620330781412194</v>
      </c>
      <c r="F173" s="86" t="s">
        <v>3798</v>
      </c>
      <c r="G173" s="86" t="b">
        <v>0</v>
      </c>
      <c r="H173" s="86" t="b">
        <v>0</v>
      </c>
      <c r="I173" s="86" t="b">
        <v>0</v>
      </c>
      <c r="J173" s="86" t="b">
        <v>0</v>
      </c>
      <c r="K173" s="86" t="b">
        <v>0</v>
      </c>
      <c r="L173" s="86" t="b">
        <v>0</v>
      </c>
    </row>
    <row r="174" spans="1:12" ht="15">
      <c r="A174" s="86" t="s">
        <v>2713</v>
      </c>
      <c r="B174" s="86" t="s">
        <v>2766</v>
      </c>
      <c r="C174" s="86">
        <v>4</v>
      </c>
      <c r="D174" s="121">
        <v>0.0012613875651363055</v>
      </c>
      <c r="E174" s="121">
        <v>0.6574489559038444</v>
      </c>
      <c r="F174" s="86" t="s">
        <v>3798</v>
      </c>
      <c r="G174" s="86" t="b">
        <v>0</v>
      </c>
      <c r="H174" s="86" t="b">
        <v>0</v>
      </c>
      <c r="I174" s="86" t="b">
        <v>0</v>
      </c>
      <c r="J174" s="86" t="b">
        <v>0</v>
      </c>
      <c r="K174" s="86" t="b">
        <v>0</v>
      </c>
      <c r="L174" s="86" t="b">
        <v>0</v>
      </c>
    </row>
    <row r="175" spans="1:12" ht="15">
      <c r="A175" s="86" t="s">
        <v>2758</v>
      </c>
      <c r="B175" s="86" t="s">
        <v>3224</v>
      </c>
      <c r="C175" s="86">
        <v>4</v>
      </c>
      <c r="D175" s="121">
        <v>0.0012613875651363055</v>
      </c>
      <c r="E175" s="121">
        <v>2.3961162841745876</v>
      </c>
      <c r="F175" s="86" t="s">
        <v>3798</v>
      </c>
      <c r="G175" s="86" t="b">
        <v>0</v>
      </c>
      <c r="H175" s="86" t="b">
        <v>0</v>
      </c>
      <c r="I175" s="86" t="b">
        <v>0</v>
      </c>
      <c r="J175" s="86" t="b">
        <v>0</v>
      </c>
      <c r="K175" s="86" t="b">
        <v>0</v>
      </c>
      <c r="L175" s="86" t="b">
        <v>0</v>
      </c>
    </row>
    <row r="176" spans="1:12" ht="15">
      <c r="A176" s="86" t="s">
        <v>2739</v>
      </c>
      <c r="B176" s="86" t="s">
        <v>3213</v>
      </c>
      <c r="C176" s="86">
        <v>4</v>
      </c>
      <c r="D176" s="121">
        <v>0.0012613875651363055</v>
      </c>
      <c r="E176" s="121">
        <v>2.074882902422319</v>
      </c>
      <c r="F176" s="86" t="s">
        <v>3798</v>
      </c>
      <c r="G176" s="86" t="b">
        <v>0</v>
      </c>
      <c r="H176" s="86" t="b">
        <v>0</v>
      </c>
      <c r="I176" s="86" t="b">
        <v>0</v>
      </c>
      <c r="J176" s="86" t="b">
        <v>0</v>
      </c>
      <c r="K176" s="86" t="b">
        <v>0</v>
      </c>
      <c r="L176" s="86" t="b">
        <v>0</v>
      </c>
    </row>
    <row r="177" spans="1:12" ht="15">
      <c r="A177" s="86" t="s">
        <v>3213</v>
      </c>
      <c r="B177" s="86" t="s">
        <v>3322</v>
      </c>
      <c r="C177" s="86">
        <v>4</v>
      </c>
      <c r="D177" s="121">
        <v>0.0012613875651363055</v>
      </c>
      <c r="E177" s="121">
        <v>2.8152455919165633</v>
      </c>
      <c r="F177" s="86" t="s">
        <v>3798</v>
      </c>
      <c r="G177" s="86" t="b">
        <v>0</v>
      </c>
      <c r="H177" s="86" t="b">
        <v>0</v>
      </c>
      <c r="I177" s="86" t="b">
        <v>0</v>
      </c>
      <c r="J177" s="86" t="b">
        <v>0</v>
      </c>
      <c r="K177" s="86" t="b">
        <v>0</v>
      </c>
      <c r="L177" s="86" t="b">
        <v>0</v>
      </c>
    </row>
    <row r="178" spans="1:12" ht="15">
      <c r="A178" s="86" t="s">
        <v>3322</v>
      </c>
      <c r="B178" s="86" t="s">
        <v>2714</v>
      </c>
      <c r="C178" s="86">
        <v>4</v>
      </c>
      <c r="D178" s="121">
        <v>0.0012613875651363055</v>
      </c>
      <c r="E178" s="121">
        <v>1.7140142051258642</v>
      </c>
      <c r="F178" s="86" t="s">
        <v>3798</v>
      </c>
      <c r="G178" s="86" t="b">
        <v>0</v>
      </c>
      <c r="H178" s="86" t="b">
        <v>0</v>
      </c>
      <c r="I178" s="86" t="b">
        <v>0</v>
      </c>
      <c r="J178" s="86" t="b">
        <v>0</v>
      </c>
      <c r="K178" s="86" t="b">
        <v>0</v>
      </c>
      <c r="L178" s="86" t="b">
        <v>0</v>
      </c>
    </row>
    <row r="179" spans="1:12" ht="15">
      <c r="A179" s="86" t="s">
        <v>3188</v>
      </c>
      <c r="B179" s="86" t="s">
        <v>3155</v>
      </c>
      <c r="C179" s="86">
        <v>4</v>
      </c>
      <c r="D179" s="121">
        <v>0.0012613875651363055</v>
      </c>
      <c r="E179" s="121">
        <v>1.7118695366592749</v>
      </c>
      <c r="F179" s="86" t="s">
        <v>3798</v>
      </c>
      <c r="G179" s="86" t="b">
        <v>0</v>
      </c>
      <c r="H179" s="86" t="b">
        <v>0</v>
      </c>
      <c r="I179" s="86" t="b">
        <v>0</v>
      </c>
      <c r="J179" s="86" t="b">
        <v>0</v>
      </c>
      <c r="K179" s="86" t="b">
        <v>0</v>
      </c>
      <c r="L179" s="86" t="b">
        <v>0</v>
      </c>
    </row>
    <row r="180" spans="1:12" ht="15">
      <c r="A180" s="86" t="s">
        <v>2719</v>
      </c>
      <c r="B180" s="86" t="s">
        <v>3324</v>
      </c>
      <c r="C180" s="86">
        <v>4</v>
      </c>
      <c r="D180" s="121">
        <v>0.0012613875651363055</v>
      </c>
      <c r="E180" s="121">
        <v>1.9549075853455695</v>
      </c>
      <c r="F180" s="86" t="s">
        <v>3798</v>
      </c>
      <c r="G180" s="86" t="b">
        <v>0</v>
      </c>
      <c r="H180" s="86" t="b">
        <v>0</v>
      </c>
      <c r="I180" s="86" t="b">
        <v>0</v>
      </c>
      <c r="J180" s="86" t="b">
        <v>0</v>
      </c>
      <c r="K180" s="86" t="b">
        <v>0</v>
      </c>
      <c r="L180" s="86" t="b">
        <v>0</v>
      </c>
    </row>
    <row r="181" spans="1:12" ht="15">
      <c r="A181" s="86" t="s">
        <v>2714</v>
      </c>
      <c r="B181" s="86" t="s">
        <v>3223</v>
      </c>
      <c r="C181" s="86">
        <v>4</v>
      </c>
      <c r="D181" s="121">
        <v>0.0012613875651363055</v>
      </c>
      <c r="E181" s="121">
        <v>1.46246030551704</v>
      </c>
      <c r="F181" s="86" t="s">
        <v>3798</v>
      </c>
      <c r="G181" s="86" t="b">
        <v>0</v>
      </c>
      <c r="H181" s="86" t="b">
        <v>0</v>
      </c>
      <c r="I181" s="86" t="b">
        <v>0</v>
      </c>
      <c r="J181" s="86" t="b">
        <v>0</v>
      </c>
      <c r="K181" s="86" t="b">
        <v>0</v>
      </c>
      <c r="L181" s="86" t="b">
        <v>0</v>
      </c>
    </row>
    <row r="182" spans="1:12" ht="15">
      <c r="A182" s="86" t="s">
        <v>2715</v>
      </c>
      <c r="B182" s="86" t="s">
        <v>3329</v>
      </c>
      <c r="C182" s="86">
        <v>4</v>
      </c>
      <c r="D182" s="121">
        <v>0.0012613875651363055</v>
      </c>
      <c r="E182" s="121">
        <v>1.7054983542033344</v>
      </c>
      <c r="F182" s="86" t="s">
        <v>3798</v>
      </c>
      <c r="G182" s="86" t="b">
        <v>0</v>
      </c>
      <c r="H182" s="86" t="b">
        <v>0</v>
      </c>
      <c r="I182" s="86" t="b">
        <v>0</v>
      </c>
      <c r="J182" s="86" t="b">
        <v>0</v>
      </c>
      <c r="K182" s="86" t="b">
        <v>0</v>
      </c>
      <c r="L182" s="86" t="b">
        <v>0</v>
      </c>
    </row>
    <row r="183" spans="1:12" ht="15">
      <c r="A183" s="86" t="s">
        <v>3329</v>
      </c>
      <c r="B183" s="86" t="s">
        <v>2713</v>
      </c>
      <c r="C183" s="86">
        <v>4</v>
      </c>
      <c r="D183" s="121">
        <v>0.0012613875651363055</v>
      </c>
      <c r="E183" s="121">
        <v>1.4441777296448268</v>
      </c>
      <c r="F183" s="86" t="s">
        <v>3798</v>
      </c>
      <c r="G183" s="86" t="b">
        <v>0</v>
      </c>
      <c r="H183" s="86" t="b">
        <v>0</v>
      </c>
      <c r="I183" s="86" t="b">
        <v>0</v>
      </c>
      <c r="J183" s="86" t="b">
        <v>0</v>
      </c>
      <c r="K183" s="86" t="b">
        <v>0</v>
      </c>
      <c r="L183" s="86" t="b">
        <v>0</v>
      </c>
    </row>
    <row r="184" spans="1:12" ht="15">
      <c r="A184" s="86" t="s">
        <v>3330</v>
      </c>
      <c r="B184" s="86" t="s">
        <v>3179</v>
      </c>
      <c r="C184" s="86">
        <v>4</v>
      </c>
      <c r="D184" s="121">
        <v>0.0012613875651363055</v>
      </c>
      <c r="E184" s="121">
        <v>2.3381243371969007</v>
      </c>
      <c r="F184" s="86" t="s">
        <v>3798</v>
      </c>
      <c r="G184" s="86" t="b">
        <v>0</v>
      </c>
      <c r="H184" s="86" t="b">
        <v>0</v>
      </c>
      <c r="I184" s="86" t="b">
        <v>0</v>
      </c>
      <c r="J184" s="86" t="b">
        <v>0</v>
      </c>
      <c r="K184" s="86" t="b">
        <v>0</v>
      </c>
      <c r="L184" s="86" t="b">
        <v>0</v>
      </c>
    </row>
    <row r="185" spans="1:12" ht="15">
      <c r="A185" s="86" t="s">
        <v>3284</v>
      </c>
      <c r="B185" s="86" t="s">
        <v>2713</v>
      </c>
      <c r="C185" s="86">
        <v>4</v>
      </c>
      <c r="D185" s="121">
        <v>0.0012613875651363055</v>
      </c>
      <c r="E185" s="121">
        <v>1.3472677166367704</v>
      </c>
      <c r="F185" s="86" t="s">
        <v>3798</v>
      </c>
      <c r="G185" s="86" t="b">
        <v>0</v>
      </c>
      <c r="H185" s="86" t="b">
        <v>0</v>
      </c>
      <c r="I185" s="86" t="b">
        <v>0</v>
      </c>
      <c r="J185" s="86" t="b">
        <v>0</v>
      </c>
      <c r="K185" s="86" t="b">
        <v>0</v>
      </c>
      <c r="L185" s="86" t="b">
        <v>0</v>
      </c>
    </row>
    <row r="186" spans="1:12" ht="15">
      <c r="A186" s="86" t="s">
        <v>3200</v>
      </c>
      <c r="B186" s="86" t="s">
        <v>2651</v>
      </c>
      <c r="C186" s="86">
        <v>4</v>
      </c>
      <c r="D186" s="121">
        <v>0.0012613875651363055</v>
      </c>
      <c r="E186" s="121">
        <v>2.2711775475662876</v>
      </c>
      <c r="F186" s="86" t="s">
        <v>3798</v>
      </c>
      <c r="G186" s="86" t="b">
        <v>0</v>
      </c>
      <c r="H186" s="86" t="b">
        <v>0</v>
      </c>
      <c r="I186" s="86" t="b">
        <v>0</v>
      </c>
      <c r="J186" s="86" t="b">
        <v>0</v>
      </c>
      <c r="K186" s="86" t="b">
        <v>0</v>
      </c>
      <c r="L186" s="86" t="b">
        <v>0</v>
      </c>
    </row>
    <row r="187" spans="1:12" ht="15">
      <c r="A187" s="86" t="s">
        <v>2713</v>
      </c>
      <c r="B187" s="86" t="s">
        <v>3209</v>
      </c>
      <c r="C187" s="86">
        <v>4</v>
      </c>
      <c r="D187" s="121">
        <v>0.0012613875651363055</v>
      </c>
      <c r="E187" s="121">
        <v>1.1181797944353375</v>
      </c>
      <c r="F187" s="86" t="s">
        <v>3798</v>
      </c>
      <c r="G187" s="86" t="b">
        <v>0</v>
      </c>
      <c r="H187" s="86" t="b">
        <v>0</v>
      </c>
      <c r="I187" s="86" t="b">
        <v>0</v>
      </c>
      <c r="J187" s="86" t="b">
        <v>0</v>
      </c>
      <c r="K187" s="86" t="b">
        <v>0</v>
      </c>
      <c r="L187" s="86" t="b">
        <v>0</v>
      </c>
    </row>
    <row r="188" spans="1:12" ht="15">
      <c r="A188" s="86" t="s">
        <v>3257</v>
      </c>
      <c r="B188" s="86" t="s">
        <v>3344</v>
      </c>
      <c r="C188" s="86">
        <v>4</v>
      </c>
      <c r="D188" s="121">
        <v>0.0012613875651363055</v>
      </c>
      <c r="E188" s="121">
        <v>2.940184328524863</v>
      </c>
      <c r="F188" s="86" t="s">
        <v>3798</v>
      </c>
      <c r="G188" s="86" t="b">
        <v>0</v>
      </c>
      <c r="H188" s="86" t="b">
        <v>0</v>
      </c>
      <c r="I188" s="86" t="b">
        <v>0</v>
      </c>
      <c r="J188" s="86" t="b">
        <v>0</v>
      </c>
      <c r="K188" s="86" t="b">
        <v>0</v>
      </c>
      <c r="L188" s="86" t="b">
        <v>0</v>
      </c>
    </row>
    <row r="189" spans="1:12" ht="15">
      <c r="A189" s="86" t="s">
        <v>3160</v>
      </c>
      <c r="B189" s="86" t="s">
        <v>2754</v>
      </c>
      <c r="C189" s="86">
        <v>4</v>
      </c>
      <c r="D189" s="121">
        <v>0.0012613875651363055</v>
      </c>
      <c r="E189" s="121">
        <v>1.8018816303585816</v>
      </c>
      <c r="F189" s="86" t="s">
        <v>3798</v>
      </c>
      <c r="G189" s="86" t="b">
        <v>0</v>
      </c>
      <c r="H189" s="86" t="b">
        <v>0</v>
      </c>
      <c r="I189" s="86" t="b">
        <v>0</v>
      </c>
      <c r="J189" s="86" t="b">
        <v>0</v>
      </c>
      <c r="K189" s="86" t="b">
        <v>0</v>
      </c>
      <c r="L189" s="86" t="b">
        <v>0</v>
      </c>
    </row>
    <row r="190" spans="1:12" ht="15">
      <c r="A190" s="86" t="s">
        <v>2713</v>
      </c>
      <c r="B190" s="86" t="s">
        <v>2723</v>
      </c>
      <c r="C190" s="86">
        <v>4</v>
      </c>
      <c r="D190" s="121">
        <v>0.0012613875651363055</v>
      </c>
      <c r="E190" s="121">
        <v>0.35641896023986325</v>
      </c>
      <c r="F190" s="86" t="s">
        <v>3798</v>
      </c>
      <c r="G190" s="86" t="b">
        <v>0</v>
      </c>
      <c r="H190" s="86" t="b">
        <v>0</v>
      </c>
      <c r="I190" s="86" t="b">
        <v>0</v>
      </c>
      <c r="J190" s="86" t="b">
        <v>0</v>
      </c>
      <c r="K190" s="86" t="b">
        <v>0</v>
      </c>
      <c r="L190" s="86" t="b">
        <v>0</v>
      </c>
    </row>
    <row r="191" spans="1:12" ht="15">
      <c r="A191" s="86" t="s">
        <v>3252</v>
      </c>
      <c r="B191" s="86" t="s">
        <v>3195</v>
      </c>
      <c r="C191" s="86">
        <v>4</v>
      </c>
      <c r="D191" s="121">
        <v>0.0012613875651363055</v>
      </c>
      <c r="E191" s="121">
        <v>2.428300967545989</v>
      </c>
      <c r="F191" s="86" t="s">
        <v>3798</v>
      </c>
      <c r="G191" s="86" t="b">
        <v>0</v>
      </c>
      <c r="H191" s="86" t="b">
        <v>0</v>
      </c>
      <c r="I191" s="86" t="b">
        <v>0</v>
      </c>
      <c r="J191" s="86" t="b">
        <v>0</v>
      </c>
      <c r="K191" s="86" t="b">
        <v>0</v>
      </c>
      <c r="L191" s="86" t="b">
        <v>0</v>
      </c>
    </row>
    <row r="192" spans="1:12" ht="15">
      <c r="A192" s="86" t="s">
        <v>3195</v>
      </c>
      <c r="B192" s="86" t="s">
        <v>3215</v>
      </c>
      <c r="C192" s="86">
        <v>4</v>
      </c>
      <c r="D192" s="121">
        <v>0.001482936779976402</v>
      </c>
      <c r="E192" s="121">
        <v>2.303362230937689</v>
      </c>
      <c r="F192" s="86" t="s">
        <v>3798</v>
      </c>
      <c r="G192" s="86" t="b">
        <v>0</v>
      </c>
      <c r="H192" s="86" t="b">
        <v>0</v>
      </c>
      <c r="I192" s="86" t="b">
        <v>0</v>
      </c>
      <c r="J192" s="86" t="b">
        <v>0</v>
      </c>
      <c r="K192" s="86" t="b">
        <v>0</v>
      </c>
      <c r="L192" s="86" t="b">
        <v>0</v>
      </c>
    </row>
    <row r="193" spans="1:12" ht="15">
      <c r="A193" s="86" t="s">
        <v>3183</v>
      </c>
      <c r="B193" s="86" t="s">
        <v>3349</v>
      </c>
      <c r="C193" s="86">
        <v>4</v>
      </c>
      <c r="D193" s="121">
        <v>0.0012613875651363055</v>
      </c>
      <c r="E193" s="121">
        <v>2.4630630738052006</v>
      </c>
      <c r="F193" s="86" t="s">
        <v>3798</v>
      </c>
      <c r="G193" s="86" t="b">
        <v>0</v>
      </c>
      <c r="H193" s="86" t="b">
        <v>0</v>
      </c>
      <c r="I193" s="86" t="b">
        <v>0</v>
      </c>
      <c r="J193" s="86" t="b">
        <v>0</v>
      </c>
      <c r="K193" s="86" t="b">
        <v>0</v>
      </c>
      <c r="L193" s="86" t="b">
        <v>0</v>
      </c>
    </row>
    <row r="194" spans="1:12" ht="15">
      <c r="A194" s="86" t="s">
        <v>3254</v>
      </c>
      <c r="B194" s="86" t="s">
        <v>2717</v>
      </c>
      <c r="C194" s="86">
        <v>4</v>
      </c>
      <c r="D194" s="121">
        <v>0.0012613875651363055</v>
      </c>
      <c r="E194" s="121">
        <v>1.6557535946803434</v>
      </c>
      <c r="F194" s="86" t="s">
        <v>3798</v>
      </c>
      <c r="G194" s="86" t="b">
        <v>0</v>
      </c>
      <c r="H194" s="86" t="b">
        <v>0</v>
      </c>
      <c r="I194" s="86" t="b">
        <v>0</v>
      </c>
      <c r="J194" s="86" t="b">
        <v>0</v>
      </c>
      <c r="K194" s="86" t="b">
        <v>0</v>
      </c>
      <c r="L194" s="86" t="b">
        <v>0</v>
      </c>
    </row>
    <row r="195" spans="1:12" ht="15">
      <c r="A195" s="86" t="s">
        <v>2722</v>
      </c>
      <c r="B195" s="86" t="s">
        <v>3157</v>
      </c>
      <c r="C195" s="86">
        <v>4</v>
      </c>
      <c r="D195" s="121">
        <v>0.0012613875651363055</v>
      </c>
      <c r="E195" s="121">
        <v>0.9081030609134225</v>
      </c>
      <c r="F195" s="86" t="s">
        <v>3798</v>
      </c>
      <c r="G195" s="86" t="b">
        <v>0</v>
      </c>
      <c r="H195" s="86" t="b">
        <v>0</v>
      </c>
      <c r="I195" s="86" t="b">
        <v>0</v>
      </c>
      <c r="J195" s="86" t="b">
        <v>0</v>
      </c>
      <c r="K195" s="86" t="b">
        <v>0</v>
      </c>
      <c r="L195" s="86" t="b">
        <v>0</v>
      </c>
    </row>
    <row r="196" spans="1:12" ht="15">
      <c r="A196" s="86" t="s">
        <v>3211</v>
      </c>
      <c r="B196" s="86" t="s">
        <v>3353</v>
      </c>
      <c r="C196" s="86">
        <v>4</v>
      </c>
      <c r="D196" s="121">
        <v>0.0012613875651363055</v>
      </c>
      <c r="E196" s="121">
        <v>2.764093069469182</v>
      </c>
      <c r="F196" s="86" t="s">
        <v>3798</v>
      </c>
      <c r="G196" s="86" t="b">
        <v>0</v>
      </c>
      <c r="H196" s="86" t="b">
        <v>0</v>
      </c>
      <c r="I196" s="86" t="b">
        <v>0</v>
      </c>
      <c r="J196" s="86" t="b">
        <v>0</v>
      </c>
      <c r="K196" s="86" t="b">
        <v>0</v>
      </c>
      <c r="L196" s="86" t="b">
        <v>0</v>
      </c>
    </row>
    <row r="197" spans="1:12" ht="15">
      <c r="A197" s="86" t="s">
        <v>3356</v>
      </c>
      <c r="B197" s="86" t="s">
        <v>2728</v>
      </c>
      <c r="C197" s="86">
        <v>4</v>
      </c>
      <c r="D197" s="121">
        <v>0.0012613875651363055</v>
      </c>
      <c r="E197" s="121">
        <v>2.1385519822916965</v>
      </c>
      <c r="F197" s="86" t="s">
        <v>3798</v>
      </c>
      <c r="G197" s="86" t="b">
        <v>0</v>
      </c>
      <c r="H197" s="86" t="b">
        <v>0</v>
      </c>
      <c r="I197" s="86" t="b">
        <v>0</v>
      </c>
      <c r="J197" s="86" t="b">
        <v>0</v>
      </c>
      <c r="K197" s="86" t="b">
        <v>0</v>
      </c>
      <c r="L197" s="86" t="b">
        <v>0</v>
      </c>
    </row>
    <row r="198" spans="1:12" ht="15">
      <c r="A198" s="86" t="s">
        <v>2728</v>
      </c>
      <c r="B198" s="86" t="s">
        <v>3220</v>
      </c>
      <c r="C198" s="86">
        <v>4</v>
      </c>
      <c r="D198" s="121">
        <v>0.0012613875651363055</v>
      </c>
      <c r="E198" s="121">
        <v>1.87323753889425</v>
      </c>
      <c r="F198" s="86" t="s">
        <v>3798</v>
      </c>
      <c r="G198" s="86" t="b">
        <v>0</v>
      </c>
      <c r="H198" s="86" t="b">
        <v>0</v>
      </c>
      <c r="I198" s="86" t="b">
        <v>0</v>
      </c>
      <c r="J198" s="86" t="b">
        <v>0</v>
      </c>
      <c r="K198" s="86" t="b">
        <v>0</v>
      </c>
      <c r="L198" s="86" t="b">
        <v>0</v>
      </c>
    </row>
    <row r="199" spans="1:12" ht="15">
      <c r="A199" s="86" t="s">
        <v>3220</v>
      </c>
      <c r="B199" s="86" t="s">
        <v>3208</v>
      </c>
      <c r="C199" s="86">
        <v>4</v>
      </c>
      <c r="D199" s="121">
        <v>0.0012613875651363055</v>
      </c>
      <c r="E199" s="121">
        <v>2.4630630738052006</v>
      </c>
      <c r="F199" s="86" t="s">
        <v>3798</v>
      </c>
      <c r="G199" s="86" t="b">
        <v>0</v>
      </c>
      <c r="H199" s="86" t="b">
        <v>0</v>
      </c>
      <c r="I199" s="86" t="b">
        <v>0</v>
      </c>
      <c r="J199" s="86" t="b">
        <v>0</v>
      </c>
      <c r="K199" s="86" t="b">
        <v>0</v>
      </c>
      <c r="L199" s="86" t="b">
        <v>0</v>
      </c>
    </row>
    <row r="200" spans="1:12" ht="15">
      <c r="A200" s="86" t="s">
        <v>3208</v>
      </c>
      <c r="B200" s="86" t="s">
        <v>3233</v>
      </c>
      <c r="C200" s="86">
        <v>4</v>
      </c>
      <c r="D200" s="121">
        <v>0.0012613875651363055</v>
      </c>
      <c r="E200" s="121">
        <v>2.5210550207828875</v>
      </c>
      <c r="F200" s="86" t="s">
        <v>3798</v>
      </c>
      <c r="G200" s="86" t="b">
        <v>0</v>
      </c>
      <c r="H200" s="86" t="b">
        <v>0</v>
      </c>
      <c r="I200" s="86" t="b">
        <v>0</v>
      </c>
      <c r="J200" s="86" t="b">
        <v>0</v>
      </c>
      <c r="K200" s="86" t="b">
        <v>0</v>
      </c>
      <c r="L200" s="86" t="b">
        <v>0</v>
      </c>
    </row>
    <row r="201" spans="1:12" ht="15">
      <c r="A201" s="86" t="s">
        <v>3234</v>
      </c>
      <c r="B201" s="86" t="s">
        <v>2725</v>
      </c>
      <c r="C201" s="86">
        <v>4</v>
      </c>
      <c r="D201" s="121">
        <v>0.0012613875651363055</v>
      </c>
      <c r="E201" s="121">
        <v>1.6301994902079553</v>
      </c>
      <c r="F201" s="86" t="s">
        <v>3798</v>
      </c>
      <c r="G201" s="86" t="b">
        <v>0</v>
      </c>
      <c r="H201" s="86" t="b">
        <v>0</v>
      </c>
      <c r="I201" s="86" t="b">
        <v>0</v>
      </c>
      <c r="J201" s="86" t="b">
        <v>0</v>
      </c>
      <c r="K201" s="86" t="b">
        <v>0</v>
      </c>
      <c r="L201" s="86" t="b">
        <v>0</v>
      </c>
    </row>
    <row r="202" spans="1:12" ht="15">
      <c r="A202" s="86" t="s">
        <v>2725</v>
      </c>
      <c r="B202" s="86" t="s">
        <v>3235</v>
      </c>
      <c r="C202" s="86">
        <v>4</v>
      </c>
      <c r="D202" s="121">
        <v>0.0012613875651363055</v>
      </c>
      <c r="E202" s="121">
        <v>1.624039181503137</v>
      </c>
      <c r="F202" s="86" t="s">
        <v>3798</v>
      </c>
      <c r="G202" s="86" t="b">
        <v>0</v>
      </c>
      <c r="H202" s="86" t="b">
        <v>0</v>
      </c>
      <c r="I202" s="86" t="b">
        <v>0</v>
      </c>
      <c r="J202" s="86" t="b">
        <v>0</v>
      </c>
      <c r="K202" s="86" t="b">
        <v>0</v>
      </c>
      <c r="L202" s="86" t="b">
        <v>0</v>
      </c>
    </row>
    <row r="203" spans="1:12" ht="15">
      <c r="A203" s="86" t="s">
        <v>3235</v>
      </c>
      <c r="B203" s="86" t="s">
        <v>3357</v>
      </c>
      <c r="C203" s="86">
        <v>4</v>
      </c>
      <c r="D203" s="121">
        <v>0.0012613875651363055</v>
      </c>
      <c r="E203" s="121">
        <v>2.8732375388942497</v>
      </c>
      <c r="F203" s="86" t="s">
        <v>3798</v>
      </c>
      <c r="G203" s="86" t="b">
        <v>0</v>
      </c>
      <c r="H203" s="86" t="b">
        <v>0</v>
      </c>
      <c r="I203" s="86" t="b">
        <v>0</v>
      </c>
      <c r="J203" s="86" t="b">
        <v>0</v>
      </c>
      <c r="K203" s="86" t="b">
        <v>0</v>
      </c>
      <c r="L203" s="86" t="b">
        <v>0</v>
      </c>
    </row>
    <row r="204" spans="1:12" ht="15">
      <c r="A204" s="86" t="s">
        <v>3357</v>
      </c>
      <c r="B204" s="86" t="s">
        <v>3236</v>
      </c>
      <c r="C204" s="86">
        <v>4</v>
      </c>
      <c r="D204" s="121">
        <v>0.0012613875651363055</v>
      </c>
      <c r="E204" s="121">
        <v>2.8732375388942497</v>
      </c>
      <c r="F204" s="86" t="s">
        <v>3798</v>
      </c>
      <c r="G204" s="86" t="b">
        <v>0</v>
      </c>
      <c r="H204" s="86" t="b">
        <v>0</v>
      </c>
      <c r="I204" s="86" t="b">
        <v>0</v>
      </c>
      <c r="J204" s="86" t="b">
        <v>0</v>
      </c>
      <c r="K204" s="86" t="b">
        <v>0</v>
      </c>
      <c r="L204" s="86" t="b">
        <v>0</v>
      </c>
    </row>
    <row r="205" spans="1:12" ht="15">
      <c r="A205" s="86" t="s">
        <v>3236</v>
      </c>
      <c r="B205" s="86" t="s">
        <v>2751</v>
      </c>
      <c r="C205" s="86">
        <v>4</v>
      </c>
      <c r="D205" s="121">
        <v>0.0012613875651363055</v>
      </c>
      <c r="E205" s="121">
        <v>2.0950862885106063</v>
      </c>
      <c r="F205" s="86" t="s">
        <v>3798</v>
      </c>
      <c r="G205" s="86" t="b">
        <v>0</v>
      </c>
      <c r="H205" s="86" t="b">
        <v>0</v>
      </c>
      <c r="I205" s="86" t="b">
        <v>0</v>
      </c>
      <c r="J205" s="86" t="b">
        <v>0</v>
      </c>
      <c r="K205" s="86" t="b">
        <v>0</v>
      </c>
      <c r="L205" s="86" t="b">
        <v>0</v>
      </c>
    </row>
    <row r="206" spans="1:12" ht="15">
      <c r="A206" s="86" t="s">
        <v>2751</v>
      </c>
      <c r="B206" s="86" t="s">
        <v>317</v>
      </c>
      <c r="C206" s="86">
        <v>4</v>
      </c>
      <c r="D206" s="121">
        <v>0.0012613875651363055</v>
      </c>
      <c r="E206" s="121">
        <v>2.3381243371969007</v>
      </c>
      <c r="F206" s="86" t="s">
        <v>3798</v>
      </c>
      <c r="G206" s="86" t="b">
        <v>0</v>
      </c>
      <c r="H206" s="86" t="b">
        <v>0</v>
      </c>
      <c r="I206" s="86" t="b">
        <v>0</v>
      </c>
      <c r="J206" s="86" t="b">
        <v>0</v>
      </c>
      <c r="K206" s="86" t="b">
        <v>0</v>
      </c>
      <c r="L206" s="86" t="b">
        <v>0</v>
      </c>
    </row>
    <row r="207" spans="1:12" ht="15">
      <c r="A207" s="86" t="s">
        <v>317</v>
      </c>
      <c r="B207" s="86" t="s">
        <v>3155</v>
      </c>
      <c r="C207" s="86">
        <v>4</v>
      </c>
      <c r="D207" s="121">
        <v>0.0012613875651363055</v>
      </c>
      <c r="E207" s="121">
        <v>2.2559375810095506</v>
      </c>
      <c r="F207" s="86" t="s">
        <v>3798</v>
      </c>
      <c r="G207" s="86" t="b">
        <v>0</v>
      </c>
      <c r="H207" s="86" t="b">
        <v>0</v>
      </c>
      <c r="I207" s="86" t="b">
        <v>0</v>
      </c>
      <c r="J207" s="86" t="b">
        <v>0</v>
      </c>
      <c r="K207" s="86" t="b">
        <v>0</v>
      </c>
      <c r="L207" s="86" t="b">
        <v>0</v>
      </c>
    </row>
    <row r="208" spans="1:12" ht="15">
      <c r="A208" s="86" t="s">
        <v>3155</v>
      </c>
      <c r="B208" s="86" t="s">
        <v>3358</v>
      </c>
      <c r="C208" s="86">
        <v>4</v>
      </c>
      <c r="D208" s="121">
        <v>0.0012613875651363055</v>
      </c>
      <c r="E208" s="121">
        <v>2.174267534558231</v>
      </c>
      <c r="F208" s="86" t="s">
        <v>3798</v>
      </c>
      <c r="G208" s="86" t="b">
        <v>0</v>
      </c>
      <c r="H208" s="86" t="b">
        <v>0</v>
      </c>
      <c r="I208" s="86" t="b">
        <v>0</v>
      </c>
      <c r="J208" s="86" t="b">
        <v>0</v>
      </c>
      <c r="K208" s="86" t="b">
        <v>0</v>
      </c>
      <c r="L208" s="86" t="b">
        <v>0</v>
      </c>
    </row>
    <row r="209" spans="1:12" ht="15">
      <c r="A209" s="86" t="s">
        <v>3358</v>
      </c>
      <c r="B209" s="86" t="s">
        <v>3359</v>
      </c>
      <c r="C209" s="86">
        <v>4</v>
      </c>
      <c r="D209" s="121">
        <v>0.0012613875651363055</v>
      </c>
      <c r="E209" s="121">
        <v>3.116275587580544</v>
      </c>
      <c r="F209" s="86" t="s">
        <v>3798</v>
      </c>
      <c r="G209" s="86" t="b">
        <v>0</v>
      </c>
      <c r="H209" s="86" t="b">
        <v>0</v>
      </c>
      <c r="I209" s="86" t="b">
        <v>0</v>
      </c>
      <c r="J209" s="86" t="b">
        <v>0</v>
      </c>
      <c r="K209" s="86" t="b">
        <v>0</v>
      </c>
      <c r="L209" s="86" t="b">
        <v>0</v>
      </c>
    </row>
    <row r="210" spans="1:12" ht="15">
      <c r="A210" s="86" t="s">
        <v>3359</v>
      </c>
      <c r="B210" s="86" t="s">
        <v>3360</v>
      </c>
      <c r="C210" s="86">
        <v>4</v>
      </c>
      <c r="D210" s="121">
        <v>0.0012613875651363055</v>
      </c>
      <c r="E210" s="121">
        <v>3.116275587580544</v>
      </c>
      <c r="F210" s="86" t="s">
        <v>3798</v>
      </c>
      <c r="G210" s="86" t="b">
        <v>0</v>
      </c>
      <c r="H210" s="86" t="b">
        <v>0</v>
      </c>
      <c r="I210" s="86" t="b">
        <v>0</v>
      </c>
      <c r="J210" s="86" t="b">
        <v>0</v>
      </c>
      <c r="K210" s="86" t="b">
        <v>0</v>
      </c>
      <c r="L210" s="86" t="b">
        <v>0</v>
      </c>
    </row>
    <row r="211" spans="1:12" ht="15">
      <c r="A211" s="86" t="s">
        <v>3360</v>
      </c>
      <c r="B211" s="86" t="s">
        <v>2713</v>
      </c>
      <c r="C211" s="86">
        <v>4</v>
      </c>
      <c r="D211" s="121">
        <v>0.0012613875651363055</v>
      </c>
      <c r="E211" s="121">
        <v>1.4441777296448268</v>
      </c>
      <c r="F211" s="86" t="s">
        <v>3798</v>
      </c>
      <c r="G211" s="86" t="b">
        <v>0</v>
      </c>
      <c r="H211" s="86" t="b">
        <v>0</v>
      </c>
      <c r="I211" s="86" t="b">
        <v>0</v>
      </c>
      <c r="J211" s="86" t="b">
        <v>0</v>
      </c>
      <c r="K211" s="86" t="b">
        <v>0</v>
      </c>
      <c r="L211" s="86" t="b">
        <v>0</v>
      </c>
    </row>
    <row r="212" spans="1:12" ht="15">
      <c r="A212" s="86" t="s">
        <v>2713</v>
      </c>
      <c r="B212" s="86" t="s">
        <v>3185</v>
      </c>
      <c r="C212" s="86">
        <v>4</v>
      </c>
      <c r="D212" s="121">
        <v>0.0012613875651363055</v>
      </c>
      <c r="E212" s="121">
        <v>0.8963310448189812</v>
      </c>
      <c r="F212" s="86" t="s">
        <v>3798</v>
      </c>
      <c r="G212" s="86" t="b">
        <v>0</v>
      </c>
      <c r="H212" s="86" t="b">
        <v>0</v>
      </c>
      <c r="I212" s="86" t="b">
        <v>0</v>
      </c>
      <c r="J212" s="86" t="b">
        <v>0</v>
      </c>
      <c r="K212" s="86" t="b">
        <v>0</v>
      </c>
      <c r="L212" s="86" t="b">
        <v>0</v>
      </c>
    </row>
    <row r="213" spans="1:12" ht="15">
      <c r="A213" s="86" t="s">
        <v>2729</v>
      </c>
      <c r="B213" s="86" t="s">
        <v>2715</v>
      </c>
      <c r="C213" s="86">
        <v>4</v>
      </c>
      <c r="D213" s="121">
        <v>0.0012613875651363055</v>
      </c>
      <c r="E213" s="121">
        <v>0.4468424767228503</v>
      </c>
      <c r="F213" s="86" t="s">
        <v>3798</v>
      </c>
      <c r="G213" s="86" t="b">
        <v>0</v>
      </c>
      <c r="H213" s="86" t="b">
        <v>0</v>
      </c>
      <c r="I213" s="86" t="b">
        <v>0</v>
      </c>
      <c r="J213" s="86" t="b">
        <v>0</v>
      </c>
      <c r="K213" s="86" t="b">
        <v>0</v>
      </c>
      <c r="L213" s="86" t="b">
        <v>0</v>
      </c>
    </row>
    <row r="214" spans="1:12" ht="15">
      <c r="A214" s="86" t="s">
        <v>2741</v>
      </c>
      <c r="B214" s="86" t="s">
        <v>2714</v>
      </c>
      <c r="C214" s="86">
        <v>4</v>
      </c>
      <c r="D214" s="121">
        <v>0.0012613875651363055</v>
      </c>
      <c r="E214" s="121">
        <v>0.7597716956865392</v>
      </c>
      <c r="F214" s="86" t="s">
        <v>3798</v>
      </c>
      <c r="G214" s="86" t="b">
        <v>0</v>
      </c>
      <c r="H214" s="86" t="b">
        <v>0</v>
      </c>
      <c r="I214" s="86" t="b">
        <v>0</v>
      </c>
      <c r="J214" s="86" t="b">
        <v>0</v>
      </c>
      <c r="K214" s="86" t="b">
        <v>0</v>
      </c>
      <c r="L214" s="86" t="b">
        <v>0</v>
      </c>
    </row>
    <row r="215" spans="1:12" ht="15">
      <c r="A215" s="86" t="s">
        <v>2714</v>
      </c>
      <c r="B215" s="86" t="s">
        <v>3247</v>
      </c>
      <c r="C215" s="86">
        <v>4</v>
      </c>
      <c r="D215" s="121">
        <v>0.0012613875651363055</v>
      </c>
      <c r="E215" s="121">
        <v>1.6085883411952782</v>
      </c>
      <c r="F215" s="86" t="s">
        <v>3798</v>
      </c>
      <c r="G215" s="86" t="b">
        <v>0</v>
      </c>
      <c r="H215" s="86" t="b">
        <v>0</v>
      </c>
      <c r="I215" s="86" t="b">
        <v>0</v>
      </c>
      <c r="J215" s="86" t="b">
        <v>0</v>
      </c>
      <c r="K215" s="86" t="b">
        <v>0</v>
      </c>
      <c r="L215" s="86" t="b">
        <v>0</v>
      </c>
    </row>
    <row r="216" spans="1:12" ht="15">
      <c r="A216" s="86" t="s">
        <v>2715</v>
      </c>
      <c r="B216" s="86" t="s">
        <v>3361</v>
      </c>
      <c r="C216" s="86">
        <v>4</v>
      </c>
      <c r="D216" s="121">
        <v>0.0012613875651363055</v>
      </c>
      <c r="E216" s="121">
        <v>1.7054983542033344</v>
      </c>
      <c r="F216" s="86" t="s">
        <v>3798</v>
      </c>
      <c r="G216" s="86" t="b">
        <v>0</v>
      </c>
      <c r="H216" s="86" t="b">
        <v>0</v>
      </c>
      <c r="I216" s="86" t="b">
        <v>0</v>
      </c>
      <c r="J216" s="86" t="b">
        <v>0</v>
      </c>
      <c r="K216" s="86" t="b">
        <v>0</v>
      </c>
      <c r="L216" s="86" t="b">
        <v>0</v>
      </c>
    </row>
    <row r="217" spans="1:12" ht="15">
      <c r="A217" s="86" t="s">
        <v>3361</v>
      </c>
      <c r="B217" s="86" t="s">
        <v>2725</v>
      </c>
      <c r="C217" s="86">
        <v>4</v>
      </c>
      <c r="D217" s="121">
        <v>0.0012613875651363055</v>
      </c>
      <c r="E217" s="121">
        <v>1.87323753889425</v>
      </c>
      <c r="F217" s="86" t="s">
        <v>3798</v>
      </c>
      <c r="G217" s="86" t="b">
        <v>0</v>
      </c>
      <c r="H217" s="86" t="b">
        <v>0</v>
      </c>
      <c r="I217" s="86" t="b">
        <v>0</v>
      </c>
      <c r="J217" s="86" t="b">
        <v>0</v>
      </c>
      <c r="K217" s="86" t="b">
        <v>0</v>
      </c>
      <c r="L217" s="86" t="b">
        <v>0</v>
      </c>
    </row>
    <row r="218" spans="1:12" ht="15">
      <c r="A218" s="86" t="s">
        <v>2725</v>
      </c>
      <c r="B218" s="86" t="s">
        <v>3362</v>
      </c>
      <c r="C218" s="86">
        <v>4</v>
      </c>
      <c r="D218" s="121">
        <v>0.0012613875651363055</v>
      </c>
      <c r="E218" s="121">
        <v>1.8670772301894314</v>
      </c>
      <c r="F218" s="86" t="s">
        <v>3798</v>
      </c>
      <c r="G218" s="86" t="b">
        <v>0</v>
      </c>
      <c r="H218" s="86" t="b">
        <v>0</v>
      </c>
      <c r="I218" s="86" t="b">
        <v>0</v>
      </c>
      <c r="J218" s="86" t="b">
        <v>0</v>
      </c>
      <c r="K218" s="86" t="b">
        <v>0</v>
      </c>
      <c r="L218" s="86" t="b">
        <v>0</v>
      </c>
    </row>
    <row r="219" spans="1:12" ht="15">
      <c r="A219" s="86" t="s">
        <v>3362</v>
      </c>
      <c r="B219" s="86" t="s">
        <v>3237</v>
      </c>
      <c r="C219" s="86">
        <v>4</v>
      </c>
      <c r="D219" s="121">
        <v>0.0012613875651363055</v>
      </c>
      <c r="E219" s="121">
        <v>2.8732375388942497</v>
      </c>
      <c r="F219" s="86" t="s">
        <v>3798</v>
      </c>
      <c r="G219" s="86" t="b">
        <v>0</v>
      </c>
      <c r="H219" s="86" t="b">
        <v>0</v>
      </c>
      <c r="I219" s="86" t="b">
        <v>0</v>
      </c>
      <c r="J219" s="86" t="b">
        <v>0</v>
      </c>
      <c r="K219" s="86" t="b">
        <v>0</v>
      </c>
      <c r="L219" s="86" t="b">
        <v>0</v>
      </c>
    </row>
    <row r="220" spans="1:12" ht="15">
      <c r="A220" s="86" t="s">
        <v>3237</v>
      </c>
      <c r="B220" s="86" t="s">
        <v>3207</v>
      </c>
      <c r="C220" s="86">
        <v>4</v>
      </c>
      <c r="D220" s="121">
        <v>0.0012613875651363055</v>
      </c>
      <c r="E220" s="121">
        <v>2.5210550207828875</v>
      </c>
      <c r="F220" s="86" t="s">
        <v>3798</v>
      </c>
      <c r="G220" s="86" t="b">
        <v>0</v>
      </c>
      <c r="H220" s="86" t="b">
        <v>0</v>
      </c>
      <c r="I220" s="86" t="b">
        <v>0</v>
      </c>
      <c r="J220" s="86" t="b">
        <v>0</v>
      </c>
      <c r="K220" s="86" t="b">
        <v>0</v>
      </c>
      <c r="L220" s="86" t="b">
        <v>0</v>
      </c>
    </row>
    <row r="221" spans="1:12" ht="15">
      <c r="A221" s="86" t="s">
        <v>3260</v>
      </c>
      <c r="B221" s="86" t="s">
        <v>3179</v>
      </c>
      <c r="C221" s="86">
        <v>4</v>
      </c>
      <c r="D221" s="121">
        <v>0.0012613875651363055</v>
      </c>
      <c r="E221" s="121">
        <v>2.1620330781412194</v>
      </c>
      <c r="F221" s="86" t="s">
        <v>3798</v>
      </c>
      <c r="G221" s="86" t="b">
        <v>0</v>
      </c>
      <c r="H221" s="86" t="b">
        <v>0</v>
      </c>
      <c r="I221" s="86" t="b">
        <v>0</v>
      </c>
      <c r="J221" s="86" t="b">
        <v>0</v>
      </c>
      <c r="K221" s="86" t="b">
        <v>0</v>
      </c>
      <c r="L221" s="86" t="b">
        <v>0</v>
      </c>
    </row>
    <row r="222" spans="1:12" ht="15">
      <c r="A222" s="86" t="s">
        <v>2738</v>
      </c>
      <c r="B222" s="86" t="s">
        <v>3365</v>
      </c>
      <c r="C222" s="86">
        <v>4</v>
      </c>
      <c r="D222" s="121">
        <v>0.0012613875651363055</v>
      </c>
      <c r="E222" s="121">
        <v>2.7183355789085066</v>
      </c>
      <c r="F222" s="86" t="s">
        <v>3798</v>
      </c>
      <c r="G222" s="86" t="b">
        <v>0</v>
      </c>
      <c r="H222" s="86" t="b">
        <v>0</v>
      </c>
      <c r="I222" s="86" t="b">
        <v>0</v>
      </c>
      <c r="J222" s="86" t="b">
        <v>0</v>
      </c>
      <c r="K222" s="86" t="b">
        <v>0</v>
      </c>
      <c r="L222" s="86" t="b">
        <v>0</v>
      </c>
    </row>
    <row r="223" spans="1:12" ht="15">
      <c r="A223" s="86" t="s">
        <v>3365</v>
      </c>
      <c r="B223" s="86" t="s">
        <v>2739</v>
      </c>
      <c r="C223" s="86">
        <v>4</v>
      </c>
      <c r="D223" s="121">
        <v>0.0012613875651363055</v>
      </c>
      <c r="E223" s="121">
        <v>2.3759128980863005</v>
      </c>
      <c r="F223" s="86" t="s">
        <v>3798</v>
      </c>
      <c r="G223" s="86" t="b">
        <v>0</v>
      </c>
      <c r="H223" s="86" t="b">
        <v>0</v>
      </c>
      <c r="I223" s="86" t="b">
        <v>0</v>
      </c>
      <c r="J223" s="86" t="b">
        <v>0</v>
      </c>
      <c r="K223" s="86" t="b">
        <v>0</v>
      </c>
      <c r="L223" s="86" t="b">
        <v>0</v>
      </c>
    </row>
    <row r="224" spans="1:12" ht="15">
      <c r="A224" s="86" t="s">
        <v>2720</v>
      </c>
      <c r="B224" s="86" t="s">
        <v>3191</v>
      </c>
      <c r="C224" s="86">
        <v>4</v>
      </c>
      <c r="D224" s="121">
        <v>0.0012613875651363055</v>
      </c>
      <c r="E224" s="121">
        <v>1.5832029275317319</v>
      </c>
      <c r="F224" s="86" t="s">
        <v>3798</v>
      </c>
      <c r="G224" s="86" t="b">
        <v>0</v>
      </c>
      <c r="H224" s="86" t="b">
        <v>0</v>
      </c>
      <c r="I224" s="86" t="b">
        <v>0</v>
      </c>
      <c r="J224" s="86" t="b">
        <v>0</v>
      </c>
      <c r="K224" s="86" t="b">
        <v>0</v>
      </c>
      <c r="L224" s="86" t="b">
        <v>0</v>
      </c>
    </row>
    <row r="225" spans="1:12" ht="15">
      <c r="A225" s="86" t="s">
        <v>2750</v>
      </c>
      <c r="B225" s="86" t="s">
        <v>2769</v>
      </c>
      <c r="C225" s="86">
        <v>4</v>
      </c>
      <c r="D225" s="121">
        <v>0.0012613875651363055</v>
      </c>
      <c r="E225" s="121">
        <v>1.6391543328608817</v>
      </c>
      <c r="F225" s="86" t="s">
        <v>3798</v>
      </c>
      <c r="G225" s="86" t="b">
        <v>0</v>
      </c>
      <c r="H225" s="86" t="b">
        <v>0</v>
      </c>
      <c r="I225" s="86" t="b">
        <v>0</v>
      </c>
      <c r="J225" s="86" t="b">
        <v>0</v>
      </c>
      <c r="K225" s="86" t="b">
        <v>0</v>
      </c>
      <c r="L225" s="86" t="b">
        <v>0</v>
      </c>
    </row>
    <row r="226" spans="1:12" ht="15">
      <c r="A226" s="86" t="s">
        <v>2769</v>
      </c>
      <c r="B226" s="86" t="s">
        <v>3366</v>
      </c>
      <c r="C226" s="86">
        <v>4</v>
      </c>
      <c r="D226" s="121">
        <v>0.0012613875651363055</v>
      </c>
      <c r="E226" s="121">
        <v>2.213185600588601</v>
      </c>
      <c r="F226" s="86" t="s">
        <v>3798</v>
      </c>
      <c r="G226" s="86" t="b">
        <v>0</v>
      </c>
      <c r="H226" s="86" t="b">
        <v>0</v>
      </c>
      <c r="I226" s="86" t="b">
        <v>0</v>
      </c>
      <c r="J226" s="86" t="b">
        <v>0</v>
      </c>
      <c r="K226" s="86" t="b">
        <v>0</v>
      </c>
      <c r="L226" s="86" t="b">
        <v>0</v>
      </c>
    </row>
    <row r="227" spans="1:12" ht="15">
      <c r="A227" s="86" t="s">
        <v>3366</v>
      </c>
      <c r="B227" s="86" t="s">
        <v>3199</v>
      </c>
      <c r="C227" s="86">
        <v>4</v>
      </c>
      <c r="D227" s="121">
        <v>0.0012613875651363055</v>
      </c>
      <c r="E227" s="121">
        <v>2.6769428937502817</v>
      </c>
      <c r="F227" s="86" t="s">
        <v>3798</v>
      </c>
      <c r="G227" s="86" t="b">
        <v>0</v>
      </c>
      <c r="H227" s="86" t="b">
        <v>0</v>
      </c>
      <c r="I227" s="86" t="b">
        <v>0</v>
      </c>
      <c r="J227" s="86" t="b">
        <v>0</v>
      </c>
      <c r="K227" s="86" t="b">
        <v>0</v>
      </c>
      <c r="L227" s="86" t="b">
        <v>0</v>
      </c>
    </row>
    <row r="228" spans="1:12" ht="15">
      <c r="A228" s="86" t="s">
        <v>3199</v>
      </c>
      <c r="B228" s="86" t="s">
        <v>3211</v>
      </c>
      <c r="C228" s="86">
        <v>4</v>
      </c>
      <c r="D228" s="121">
        <v>0.0012613875651363055</v>
      </c>
      <c r="E228" s="121">
        <v>2.324760375638919</v>
      </c>
      <c r="F228" s="86" t="s">
        <v>3798</v>
      </c>
      <c r="G228" s="86" t="b">
        <v>0</v>
      </c>
      <c r="H228" s="86" t="b">
        <v>0</v>
      </c>
      <c r="I228" s="86" t="b">
        <v>0</v>
      </c>
      <c r="J228" s="86" t="b">
        <v>0</v>
      </c>
      <c r="K228" s="86" t="b">
        <v>0</v>
      </c>
      <c r="L228" s="86" t="b">
        <v>0</v>
      </c>
    </row>
    <row r="229" spans="1:12" ht="15">
      <c r="A229" s="86" t="s">
        <v>3211</v>
      </c>
      <c r="B229" s="86" t="s">
        <v>3189</v>
      </c>
      <c r="C229" s="86">
        <v>4</v>
      </c>
      <c r="D229" s="121">
        <v>0.0012613875651363055</v>
      </c>
      <c r="E229" s="121">
        <v>2.3661530607971444</v>
      </c>
      <c r="F229" s="86" t="s">
        <v>3798</v>
      </c>
      <c r="G229" s="86" t="b">
        <v>0</v>
      </c>
      <c r="H229" s="86" t="b">
        <v>0</v>
      </c>
      <c r="I229" s="86" t="b">
        <v>0</v>
      </c>
      <c r="J229" s="86" t="b">
        <v>0</v>
      </c>
      <c r="K229" s="86" t="b">
        <v>0</v>
      </c>
      <c r="L229" s="86" t="b">
        <v>0</v>
      </c>
    </row>
    <row r="230" spans="1:12" ht="15">
      <c r="A230" s="86" t="s">
        <v>3189</v>
      </c>
      <c r="B230" s="86" t="s">
        <v>3239</v>
      </c>
      <c r="C230" s="86">
        <v>4</v>
      </c>
      <c r="D230" s="121">
        <v>0.0012613875651363055</v>
      </c>
      <c r="E230" s="121">
        <v>2.329169494543974</v>
      </c>
      <c r="F230" s="86" t="s">
        <v>3798</v>
      </c>
      <c r="G230" s="86" t="b">
        <v>0</v>
      </c>
      <c r="H230" s="86" t="b">
        <v>0</v>
      </c>
      <c r="I230" s="86" t="b">
        <v>0</v>
      </c>
      <c r="J230" s="86" t="b">
        <v>0</v>
      </c>
      <c r="K230" s="86" t="b">
        <v>0</v>
      </c>
      <c r="L230" s="86" t="b">
        <v>0</v>
      </c>
    </row>
    <row r="231" spans="1:12" ht="15">
      <c r="A231" s="86" t="s">
        <v>2741</v>
      </c>
      <c r="B231" s="86" t="s">
        <v>319</v>
      </c>
      <c r="C231" s="86">
        <v>4</v>
      </c>
      <c r="D231" s="121">
        <v>0.0012613875651363055</v>
      </c>
      <c r="E231" s="121">
        <v>2.1620330781412194</v>
      </c>
      <c r="F231" s="86" t="s">
        <v>3798</v>
      </c>
      <c r="G231" s="86" t="b">
        <v>0</v>
      </c>
      <c r="H231" s="86" t="b">
        <v>0</v>
      </c>
      <c r="I231" s="86" t="b">
        <v>0</v>
      </c>
      <c r="J231" s="86" t="b">
        <v>0</v>
      </c>
      <c r="K231" s="86" t="b">
        <v>0</v>
      </c>
      <c r="L231" s="86" t="b">
        <v>0</v>
      </c>
    </row>
    <row r="232" spans="1:12" ht="15">
      <c r="A232" s="86" t="s">
        <v>319</v>
      </c>
      <c r="B232" s="86" t="s">
        <v>3196</v>
      </c>
      <c r="C232" s="86">
        <v>4</v>
      </c>
      <c r="D232" s="121">
        <v>0.0012613875651363055</v>
      </c>
      <c r="E232" s="121">
        <v>2.764093069469182</v>
      </c>
      <c r="F232" s="86" t="s">
        <v>3798</v>
      </c>
      <c r="G232" s="86" t="b">
        <v>0</v>
      </c>
      <c r="H232" s="86" t="b">
        <v>0</v>
      </c>
      <c r="I232" s="86" t="b">
        <v>0</v>
      </c>
      <c r="J232" s="86" t="b">
        <v>0</v>
      </c>
      <c r="K232" s="86" t="b">
        <v>0</v>
      </c>
      <c r="L232" s="86" t="b">
        <v>0</v>
      </c>
    </row>
    <row r="233" spans="1:12" ht="15">
      <c r="A233" s="86" t="s">
        <v>3196</v>
      </c>
      <c r="B233" s="86" t="s">
        <v>3206</v>
      </c>
      <c r="C233" s="86">
        <v>4</v>
      </c>
      <c r="D233" s="121">
        <v>0.0012613875651363055</v>
      </c>
      <c r="E233" s="121">
        <v>2.2869718147495193</v>
      </c>
      <c r="F233" s="86" t="s">
        <v>3798</v>
      </c>
      <c r="G233" s="86" t="b">
        <v>0</v>
      </c>
      <c r="H233" s="86" t="b">
        <v>0</v>
      </c>
      <c r="I233" s="86" t="b">
        <v>0</v>
      </c>
      <c r="J233" s="86" t="b">
        <v>0</v>
      </c>
      <c r="K233" s="86" t="b">
        <v>0</v>
      </c>
      <c r="L233" s="86" t="b">
        <v>0</v>
      </c>
    </row>
    <row r="234" spans="1:12" ht="15">
      <c r="A234" s="86" t="s">
        <v>3206</v>
      </c>
      <c r="B234" s="86" t="s">
        <v>3225</v>
      </c>
      <c r="C234" s="86">
        <v>4</v>
      </c>
      <c r="D234" s="121">
        <v>0.0012613875651363055</v>
      </c>
      <c r="E234" s="121">
        <v>2.5210550207828875</v>
      </c>
      <c r="F234" s="86" t="s">
        <v>3798</v>
      </c>
      <c r="G234" s="86" t="b">
        <v>0</v>
      </c>
      <c r="H234" s="86" t="b">
        <v>0</v>
      </c>
      <c r="I234" s="86" t="b">
        <v>0</v>
      </c>
      <c r="J234" s="86" t="b">
        <v>0</v>
      </c>
      <c r="K234" s="86" t="b">
        <v>0</v>
      </c>
      <c r="L234" s="86" t="b">
        <v>0</v>
      </c>
    </row>
    <row r="235" spans="1:12" ht="15">
      <c r="A235" s="86" t="s">
        <v>3225</v>
      </c>
      <c r="B235" s="86" t="s">
        <v>2725</v>
      </c>
      <c r="C235" s="86">
        <v>4</v>
      </c>
      <c r="D235" s="121">
        <v>0.0012613875651363055</v>
      </c>
      <c r="E235" s="121">
        <v>1.6971462798385686</v>
      </c>
      <c r="F235" s="86" t="s">
        <v>3798</v>
      </c>
      <c r="G235" s="86" t="b">
        <v>0</v>
      </c>
      <c r="H235" s="86" t="b">
        <v>0</v>
      </c>
      <c r="I235" s="86" t="b">
        <v>0</v>
      </c>
      <c r="J235" s="86" t="b">
        <v>0</v>
      </c>
      <c r="K235" s="86" t="b">
        <v>0</v>
      </c>
      <c r="L235" s="86" t="b">
        <v>0</v>
      </c>
    </row>
    <row r="236" spans="1:12" ht="15">
      <c r="A236" s="86" t="s">
        <v>2715</v>
      </c>
      <c r="B236" s="86" t="s">
        <v>3220</v>
      </c>
      <c r="C236" s="86">
        <v>4</v>
      </c>
      <c r="D236" s="121">
        <v>0.0012613875651363055</v>
      </c>
      <c r="E236" s="121">
        <v>1.4044683585393534</v>
      </c>
      <c r="F236" s="86" t="s">
        <v>3798</v>
      </c>
      <c r="G236" s="86" t="b">
        <v>0</v>
      </c>
      <c r="H236" s="86" t="b">
        <v>0</v>
      </c>
      <c r="I236" s="86" t="b">
        <v>0</v>
      </c>
      <c r="J236" s="86" t="b">
        <v>0</v>
      </c>
      <c r="K236" s="86" t="b">
        <v>0</v>
      </c>
      <c r="L236" s="86" t="b">
        <v>0</v>
      </c>
    </row>
    <row r="237" spans="1:12" ht="15">
      <c r="A237" s="86" t="s">
        <v>3220</v>
      </c>
      <c r="B237" s="86" t="s">
        <v>3198</v>
      </c>
      <c r="C237" s="86">
        <v>4</v>
      </c>
      <c r="D237" s="121">
        <v>0.0012613875651363055</v>
      </c>
      <c r="E237" s="121">
        <v>2.3381243371969007</v>
      </c>
      <c r="F237" s="86" t="s">
        <v>3798</v>
      </c>
      <c r="G237" s="86" t="b">
        <v>0</v>
      </c>
      <c r="H237" s="86" t="b">
        <v>0</v>
      </c>
      <c r="I237" s="86" t="b">
        <v>0</v>
      </c>
      <c r="J237" s="86" t="b">
        <v>0</v>
      </c>
      <c r="K237" s="86" t="b">
        <v>0</v>
      </c>
      <c r="L237" s="86" t="b">
        <v>0</v>
      </c>
    </row>
    <row r="238" spans="1:12" ht="15">
      <c r="A238" s="86" t="s">
        <v>2713</v>
      </c>
      <c r="B238" s="86" t="s">
        <v>3367</v>
      </c>
      <c r="C238" s="86">
        <v>4</v>
      </c>
      <c r="D238" s="121">
        <v>0.0012613875651363055</v>
      </c>
      <c r="E238" s="121">
        <v>1.4703623125467</v>
      </c>
      <c r="F238" s="86" t="s">
        <v>3798</v>
      </c>
      <c r="G238" s="86" t="b">
        <v>0</v>
      </c>
      <c r="H238" s="86" t="b">
        <v>0</v>
      </c>
      <c r="I238" s="86" t="b">
        <v>0</v>
      </c>
      <c r="J238" s="86" t="b">
        <v>0</v>
      </c>
      <c r="K238" s="86" t="b">
        <v>0</v>
      </c>
      <c r="L238" s="86" t="b">
        <v>0</v>
      </c>
    </row>
    <row r="239" spans="1:12" ht="15">
      <c r="A239" s="86" t="s">
        <v>3367</v>
      </c>
      <c r="B239" s="86" t="s">
        <v>3184</v>
      </c>
      <c r="C239" s="86">
        <v>4</v>
      </c>
      <c r="D239" s="121">
        <v>0.0012613875651363055</v>
      </c>
      <c r="E239" s="121">
        <v>2.7183355789085066</v>
      </c>
      <c r="F239" s="86" t="s">
        <v>3798</v>
      </c>
      <c r="G239" s="86" t="b">
        <v>0</v>
      </c>
      <c r="H239" s="86" t="b">
        <v>0</v>
      </c>
      <c r="I239" s="86" t="b">
        <v>0</v>
      </c>
      <c r="J239" s="86" t="b">
        <v>0</v>
      </c>
      <c r="K239" s="86" t="b">
        <v>0</v>
      </c>
      <c r="L239" s="86" t="b">
        <v>0</v>
      </c>
    </row>
    <row r="240" spans="1:12" ht="15">
      <c r="A240" s="86" t="s">
        <v>3184</v>
      </c>
      <c r="B240" s="86" t="s">
        <v>2719</v>
      </c>
      <c r="C240" s="86">
        <v>4</v>
      </c>
      <c r="D240" s="121">
        <v>0.0012613875651363055</v>
      </c>
      <c r="E240" s="121">
        <v>1.2942710534910187</v>
      </c>
      <c r="F240" s="86" t="s">
        <v>3798</v>
      </c>
      <c r="G240" s="86" t="b">
        <v>0</v>
      </c>
      <c r="H240" s="86" t="b">
        <v>0</v>
      </c>
      <c r="I240" s="86" t="b">
        <v>0</v>
      </c>
      <c r="J240" s="86" t="b">
        <v>0</v>
      </c>
      <c r="K240" s="86" t="b">
        <v>0</v>
      </c>
      <c r="L240" s="86" t="b">
        <v>0</v>
      </c>
    </row>
    <row r="241" spans="1:12" ht="15">
      <c r="A241" s="86" t="s">
        <v>2719</v>
      </c>
      <c r="B241" s="86" t="s">
        <v>293</v>
      </c>
      <c r="C241" s="86">
        <v>4</v>
      </c>
      <c r="D241" s="121">
        <v>0.0012613875651363055</v>
      </c>
      <c r="E241" s="121">
        <v>1.1767563349619257</v>
      </c>
      <c r="F241" s="86" t="s">
        <v>3798</v>
      </c>
      <c r="G241" s="86" t="b">
        <v>0</v>
      </c>
      <c r="H241" s="86" t="b">
        <v>0</v>
      </c>
      <c r="I241" s="86" t="b">
        <v>0</v>
      </c>
      <c r="J241" s="86" t="b">
        <v>0</v>
      </c>
      <c r="K241" s="86" t="b">
        <v>0</v>
      </c>
      <c r="L241" s="86" t="b">
        <v>0</v>
      </c>
    </row>
    <row r="242" spans="1:12" ht="15">
      <c r="A242" s="86" t="s">
        <v>293</v>
      </c>
      <c r="B242" s="86" t="s">
        <v>3207</v>
      </c>
      <c r="C242" s="86">
        <v>4</v>
      </c>
      <c r="D242" s="121">
        <v>0.0012613875651363055</v>
      </c>
      <c r="E242" s="121">
        <v>1.9347892966381568</v>
      </c>
      <c r="F242" s="86" t="s">
        <v>3798</v>
      </c>
      <c r="G242" s="86" t="b">
        <v>0</v>
      </c>
      <c r="H242" s="86" t="b">
        <v>0</v>
      </c>
      <c r="I242" s="86" t="b">
        <v>0</v>
      </c>
      <c r="J242" s="86" t="b">
        <v>0</v>
      </c>
      <c r="K242" s="86" t="b">
        <v>0</v>
      </c>
      <c r="L242" s="86" t="b">
        <v>0</v>
      </c>
    </row>
    <row r="243" spans="1:12" ht="15">
      <c r="A243" s="86" t="s">
        <v>3368</v>
      </c>
      <c r="B243" s="86" t="s">
        <v>2719</v>
      </c>
      <c r="C243" s="86">
        <v>4</v>
      </c>
      <c r="D243" s="121">
        <v>0.0012613875651363055</v>
      </c>
      <c r="E243" s="121">
        <v>1.9474835672663624</v>
      </c>
      <c r="F243" s="86" t="s">
        <v>3798</v>
      </c>
      <c r="G243" s="86" t="b">
        <v>0</v>
      </c>
      <c r="H243" s="86" t="b">
        <v>0</v>
      </c>
      <c r="I243" s="86" t="b">
        <v>0</v>
      </c>
      <c r="J243" s="86" t="b">
        <v>0</v>
      </c>
      <c r="K243" s="86" t="b">
        <v>0</v>
      </c>
      <c r="L243" s="86" t="b">
        <v>0</v>
      </c>
    </row>
    <row r="244" spans="1:12" ht="15">
      <c r="A244" s="86" t="s">
        <v>2719</v>
      </c>
      <c r="B244" s="86" t="s">
        <v>3240</v>
      </c>
      <c r="C244" s="86">
        <v>4</v>
      </c>
      <c r="D244" s="121">
        <v>0.0012613875651363055</v>
      </c>
      <c r="E244" s="121">
        <v>1.7118695366592749</v>
      </c>
      <c r="F244" s="86" t="s">
        <v>3798</v>
      </c>
      <c r="G244" s="86" t="b">
        <v>0</v>
      </c>
      <c r="H244" s="86" t="b">
        <v>0</v>
      </c>
      <c r="I244" s="86" t="b">
        <v>0</v>
      </c>
      <c r="J244" s="86" t="b">
        <v>0</v>
      </c>
      <c r="K244" s="86" t="b">
        <v>0</v>
      </c>
      <c r="L244" s="86" t="b">
        <v>0</v>
      </c>
    </row>
    <row r="245" spans="1:12" ht="15">
      <c r="A245" s="86" t="s">
        <v>3240</v>
      </c>
      <c r="B245" s="86" t="s">
        <v>2651</v>
      </c>
      <c r="C245" s="86">
        <v>4</v>
      </c>
      <c r="D245" s="121">
        <v>0.0012613875651363055</v>
      </c>
      <c r="E245" s="121">
        <v>2.329169494543974</v>
      </c>
      <c r="F245" s="86" t="s">
        <v>3798</v>
      </c>
      <c r="G245" s="86" t="b">
        <v>0</v>
      </c>
      <c r="H245" s="86" t="b">
        <v>0</v>
      </c>
      <c r="I245" s="86" t="b">
        <v>0</v>
      </c>
      <c r="J245" s="86" t="b">
        <v>0</v>
      </c>
      <c r="K245" s="86" t="b">
        <v>0</v>
      </c>
      <c r="L245" s="86" t="b">
        <v>0</v>
      </c>
    </row>
    <row r="246" spans="1:12" ht="15">
      <c r="A246" s="86" t="s">
        <v>2651</v>
      </c>
      <c r="B246" s="86" t="s">
        <v>3160</v>
      </c>
      <c r="C246" s="86">
        <v>4</v>
      </c>
      <c r="D246" s="121">
        <v>0.0012613875651363055</v>
      </c>
      <c r="E246" s="121">
        <v>1.6971462798385686</v>
      </c>
      <c r="F246" s="86" t="s">
        <v>3798</v>
      </c>
      <c r="G246" s="86" t="b">
        <v>0</v>
      </c>
      <c r="H246" s="86" t="b">
        <v>0</v>
      </c>
      <c r="I246" s="86" t="b">
        <v>0</v>
      </c>
      <c r="J246" s="86" t="b">
        <v>0</v>
      </c>
      <c r="K246" s="86" t="b">
        <v>0</v>
      </c>
      <c r="L246" s="86" t="b">
        <v>0</v>
      </c>
    </row>
    <row r="247" spans="1:12" ht="15">
      <c r="A247" s="86" t="s">
        <v>3160</v>
      </c>
      <c r="B247" s="86" t="s">
        <v>3263</v>
      </c>
      <c r="C247" s="86">
        <v>4</v>
      </c>
      <c r="D247" s="121">
        <v>0.0012613875651363055</v>
      </c>
      <c r="E247" s="121">
        <v>2.241214324188844</v>
      </c>
      <c r="F247" s="86" t="s">
        <v>3798</v>
      </c>
      <c r="G247" s="86" t="b">
        <v>0</v>
      </c>
      <c r="H247" s="86" t="b">
        <v>0</v>
      </c>
      <c r="I247" s="86" t="b">
        <v>0</v>
      </c>
      <c r="J247" s="86" t="b">
        <v>0</v>
      </c>
      <c r="K247" s="86" t="b">
        <v>0</v>
      </c>
      <c r="L247" s="86" t="b">
        <v>0</v>
      </c>
    </row>
    <row r="248" spans="1:12" ht="15">
      <c r="A248" s="86" t="s">
        <v>3263</v>
      </c>
      <c r="B248" s="86" t="s">
        <v>2723</v>
      </c>
      <c r="C248" s="86">
        <v>4</v>
      </c>
      <c r="D248" s="121">
        <v>0.0012613875651363055</v>
      </c>
      <c r="E248" s="121">
        <v>1.8262409762180263</v>
      </c>
      <c r="F248" s="86" t="s">
        <v>3798</v>
      </c>
      <c r="G248" s="86" t="b">
        <v>0</v>
      </c>
      <c r="H248" s="86" t="b">
        <v>0</v>
      </c>
      <c r="I248" s="86" t="b">
        <v>0</v>
      </c>
      <c r="J248" s="86" t="b">
        <v>0</v>
      </c>
      <c r="K248" s="86" t="b">
        <v>0</v>
      </c>
      <c r="L248" s="86" t="b">
        <v>0</v>
      </c>
    </row>
    <row r="249" spans="1:12" ht="15">
      <c r="A249" s="86" t="s">
        <v>2723</v>
      </c>
      <c r="B249" s="86" t="s">
        <v>2727</v>
      </c>
      <c r="C249" s="86">
        <v>4</v>
      </c>
      <c r="D249" s="121">
        <v>0.0012613875651363055</v>
      </c>
      <c r="E249" s="121">
        <v>0.9231509892260826</v>
      </c>
      <c r="F249" s="86" t="s">
        <v>3798</v>
      </c>
      <c r="G249" s="86" t="b">
        <v>0</v>
      </c>
      <c r="H249" s="86" t="b">
        <v>0</v>
      </c>
      <c r="I249" s="86" t="b">
        <v>0</v>
      </c>
      <c r="J249" s="86" t="b">
        <v>0</v>
      </c>
      <c r="K249" s="86" t="b">
        <v>0</v>
      </c>
      <c r="L249" s="86" t="b">
        <v>0</v>
      </c>
    </row>
    <row r="250" spans="1:12" ht="15">
      <c r="A250" s="86" t="s">
        <v>2727</v>
      </c>
      <c r="B250" s="86" t="s">
        <v>3221</v>
      </c>
      <c r="C250" s="86">
        <v>4</v>
      </c>
      <c r="D250" s="121">
        <v>0.0012613875651363055</v>
      </c>
      <c r="E250" s="121">
        <v>1.7360643458689382</v>
      </c>
      <c r="F250" s="86" t="s">
        <v>3798</v>
      </c>
      <c r="G250" s="86" t="b">
        <v>0</v>
      </c>
      <c r="H250" s="86" t="b">
        <v>0</v>
      </c>
      <c r="I250" s="86" t="b">
        <v>0</v>
      </c>
      <c r="J250" s="86" t="b">
        <v>0</v>
      </c>
      <c r="K250" s="86" t="b">
        <v>0</v>
      </c>
      <c r="L250" s="86" t="b">
        <v>0</v>
      </c>
    </row>
    <row r="251" spans="1:12" ht="15">
      <c r="A251" s="86" t="s">
        <v>3221</v>
      </c>
      <c r="B251" s="86" t="s">
        <v>337</v>
      </c>
      <c r="C251" s="86">
        <v>4</v>
      </c>
      <c r="D251" s="121">
        <v>0.0012613875651363055</v>
      </c>
      <c r="E251" s="121">
        <v>2.8152455919165633</v>
      </c>
      <c r="F251" s="86" t="s">
        <v>3798</v>
      </c>
      <c r="G251" s="86" t="b">
        <v>0</v>
      </c>
      <c r="H251" s="86" t="b">
        <v>0</v>
      </c>
      <c r="I251" s="86" t="b">
        <v>0</v>
      </c>
      <c r="J251" s="86" t="b">
        <v>0</v>
      </c>
      <c r="K251" s="86" t="b">
        <v>0</v>
      </c>
      <c r="L251" s="86" t="b">
        <v>0</v>
      </c>
    </row>
    <row r="252" spans="1:12" ht="15">
      <c r="A252" s="86" t="s">
        <v>337</v>
      </c>
      <c r="B252" s="86" t="s">
        <v>3289</v>
      </c>
      <c r="C252" s="86">
        <v>4</v>
      </c>
      <c r="D252" s="121">
        <v>0.0012613875651363055</v>
      </c>
      <c r="E252" s="121">
        <v>3.019365574572488</v>
      </c>
      <c r="F252" s="86" t="s">
        <v>3798</v>
      </c>
      <c r="G252" s="86" t="b">
        <v>0</v>
      </c>
      <c r="H252" s="86" t="b">
        <v>0</v>
      </c>
      <c r="I252" s="86" t="b">
        <v>0</v>
      </c>
      <c r="J252" s="86" t="b">
        <v>0</v>
      </c>
      <c r="K252" s="86" t="b">
        <v>0</v>
      </c>
      <c r="L252" s="86" t="b">
        <v>0</v>
      </c>
    </row>
    <row r="253" spans="1:12" ht="15">
      <c r="A253" s="86" t="s">
        <v>3289</v>
      </c>
      <c r="B253" s="86" t="s">
        <v>3369</v>
      </c>
      <c r="C253" s="86">
        <v>4</v>
      </c>
      <c r="D253" s="121">
        <v>0.0012613875651363055</v>
      </c>
      <c r="E253" s="121">
        <v>3.019365574572488</v>
      </c>
      <c r="F253" s="86" t="s">
        <v>3798</v>
      </c>
      <c r="G253" s="86" t="b">
        <v>0</v>
      </c>
      <c r="H253" s="86" t="b">
        <v>0</v>
      </c>
      <c r="I253" s="86" t="b">
        <v>0</v>
      </c>
      <c r="J253" s="86" t="b">
        <v>0</v>
      </c>
      <c r="K253" s="86" t="b">
        <v>0</v>
      </c>
      <c r="L253" s="86" t="b">
        <v>0</v>
      </c>
    </row>
    <row r="254" spans="1:12" ht="15">
      <c r="A254" s="86" t="s">
        <v>3369</v>
      </c>
      <c r="B254" s="86" t="s">
        <v>3243</v>
      </c>
      <c r="C254" s="86">
        <v>4</v>
      </c>
      <c r="D254" s="121">
        <v>0.0012613875651363055</v>
      </c>
      <c r="E254" s="121">
        <v>2.940184328524863</v>
      </c>
      <c r="F254" s="86" t="s">
        <v>3798</v>
      </c>
      <c r="G254" s="86" t="b">
        <v>0</v>
      </c>
      <c r="H254" s="86" t="b">
        <v>0</v>
      </c>
      <c r="I254" s="86" t="b">
        <v>0</v>
      </c>
      <c r="J254" s="86" t="b">
        <v>0</v>
      </c>
      <c r="K254" s="86" t="b">
        <v>0</v>
      </c>
      <c r="L254" s="86" t="b">
        <v>0</v>
      </c>
    </row>
    <row r="255" spans="1:12" ht="15">
      <c r="A255" s="86" t="s">
        <v>3243</v>
      </c>
      <c r="B255" s="86" t="s">
        <v>3212</v>
      </c>
      <c r="C255" s="86">
        <v>4</v>
      </c>
      <c r="D255" s="121">
        <v>0.0012613875651363055</v>
      </c>
      <c r="E255" s="121">
        <v>2.5880018104135005</v>
      </c>
      <c r="F255" s="86" t="s">
        <v>3798</v>
      </c>
      <c r="G255" s="86" t="b">
        <v>0</v>
      </c>
      <c r="H255" s="86" t="b">
        <v>0</v>
      </c>
      <c r="I255" s="86" t="b">
        <v>0</v>
      </c>
      <c r="J255" s="86" t="b">
        <v>0</v>
      </c>
      <c r="K255" s="86" t="b">
        <v>0</v>
      </c>
      <c r="L255" s="86" t="b">
        <v>0</v>
      </c>
    </row>
    <row r="256" spans="1:12" ht="15">
      <c r="A256" s="86" t="s">
        <v>3212</v>
      </c>
      <c r="B256" s="86" t="s">
        <v>287</v>
      </c>
      <c r="C256" s="86">
        <v>4</v>
      </c>
      <c r="D256" s="121">
        <v>0.0012613875651363055</v>
      </c>
      <c r="E256" s="121">
        <v>1.7979513367301492</v>
      </c>
      <c r="F256" s="86" t="s">
        <v>3798</v>
      </c>
      <c r="G256" s="86" t="b">
        <v>0</v>
      </c>
      <c r="H256" s="86" t="b">
        <v>0</v>
      </c>
      <c r="I256" s="86" t="b">
        <v>0</v>
      </c>
      <c r="J256" s="86" t="b">
        <v>0</v>
      </c>
      <c r="K256" s="86" t="b">
        <v>0</v>
      </c>
      <c r="L256" s="86" t="b">
        <v>0</v>
      </c>
    </row>
    <row r="257" spans="1:12" ht="15">
      <c r="A257" s="86" t="s">
        <v>287</v>
      </c>
      <c r="B257" s="86" t="s">
        <v>2726</v>
      </c>
      <c r="C257" s="86">
        <v>4</v>
      </c>
      <c r="D257" s="121">
        <v>0.0012613875651363055</v>
      </c>
      <c r="E257" s="121">
        <v>0.9701475519023063</v>
      </c>
      <c r="F257" s="86" t="s">
        <v>3798</v>
      </c>
      <c r="G257" s="86" t="b">
        <v>0</v>
      </c>
      <c r="H257" s="86" t="b">
        <v>0</v>
      </c>
      <c r="I257" s="86" t="b">
        <v>0</v>
      </c>
      <c r="J257" s="86" t="b">
        <v>0</v>
      </c>
      <c r="K257" s="86" t="b">
        <v>0</v>
      </c>
      <c r="L257" s="86" t="b">
        <v>0</v>
      </c>
    </row>
    <row r="258" spans="1:12" ht="15">
      <c r="A258" s="86" t="s">
        <v>2729</v>
      </c>
      <c r="B258" s="86" t="s">
        <v>2749</v>
      </c>
      <c r="C258" s="86">
        <v>4</v>
      </c>
      <c r="D258" s="121">
        <v>0.0012613875651363055</v>
      </c>
      <c r="E258" s="121">
        <v>1.8491038591775306</v>
      </c>
      <c r="F258" s="86" t="s">
        <v>3798</v>
      </c>
      <c r="G258" s="86" t="b">
        <v>0</v>
      </c>
      <c r="H258" s="86" t="b">
        <v>0</v>
      </c>
      <c r="I258" s="86" t="b">
        <v>0</v>
      </c>
      <c r="J258" s="86" t="b">
        <v>0</v>
      </c>
      <c r="K258" s="86" t="b">
        <v>0</v>
      </c>
      <c r="L258" s="86" t="b">
        <v>0</v>
      </c>
    </row>
    <row r="259" spans="1:12" ht="15">
      <c r="A259" s="86" t="s">
        <v>2750</v>
      </c>
      <c r="B259" s="86" t="s">
        <v>2751</v>
      </c>
      <c r="C259" s="86">
        <v>4</v>
      </c>
      <c r="D259" s="121">
        <v>0.0012613875651363055</v>
      </c>
      <c r="E259" s="121">
        <v>1.7640930694691817</v>
      </c>
      <c r="F259" s="86" t="s">
        <v>3798</v>
      </c>
      <c r="G259" s="86" t="b">
        <v>0</v>
      </c>
      <c r="H259" s="86" t="b">
        <v>0</v>
      </c>
      <c r="I259" s="86" t="b">
        <v>0</v>
      </c>
      <c r="J259" s="86" t="b">
        <v>0</v>
      </c>
      <c r="K259" s="86" t="b">
        <v>0</v>
      </c>
      <c r="L259" s="86" t="b">
        <v>0</v>
      </c>
    </row>
    <row r="260" spans="1:12" ht="15">
      <c r="A260" s="86" t="s">
        <v>2751</v>
      </c>
      <c r="B260" s="86" t="s">
        <v>2752</v>
      </c>
      <c r="C260" s="86">
        <v>4</v>
      </c>
      <c r="D260" s="121">
        <v>0.0012613875651363055</v>
      </c>
      <c r="E260" s="121">
        <v>2.3381243371969007</v>
      </c>
      <c r="F260" s="86" t="s">
        <v>3798</v>
      </c>
      <c r="G260" s="86" t="b">
        <v>0</v>
      </c>
      <c r="H260" s="86" t="b">
        <v>0</v>
      </c>
      <c r="I260" s="86" t="b">
        <v>0</v>
      </c>
      <c r="J260" s="86" t="b">
        <v>0</v>
      </c>
      <c r="K260" s="86" t="b">
        <v>0</v>
      </c>
      <c r="L260" s="86" t="b">
        <v>0</v>
      </c>
    </row>
    <row r="261" spans="1:12" ht="15">
      <c r="A261" s="86" t="s">
        <v>3192</v>
      </c>
      <c r="B261" s="86" t="s">
        <v>2730</v>
      </c>
      <c r="C261" s="86">
        <v>4</v>
      </c>
      <c r="D261" s="121">
        <v>0.0012613875651363055</v>
      </c>
      <c r="E261" s="121">
        <v>1.5832029275317319</v>
      </c>
      <c r="F261" s="86" t="s">
        <v>3798</v>
      </c>
      <c r="G261" s="86" t="b">
        <v>0</v>
      </c>
      <c r="H261" s="86" t="b">
        <v>0</v>
      </c>
      <c r="I261" s="86" t="b">
        <v>0</v>
      </c>
      <c r="J261" s="86" t="b">
        <v>0</v>
      </c>
      <c r="K261" s="86" t="b">
        <v>0</v>
      </c>
      <c r="L261" s="86" t="b">
        <v>0</v>
      </c>
    </row>
    <row r="262" spans="1:12" ht="15">
      <c r="A262" s="86" t="s">
        <v>2730</v>
      </c>
      <c r="B262" s="86" t="s">
        <v>3371</v>
      </c>
      <c r="C262" s="86">
        <v>4</v>
      </c>
      <c r="D262" s="121">
        <v>0.0012613875651363055</v>
      </c>
      <c r="E262" s="121">
        <v>2.0950862885106063</v>
      </c>
      <c r="F262" s="86" t="s">
        <v>3798</v>
      </c>
      <c r="G262" s="86" t="b">
        <v>0</v>
      </c>
      <c r="H262" s="86" t="b">
        <v>0</v>
      </c>
      <c r="I262" s="86" t="b">
        <v>0</v>
      </c>
      <c r="J262" s="86" t="b">
        <v>0</v>
      </c>
      <c r="K262" s="86" t="b">
        <v>0</v>
      </c>
      <c r="L262" s="86" t="b">
        <v>0</v>
      </c>
    </row>
    <row r="263" spans="1:12" ht="15">
      <c r="A263" s="86" t="s">
        <v>3371</v>
      </c>
      <c r="B263" s="86" t="s">
        <v>2725</v>
      </c>
      <c r="C263" s="86">
        <v>4</v>
      </c>
      <c r="D263" s="121">
        <v>0.0012613875651363055</v>
      </c>
      <c r="E263" s="121">
        <v>1.87323753889425</v>
      </c>
      <c r="F263" s="86" t="s">
        <v>3798</v>
      </c>
      <c r="G263" s="86" t="b">
        <v>0</v>
      </c>
      <c r="H263" s="86" t="b">
        <v>0</v>
      </c>
      <c r="I263" s="86" t="b">
        <v>0</v>
      </c>
      <c r="J263" s="86" t="b">
        <v>0</v>
      </c>
      <c r="K263" s="86" t="b">
        <v>0</v>
      </c>
      <c r="L263" s="86" t="b">
        <v>0</v>
      </c>
    </row>
    <row r="264" spans="1:12" ht="15">
      <c r="A264" s="86" t="s">
        <v>2725</v>
      </c>
      <c r="B264" s="86" t="s">
        <v>3278</v>
      </c>
      <c r="C264" s="86">
        <v>4</v>
      </c>
      <c r="D264" s="121">
        <v>0.0012613875651363055</v>
      </c>
      <c r="E264" s="121">
        <v>1.770167217181375</v>
      </c>
      <c r="F264" s="86" t="s">
        <v>3798</v>
      </c>
      <c r="G264" s="86" t="b">
        <v>0</v>
      </c>
      <c r="H264" s="86" t="b">
        <v>0</v>
      </c>
      <c r="I264" s="86" t="b">
        <v>0</v>
      </c>
      <c r="J264" s="86" t="b">
        <v>0</v>
      </c>
      <c r="K264" s="86" t="b">
        <v>0</v>
      </c>
      <c r="L264" s="86" t="b">
        <v>0</v>
      </c>
    </row>
    <row r="265" spans="1:12" ht="15">
      <c r="A265" s="86" t="s">
        <v>3278</v>
      </c>
      <c r="B265" s="86" t="s">
        <v>3253</v>
      </c>
      <c r="C265" s="86">
        <v>4</v>
      </c>
      <c r="D265" s="121">
        <v>0.0012613875651363055</v>
      </c>
      <c r="E265" s="121">
        <v>2.8432743155168065</v>
      </c>
      <c r="F265" s="86" t="s">
        <v>3798</v>
      </c>
      <c r="G265" s="86" t="b">
        <v>0</v>
      </c>
      <c r="H265" s="86" t="b">
        <v>0</v>
      </c>
      <c r="I265" s="86" t="b">
        <v>0</v>
      </c>
      <c r="J265" s="86" t="b">
        <v>0</v>
      </c>
      <c r="K265" s="86" t="b">
        <v>0</v>
      </c>
      <c r="L265" s="86" t="b">
        <v>0</v>
      </c>
    </row>
    <row r="266" spans="1:12" ht="15">
      <c r="A266" s="86" t="s">
        <v>3253</v>
      </c>
      <c r="B266" s="86" t="s">
        <v>3228</v>
      </c>
      <c r="C266" s="86">
        <v>4</v>
      </c>
      <c r="D266" s="121">
        <v>0.0012613875651363055</v>
      </c>
      <c r="E266" s="121">
        <v>2.697146279838569</v>
      </c>
      <c r="F266" s="86" t="s">
        <v>3798</v>
      </c>
      <c r="G266" s="86" t="b">
        <v>0</v>
      </c>
      <c r="H266" s="86" t="b">
        <v>0</v>
      </c>
      <c r="I266" s="86" t="b">
        <v>0</v>
      </c>
      <c r="J266" s="86" t="b">
        <v>0</v>
      </c>
      <c r="K266" s="86" t="b">
        <v>0</v>
      </c>
      <c r="L266" s="86" t="b">
        <v>0</v>
      </c>
    </row>
    <row r="267" spans="1:12" ht="15">
      <c r="A267" s="86" t="s">
        <v>3228</v>
      </c>
      <c r="B267" s="86" t="s">
        <v>2715</v>
      </c>
      <c r="C267" s="86">
        <v>4</v>
      </c>
      <c r="D267" s="121">
        <v>0.0012613875651363055</v>
      </c>
      <c r="E267" s="121">
        <v>1.4709761564395696</v>
      </c>
      <c r="F267" s="86" t="s">
        <v>3798</v>
      </c>
      <c r="G267" s="86" t="b">
        <v>0</v>
      </c>
      <c r="H267" s="86" t="b">
        <v>0</v>
      </c>
      <c r="I267" s="86" t="b">
        <v>0</v>
      </c>
      <c r="J267" s="86" t="b">
        <v>0</v>
      </c>
      <c r="K267" s="86" t="b">
        <v>0</v>
      </c>
      <c r="L267" s="86" t="b">
        <v>0</v>
      </c>
    </row>
    <row r="268" spans="1:12" ht="15">
      <c r="A268" s="86" t="s">
        <v>3191</v>
      </c>
      <c r="B268" s="86" t="s">
        <v>2725</v>
      </c>
      <c r="C268" s="86">
        <v>4</v>
      </c>
      <c r="D268" s="121">
        <v>0.0012613875651363055</v>
      </c>
      <c r="E268" s="121">
        <v>1.3613541779153755</v>
      </c>
      <c r="F268" s="86" t="s">
        <v>3798</v>
      </c>
      <c r="G268" s="86" t="b">
        <v>0</v>
      </c>
      <c r="H268" s="86" t="b">
        <v>0</v>
      </c>
      <c r="I268" s="86" t="b">
        <v>0</v>
      </c>
      <c r="J268" s="86" t="b">
        <v>0</v>
      </c>
      <c r="K268" s="86" t="b">
        <v>0</v>
      </c>
      <c r="L268" s="86" t="b">
        <v>0</v>
      </c>
    </row>
    <row r="269" spans="1:12" ht="15">
      <c r="A269" s="86" t="s">
        <v>3193</v>
      </c>
      <c r="B269" s="86" t="s">
        <v>3372</v>
      </c>
      <c r="C269" s="86">
        <v>4</v>
      </c>
      <c r="D269" s="121">
        <v>0.0012613875651363055</v>
      </c>
      <c r="E269" s="121">
        <v>2.60439222660167</v>
      </c>
      <c r="F269" s="86" t="s">
        <v>3798</v>
      </c>
      <c r="G269" s="86" t="b">
        <v>0</v>
      </c>
      <c r="H269" s="86" t="b">
        <v>0</v>
      </c>
      <c r="I269" s="86" t="b">
        <v>0</v>
      </c>
      <c r="J269" s="86" t="b">
        <v>0</v>
      </c>
      <c r="K269" s="86" t="b">
        <v>0</v>
      </c>
      <c r="L269" s="86" t="b">
        <v>0</v>
      </c>
    </row>
    <row r="270" spans="1:12" ht="15">
      <c r="A270" s="86" t="s">
        <v>3372</v>
      </c>
      <c r="B270" s="86" t="s">
        <v>3373</v>
      </c>
      <c r="C270" s="86">
        <v>4</v>
      </c>
      <c r="D270" s="121">
        <v>0.0012613875651363055</v>
      </c>
      <c r="E270" s="121">
        <v>3.116275587580544</v>
      </c>
      <c r="F270" s="86" t="s">
        <v>3798</v>
      </c>
      <c r="G270" s="86" t="b">
        <v>0</v>
      </c>
      <c r="H270" s="86" t="b">
        <v>0</v>
      </c>
      <c r="I270" s="86" t="b">
        <v>0</v>
      </c>
      <c r="J270" s="86" t="b">
        <v>0</v>
      </c>
      <c r="K270" s="86" t="b">
        <v>0</v>
      </c>
      <c r="L270" s="86" t="b">
        <v>0</v>
      </c>
    </row>
    <row r="271" spans="1:12" ht="15">
      <c r="A271" s="86" t="s">
        <v>3373</v>
      </c>
      <c r="B271" s="86" t="s">
        <v>3374</v>
      </c>
      <c r="C271" s="86">
        <v>4</v>
      </c>
      <c r="D271" s="121">
        <v>0.0012613875651363055</v>
      </c>
      <c r="E271" s="121">
        <v>3.116275587580544</v>
      </c>
      <c r="F271" s="86" t="s">
        <v>3798</v>
      </c>
      <c r="G271" s="86" t="b">
        <v>0</v>
      </c>
      <c r="H271" s="86" t="b">
        <v>0</v>
      </c>
      <c r="I271" s="86" t="b">
        <v>0</v>
      </c>
      <c r="J271" s="86" t="b">
        <v>0</v>
      </c>
      <c r="K271" s="86" t="b">
        <v>0</v>
      </c>
      <c r="L271" s="86" t="b">
        <v>0</v>
      </c>
    </row>
    <row r="272" spans="1:12" ht="15">
      <c r="A272" s="86" t="s">
        <v>3374</v>
      </c>
      <c r="B272" s="86" t="s">
        <v>2769</v>
      </c>
      <c r="C272" s="86">
        <v>4</v>
      </c>
      <c r="D272" s="121">
        <v>0.0012613875651363055</v>
      </c>
      <c r="E272" s="121">
        <v>2.213185600588601</v>
      </c>
      <c r="F272" s="86" t="s">
        <v>3798</v>
      </c>
      <c r="G272" s="86" t="b">
        <v>0</v>
      </c>
      <c r="H272" s="86" t="b">
        <v>0</v>
      </c>
      <c r="I272" s="86" t="b">
        <v>0</v>
      </c>
      <c r="J272" s="86" t="b">
        <v>0</v>
      </c>
      <c r="K272" s="86" t="b">
        <v>0</v>
      </c>
      <c r="L272" s="86" t="b">
        <v>0</v>
      </c>
    </row>
    <row r="273" spans="1:12" ht="15">
      <c r="A273" s="86" t="s">
        <v>3232</v>
      </c>
      <c r="B273" s="86" t="s">
        <v>3200</v>
      </c>
      <c r="C273" s="86">
        <v>4</v>
      </c>
      <c r="D273" s="121">
        <v>0.0012613875651363055</v>
      </c>
      <c r="E273" s="121">
        <v>2.4339048450639873</v>
      </c>
      <c r="F273" s="86" t="s">
        <v>3798</v>
      </c>
      <c r="G273" s="86" t="b">
        <v>0</v>
      </c>
      <c r="H273" s="86" t="b">
        <v>0</v>
      </c>
      <c r="I273" s="86" t="b">
        <v>0</v>
      </c>
      <c r="J273" s="86" t="b">
        <v>0</v>
      </c>
      <c r="K273" s="86" t="b">
        <v>0</v>
      </c>
      <c r="L273" s="86" t="b">
        <v>0</v>
      </c>
    </row>
    <row r="274" spans="1:12" ht="15">
      <c r="A274" s="86" t="s">
        <v>3200</v>
      </c>
      <c r="B274" s="86" t="s">
        <v>3375</v>
      </c>
      <c r="C274" s="86">
        <v>4</v>
      </c>
      <c r="D274" s="121">
        <v>0.0012613875651363055</v>
      </c>
      <c r="E274" s="121">
        <v>2.8152455919165633</v>
      </c>
      <c r="F274" s="86" t="s">
        <v>3798</v>
      </c>
      <c r="G274" s="86" t="b">
        <v>0</v>
      </c>
      <c r="H274" s="86" t="b">
        <v>0</v>
      </c>
      <c r="I274" s="86" t="b">
        <v>0</v>
      </c>
      <c r="J274" s="86" t="b">
        <v>0</v>
      </c>
      <c r="K274" s="86" t="b">
        <v>0</v>
      </c>
      <c r="L274" s="86" t="b">
        <v>0</v>
      </c>
    </row>
    <row r="275" spans="1:12" ht="15">
      <c r="A275" s="86" t="s">
        <v>3375</v>
      </c>
      <c r="B275" s="86" t="s">
        <v>3270</v>
      </c>
      <c r="C275" s="86">
        <v>4</v>
      </c>
      <c r="D275" s="121">
        <v>0.0012613875651363055</v>
      </c>
      <c r="E275" s="121">
        <v>2.940184328524863</v>
      </c>
      <c r="F275" s="86" t="s">
        <v>3798</v>
      </c>
      <c r="G275" s="86" t="b">
        <v>0</v>
      </c>
      <c r="H275" s="86" t="b">
        <v>0</v>
      </c>
      <c r="I275" s="86" t="b">
        <v>0</v>
      </c>
      <c r="J275" s="86" t="b">
        <v>0</v>
      </c>
      <c r="K275" s="86" t="b">
        <v>0</v>
      </c>
      <c r="L275" s="86" t="b">
        <v>0</v>
      </c>
    </row>
    <row r="276" spans="1:12" ht="15">
      <c r="A276" s="86" t="s">
        <v>3270</v>
      </c>
      <c r="B276" s="86" t="s">
        <v>3376</v>
      </c>
      <c r="C276" s="86">
        <v>4</v>
      </c>
      <c r="D276" s="121">
        <v>0.0012613875651363055</v>
      </c>
      <c r="E276" s="121">
        <v>2.940184328524863</v>
      </c>
      <c r="F276" s="86" t="s">
        <v>3798</v>
      </c>
      <c r="G276" s="86" t="b">
        <v>0</v>
      </c>
      <c r="H276" s="86" t="b">
        <v>0</v>
      </c>
      <c r="I276" s="86" t="b">
        <v>0</v>
      </c>
      <c r="J276" s="86" t="b">
        <v>0</v>
      </c>
      <c r="K276" s="86" t="b">
        <v>0</v>
      </c>
      <c r="L276" s="86" t="b">
        <v>0</v>
      </c>
    </row>
    <row r="277" spans="1:12" ht="15">
      <c r="A277" s="86" t="s">
        <v>3376</v>
      </c>
      <c r="B277" s="86" t="s">
        <v>2716</v>
      </c>
      <c r="C277" s="86">
        <v>4</v>
      </c>
      <c r="D277" s="121">
        <v>0.0012613875651363055</v>
      </c>
      <c r="E277" s="121">
        <v>1.815245591916563</v>
      </c>
      <c r="F277" s="86" t="s">
        <v>3798</v>
      </c>
      <c r="G277" s="86" t="b">
        <v>0</v>
      </c>
      <c r="H277" s="86" t="b">
        <v>0</v>
      </c>
      <c r="I277" s="86" t="b">
        <v>0</v>
      </c>
      <c r="J277" s="86" t="b">
        <v>0</v>
      </c>
      <c r="K277" s="86" t="b">
        <v>0</v>
      </c>
      <c r="L277" s="86" t="b">
        <v>0</v>
      </c>
    </row>
    <row r="278" spans="1:12" ht="15">
      <c r="A278" s="86" t="s">
        <v>2716</v>
      </c>
      <c r="B278" s="86" t="s">
        <v>3377</v>
      </c>
      <c r="C278" s="86">
        <v>4</v>
      </c>
      <c r="D278" s="121">
        <v>0.0012613875651363055</v>
      </c>
      <c r="E278" s="121">
        <v>1.815245591916563</v>
      </c>
      <c r="F278" s="86" t="s">
        <v>3798</v>
      </c>
      <c r="G278" s="86" t="b">
        <v>0</v>
      </c>
      <c r="H278" s="86" t="b">
        <v>0</v>
      </c>
      <c r="I278" s="86" t="b">
        <v>0</v>
      </c>
      <c r="J278" s="86" t="b">
        <v>0</v>
      </c>
      <c r="K278" s="86" t="b">
        <v>0</v>
      </c>
      <c r="L278" s="86" t="b">
        <v>0</v>
      </c>
    </row>
    <row r="279" spans="1:12" ht="15">
      <c r="A279" s="86" t="s">
        <v>3377</v>
      </c>
      <c r="B279" s="86" t="s">
        <v>3378</v>
      </c>
      <c r="C279" s="86">
        <v>4</v>
      </c>
      <c r="D279" s="121">
        <v>0.0012613875651363055</v>
      </c>
      <c r="E279" s="121">
        <v>3.116275587580544</v>
      </c>
      <c r="F279" s="86" t="s">
        <v>3798</v>
      </c>
      <c r="G279" s="86" t="b">
        <v>0</v>
      </c>
      <c r="H279" s="86" t="b">
        <v>0</v>
      </c>
      <c r="I279" s="86" t="b">
        <v>0</v>
      </c>
      <c r="J279" s="86" t="b">
        <v>0</v>
      </c>
      <c r="K279" s="86" t="b">
        <v>0</v>
      </c>
      <c r="L279" s="86" t="b">
        <v>0</v>
      </c>
    </row>
    <row r="280" spans="1:12" ht="15">
      <c r="A280" s="86" t="s">
        <v>3378</v>
      </c>
      <c r="B280" s="86" t="s">
        <v>3221</v>
      </c>
      <c r="C280" s="86">
        <v>4</v>
      </c>
      <c r="D280" s="121">
        <v>0.0012613875651363055</v>
      </c>
      <c r="E280" s="121">
        <v>2.8152455919165633</v>
      </c>
      <c r="F280" s="86" t="s">
        <v>3798</v>
      </c>
      <c r="G280" s="86" t="b">
        <v>0</v>
      </c>
      <c r="H280" s="86" t="b">
        <v>0</v>
      </c>
      <c r="I280" s="86" t="b">
        <v>0</v>
      </c>
      <c r="J280" s="86" t="b">
        <v>0</v>
      </c>
      <c r="K280" s="86" t="b">
        <v>0</v>
      </c>
      <c r="L280" s="86" t="b">
        <v>0</v>
      </c>
    </row>
    <row r="281" spans="1:12" ht="15">
      <c r="A281" s="86" t="s">
        <v>3221</v>
      </c>
      <c r="B281" s="86" t="s">
        <v>341</v>
      </c>
      <c r="C281" s="86">
        <v>4</v>
      </c>
      <c r="D281" s="121">
        <v>0.0012613875651363055</v>
      </c>
      <c r="E281" s="121">
        <v>2.8152455919165633</v>
      </c>
      <c r="F281" s="86" t="s">
        <v>3798</v>
      </c>
      <c r="G281" s="86" t="b">
        <v>0</v>
      </c>
      <c r="H281" s="86" t="b">
        <v>0</v>
      </c>
      <c r="I281" s="86" t="b">
        <v>0</v>
      </c>
      <c r="J281" s="86" t="b">
        <v>0</v>
      </c>
      <c r="K281" s="86" t="b">
        <v>0</v>
      </c>
      <c r="L281" s="86" t="b">
        <v>0</v>
      </c>
    </row>
    <row r="282" spans="1:12" ht="15">
      <c r="A282" s="86" t="s">
        <v>341</v>
      </c>
      <c r="B282" s="86" t="s">
        <v>3379</v>
      </c>
      <c r="C282" s="86">
        <v>4</v>
      </c>
      <c r="D282" s="121">
        <v>0.0012613875651363055</v>
      </c>
      <c r="E282" s="121">
        <v>3.116275587580544</v>
      </c>
      <c r="F282" s="86" t="s">
        <v>3798</v>
      </c>
      <c r="G282" s="86" t="b">
        <v>0</v>
      </c>
      <c r="H282" s="86" t="b">
        <v>0</v>
      </c>
      <c r="I282" s="86" t="b">
        <v>0</v>
      </c>
      <c r="J282" s="86" t="b">
        <v>0</v>
      </c>
      <c r="K282" s="86" t="b">
        <v>0</v>
      </c>
      <c r="L282" s="86" t="b">
        <v>0</v>
      </c>
    </row>
    <row r="283" spans="1:12" ht="15">
      <c r="A283" s="86" t="s">
        <v>3379</v>
      </c>
      <c r="B283" s="86" t="s">
        <v>3380</v>
      </c>
      <c r="C283" s="86">
        <v>4</v>
      </c>
      <c r="D283" s="121">
        <v>0.0012613875651363055</v>
      </c>
      <c r="E283" s="121">
        <v>3.116275587580544</v>
      </c>
      <c r="F283" s="86" t="s">
        <v>3798</v>
      </c>
      <c r="G283" s="86" t="b">
        <v>0</v>
      </c>
      <c r="H283" s="86" t="b">
        <v>0</v>
      </c>
      <c r="I283" s="86" t="b">
        <v>0</v>
      </c>
      <c r="J283" s="86" t="b">
        <v>0</v>
      </c>
      <c r="K283" s="86" t="b">
        <v>0</v>
      </c>
      <c r="L283" s="86" t="b">
        <v>0</v>
      </c>
    </row>
    <row r="284" spans="1:12" ht="15">
      <c r="A284" s="86" t="s">
        <v>3380</v>
      </c>
      <c r="B284" s="86" t="s">
        <v>340</v>
      </c>
      <c r="C284" s="86">
        <v>4</v>
      </c>
      <c r="D284" s="121">
        <v>0.0012613875651363055</v>
      </c>
      <c r="E284" s="121">
        <v>3.116275587580544</v>
      </c>
      <c r="F284" s="86" t="s">
        <v>3798</v>
      </c>
      <c r="G284" s="86" t="b">
        <v>0</v>
      </c>
      <c r="H284" s="86" t="b">
        <v>0</v>
      </c>
      <c r="I284" s="86" t="b">
        <v>0</v>
      </c>
      <c r="J284" s="86" t="b">
        <v>0</v>
      </c>
      <c r="K284" s="86" t="b">
        <v>0</v>
      </c>
      <c r="L284" s="86" t="b">
        <v>0</v>
      </c>
    </row>
    <row r="285" spans="1:12" ht="15">
      <c r="A285" s="86" t="s">
        <v>340</v>
      </c>
      <c r="B285" s="86" t="s">
        <v>2726</v>
      </c>
      <c r="C285" s="86">
        <v>4</v>
      </c>
      <c r="D285" s="121">
        <v>0.0012613875651363055</v>
      </c>
      <c r="E285" s="121">
        <v>2.174267534558231</v>
      </c>
      <c r="F285" s="86" t="s">
        <v>3798</v>
      </c>
      <c r="G285" s="86" t="b">
        <v>0</v>
      </c>
      <c r="H285" s="86" t="b">
        <v>0</v>
      </c>
      <c r="I285" s="86" t="b">
        <v>0</v>
      </c>
      <c r="J285" s="86" t="b">
        <v>0</v>
      </c>
      <c r="K285" s="86" t="b">
        <v>0</v>
      </c>
      <c r="L285" s="86" t="b">
        <v>0</v>
      </c>
    </row>
    <row r="286" spans="1:12" ht="15">
      <c r="A286" s="86" t="s">
        <v>3189</v>
      </c>
      <c r="B286" s="86" t="s">
        <v>3184</v>
      </c>
      <c r="C286" s="86">
        <v>4</v>
      </c>
      <c r="D286" s="121">
        <v>0.0012613875651363055</v>
      </c>
      <c r="E286" s="121">
        <v>2.174267534558231</v>
      </c>
      <c r="F286" s="86" t="s">
        <v>3798</v>
      </c>
      <c r="G286" s="86" t="b">
        <v>0</v>
      </c>
      <c r="H286" s="86" t="b">
        <v>0</v>
      </c>
      <c r="I286" s="86" t="b">
        <v>0</v>
      </c>
      <c r="J286" s="86" t="b">
        <v>0</v>
      </c>
      <c r="K286" s="86" t="b">
        <v>0</v>
      </c>
      <c r="L286" s="86" t="b">
        <v>0</v>
      </c>
    </row>
    <row r="287" spans="1:12" ht="15">
      <c r="A287" s="86" t="s">
        <v>3184</v>
      </c>
      <c r="B287" s="86" t="s">
        <v>3155</v>
      </c>
      <c r="C287" s="86">
        <v>4</v>
      </c>
      <c r="D287" s="121">
        <v>0.0012613875651363055</v>
      </c>
      <c r="E287" s="121">
        <v>1.6027250672342068</v>
      </c>
      <c r="F287" s="86" t="s">
        <v>3798</v>
      </c>
      <c r="G287" s="86" t="b">
        <v>0</v>
      </c>
      <c r="H287" s="86" t="b">
        <v>0</v>
      </c>
      <c r="I287" s="86" t="b">
        <v>0</v>
      </c>
      <c r="J287" s="86" t="b">
        <v>0</v>
      </c>
      <c r="K287" s="86" t="b">
        <v>0</v>
      </c>
      <c r="L287" s="86" t="b">
        <v>0</v>
      </c>
    </row>
    <row r="288" spans="1:12" ht="15">
      <c r="A288" s="86" t="s">
        <v>2725</v>
      </c>
      <c r="B288" s="86" t="s">
        <v>3381</v>
      </c>
      <c r="C288" s="86">
        <v>4</v>
      </c>
      <c r="D288" s="121">
        <v>0.0012613875651363055</v>
      </c>
      <c r="E288" s="121">
        <v>1.8670772301894314</v>
      </c>
      <c r="F288" s="86" t="s">
        <v>3798</v>
      </c>
      <c r="G288" s="86" t="b">
        <v>0</v>
      </c>
      <c r="H288" s="86" t="b">
        <v>0</v>
      </c>
      <c r="I288" s="86" t="b">
        <v>0</v>
      </c>
      <c r="J288" s="86" t="b">
        <v>0</v>
      </c>
      <c r="K288" s="86" t="b">
        <v>0</v>
      </c>
      <c r="L288" s="86" t="b">
        <v>0</v>
      </c>
    </row>
    <row r="289" spans="1:12" ht="15">
      <c r="A289" s="86" t="s">
        <v>3381</v>
      </c>
      <c r="B289" s="86" t="s">
        <v>2715</v>
      </c>
      <c r="C289" s="86">
        <v>4</v>
      </c>
      <c r="D289" s="121">
        <v>0.0012613875651363055</v>
      </c>
      <c r="E289" s="121">
        <v>1.7140142051258642</v>
      </c>
      <c r="F289" s="86" t="s">
        <v>3798</v>
      </c>
      <c r="G289" s="86" t="b">
        <v>0</v>
      </c>
      <c r="H289" s="86" t="b">
        <v>0</v>
      </c>
      <c r="I289" s="86" t="b">
        <v>0</v>
      </c>
      <c r="J289" s="86" t="b">
        <v>0</v>
      </c>
      <c r="K289" s="86" t="b">
        <v>0</v>
      </c>
      <c r="L289" s="86" t="b">
        <v>0</v>
      </c>
    </row>
    <row r="290" spans="1:12" ht="15">
      <c r="A290" s="86" t="s">
        <v>2723</v>
      </c>
      <c r="B290" s="86" t="s">
        <v>304</v>
      </c>
      <c r="C290" s="86">
        <v>4</v>
      </c>
      <c r="D290" s="121">
        <v>0.0012613875651363055</v>
      </c>
      <c r="E290" s="121">
        <v>1.562999541443445</v>
      </c>
      <c r="F290" s="86" t="s">
        <v>3798</v>
      </c>
      <c r="G290" s="86" t="b">
        <v>0</v>
      </c>
      <c r="H290" s="86" t="b">
        <v>0</v>
      </c>
      <c r="I290" s="86" t="b">
        <v>0</v>
      </c>
      <c r="J290" s="86" t="b">
        <v>0</v>
      </c>
      <c r="K290" s="86" t="b">
        <v>0</v>
      </c>
      <c r="L290" s="86" t="b">
        <v>0</v>
      </c>
    </row>
    <row r="291" spans="1:12" ht="15">
      <c r="A291" s="86" t="s">
        <v>3186</v>
      </c>
      <c r="B291" s="86" t="s">
        <v>2765</v>
      </c>
      <c r="C291" s="86">
        <v>4</v>
      </c>
      <c r="D291" s="121">
        <v>0.0012613875651363055</v>
      </c>
      <c r="E291" s="121">
        <v>1.6538775896815883</v>
      </c>
      <c r="F291" s="86" t="s">
        <v>3798</v>
      </c>
      <c r="G291" s="86" t="b">
        <v>0</v>
      </c>
      <c r="H291" s="86" t="b">
        <v>0</v>
      </c>
      <c r="I291" s="86" t="b">
        <v>0</v>
      </c>
      <c r="J291" s="86" t="b">
        <v>0</v>
      </c>
      <c r="K291" s="86" t="b">
        <v>0</v>
      </c>
      <c r="L291" s="86" t="b">
        <v>0</v>
      </c>
    </row>
    <row r="292" spans="1:12" ht="15">
      <c r="A292" s="86" t="s">
        <v>2765</v>
      </c>
      <c r="B292" s="86" t="s">
        <v>3282</v>
      </c>
      <c r="C292" s="86">
        <v>4</v>
      </c>
      <c r="D292" s="121">
        <v>0.0012613875651363055</v>
      </c>
      <c r="E292" s="121">
        <v>2.089946648858195</v>
      </c>
      <c r="F292" s="86" t="s">
        <v>3798</v>
      </c>
      <c r="G292" s="86" t="b">
        <v>0</v>
      </c>
      <c r="H292" s="86" t="b">
        <v>0</v>
      </c>
      <c r="I292" s="86" t="b">
        <v>0</v>
      </c>
      <c r="J292" s="86" t="b">
        <v>1</v>
      </c>
      <c r="K292" s="86" t="b">
        <v>0</v>
      </c>
      <c r="L292" s="86" t="b">
        <v>0</v>
      </c>
    </row>
    <row r="293" spans="1:12" ht="15">
      <c r="A293" s="86" t="s">
        <v>3282</v>
      </c>
      <c r="B293" s="86" t="s">
        <v>2713</v>
      </c>
      <c r="C293" s="86">
        <v>4</v>
      </c>
      <c r="D293" s="121">
        <v>0.0012613875651363055</v>
      </c>
      <c r="E293" s="121">
        <v>1.3472677166367704</v>
      </c>
      <c r="F293" s="86" t="s">
        <v>3798</v>
      </c>
      <c r="G293" s="86" t="b">
        <v>1</v>
      </c>
      <c r="H293" s="86" t="b">
        <v>0</v>
      </c>
      <c r="I293" s="86" t="b">
        <v>0</v>
      </c>
      <c r="J293" s="86" t="b">
        <v>0</v>
      </c>
      <c r="K293" s="86" t="b">
        <v>0</v>
      </c>
      <c r="L293" s="86" t="b">
        <v>0</v>
      </c>
    </row>
    <row r="294" spans="1:12" ht="15">
      <c r="A294" s="86" t="s">
        <v>2713</v>
      </c>
      <c r="B294" s="86" t="s">
        <v>2753</v>
      </c>
      <c r="C294" s="86">
        <v>4</v>
      </c>
      <c r="D294" s="121">
        <v>0.0012613875651363055</v>
      </c>
      <c r="E294" s="121">
        <v>1.0724223038746625</v>
      </c>
      <c r="F294" s="86" t="s">
        <v>3798</v>
      </c>
      <c r="G294" s="86" t="b">
        <v>0</v>
      </c>
      <c r="H294" s="86" t="b">
        <v>0</v>
      </c>
      <c r="I294" s="86" t="b">
        <v>0</v>
      </c>
      <c r="J294" s="86" t="b">
        <v>0</v>
      </c>
      <c r="K294" s="86" t="b">
        <v>0</v>
      </c>
      <c r="L294" s="86" t="b">
        <v>0</v>
      </c>
    </row>
    <row r="295" spans="1:12" ht="15">
      <c r="A295" s="86" t="s">
        <v>2713</v>
      </c>
      <c r="B295" s="86" t="s">
        <v>301</v>
      </c>
      <c r="C295" s="86">
        <v>4</v>
      </c>
      <c r="D295" s="121">
        <v>0.0012613875651363055</v>
      </c>
      <c r="E295" s="121">
        <v>1.4703623125467</v>
      </c>
      <c r="F295" s="86" t="s">
        <v>3798</v>
      </c>
      <c r="G295" s="86" t="b">
        <v>0</v>
      </c>
      <c r="H295" s="86" t="b">
        <v>0</v>
      </c>
      <c r="I295" s="86" t="b">
        <v>0</v>
      </c>
      <c r="J295" s="86" t="b">
        <v>0</v>
      </c>
      <c r="K295" s="86" t="b">
        <v>0</v>
      </c>
      <c r="L295" s="86" t="b">
        <v>0</v>
      </c>
    </row>
    <row r="296" spans="1:12" ht="15">
      <c r="A296" s="86" t="s">
        <v>301</v>
      </c>
      <c r="B296" s="86" t="s">
        <v>336</v>
      </c>
      <c r="C296" s="86">
        <v>4</v>
      </c>
      <c r="D296" s="121">
        <v>0.0012613875651363055</v>
      </c>
      <c r="E296" s="121">
        <v>3.116275587580544</v>
      </c>
      <c r="F296" s="86" t="s">
        <v>3798</v>
      </c>
      <c r="G296" s="86" t="b">
        <v>0</v>
      </c>
      <c r="H296" s="86" t="b">
        <v>0</v>
      </c>
      <c r="I296" s="86" t="b">
        <v>0</v>
      </c>
      <c r="J296" s="86" t="b">
        <v>0</v>
      </c>
      <c r="K296" s="86" t="b">
        <v>0</v>
      </c>
      <c r="L296" s="86" t="b">
        <v>0</v>
      </c>
    </row>
    <row r="297" spans="1:12" ht="15">
      <c r="A297" s="86" t="s">
        <v>336</v>
      </c>
      <c r="B297" s="86" t="s">
        <v>3382</v>
      </c>
      <c r="C297" s="86">
        <v>4</v>
      </c>
      <c r="D297" s="121">
        <v>0.0012613875651363055</v>
      </c>
      <c r="E297" s="121">
        <v>3.116275587580544</v>
      </c>
      <c r="F297" s="86" t="s">
        <v>3798</v>
      </c>
      <c r="G297" s="86" t="b">
        <v>0</v>
      </c>
      <c r="H297" s="86" t="b">
        <v>0</v>
      </c>
      <c r="I297" s="86" t="b">
        <v>0</v>
      </c>
      <c r="J297" s="86" t="b">
        <v>0</v>
      </c>
      <c r="K297" s="86" t="b">
        <v>0</v>
      </c>
      <c r="L297" s="86" t="b">
        <v>0</v>
      </c>
    </row>
    <row r="298" spans="1:12" ht="15">
      <c r="A298" s="86" t="s">
        <v>3382</v>
      </c>
      <c r="B298" s="86" t="s">
        <v>3383</v>
      </c>
      <c r="C298" s="86">
        <v>4</v>
      </c>
      <c r="D298" s="121">
        <v>0.0012613875651363055</v>
      </c>
      <c r="E298" s="121">
        <v>3.116275587580544</v>
      </c>
      <c r="F298" s="86" t="s">
        <v>3798</v>
      </c>
      <c r="G298" s="86" t="b">
        <v>0</v>
      </c>
      <c r="H298" s="86" t="b">
        <v>0</v>
      </c>
      <c r="I298" s="86" t="b">
        <v>0</v>
      </c>
      <c r="J298" s="86" t="b">
        <v>0</v>
      </c>
      <c r="K298" s="86" t="b">
        <v>0</v>
      </c>
      <c r="L298" s="86" t="b">
        <v>0</v>
      </c>
    </row>
    <row r="299" spans="1:12" ht="15">
      <c r="A299" s="86" t="s">
        <v>3383</v>
      </c>
      <c r="B299" s="86" t="s">
        <v>335</v>
      </c>
      <c r="C299" s="86">
        <v>4</v>
      </c>
      <c r="D299" s="121">
        <v>0.0012613875651363055</v>
      </c>
      <c r="E299" s="121">
        <v>3.116275587580544</v>
      </c>
      <c r="F299" s="86" t="s">
        <v>3798</v>
      </c>
      <c r="G299" s="86" t="b">
        <v>0</v>
      </c>
      <c r="H299" s="86" t="b">
        <v>0</v>
      </c>
      <c r="I299" s="86" t="b">
        <v>0</v>
      </c>
      <c r="J299" s="86" t="b">
        <v>0</v>
      </c>
      <c r="K299" s="86" t="b">
        <v>0</v>
      </c>
      <c r="L299" s="86" t="b">
        <v>0</v>
      </c>
    </row>
    <row r="300" spans="1:12" ht="15">
      <c r="A300" s="86" t="s">
        <v>335</v>
      </c>
      <c r="B300" s="86" t="s">
        <v>3384</v>
      </c>
      <c r="C300" s="86">
        <v>4</v>
      </c>
      <c r="D300" s="121">
        <v>0.0012613875651363055</v>
      </c>
      <c r="E300" s="121">
        <v>3.116275587580544</v>
      </c>
      <c r="F300" s="86" t="s">
        <v>3798</v>
      </c>
      <c r="G300" s="86" t="b">
        <v>0</v>
      </c>
      <c r="H300" s="86" t="b">
        <v>0</v>
      </c>
      <c r="I300" s="86" t="b">
        <v>0</v>
      </c>
      <c r="J300" s="86" t="b">
        <v>0</v>
      </c>
      <c r="K300" s="86" t="b">
        <v>0</v>
      </c>
      <c r="L300" s="86" t="b">
        <v>0</v>
      </c>
    </row>
    <row r="301" spans="1:12" ht="15">
      <c r="A301" s="86" t="s">
        <v>3384</v>
      </c>
      <c r="B301" s="86" t="s">
        <v>2723</v>
      </c>
      <c r="C301" s="86">
        <v>4</v>
      </c>
      <c r="D301" s="121">
        <v>0.0012613875651363055</v>
      </c>
      <c r="E301" s="121">
        <v>2.0023322352737076</v>
      </c>
      <c r="F301" s="86" t="s">
        <v>3798</v>
      </c>
      <c r="G301" s="86" t="b">
        <v>0</v>
      </c>
      <c r="H301" s="86" t="b">
        <v>0</v>
      </c>
      <c r="I301" s="86" t="b">
        <v>0</v>
      </c>
      <c r="J301" s="86" t="b">
        <v>0</v>
      </c>
      <c r="K301" s="86" t="b">
        <v>0</v>
      </c>
      <c r="L301" s="86" t="b">
        <v>0</v>
      </c>
    </row>
    <row r="302" spans="1:12" ht="15">
      <c r="A302" s="86" t="s">
        <v>2723</v>
      </c>
      <c r="B302" s="86" t="s">
        <v>3385</v>
      </c>
      <c r="C302" s="86">
        <v>4</v>
      </c>
      <c r="D302" s="121">
        <v>0.0012613875651363055</v>
      </c>
      <c r="E302" s="121">
        <v>2.0023322352737076</v>
      </c>
      <c r="F302" s="86" t="s">
        <v>3798</v>
      </c>
      <c r="G302" s="86" t="b">
        <v>0</v>
      </c>
      <c r="H302" s="86" t="b">
        <v>0</v>
      </c>
      <c r="I302" s="86" t="b">
        <v>0</v>
      </c>
      <c r="J302" s="86" t="b">
        <v>0</v>
      </c>
      <c r="K302" s="86" t="b">
        <v>0</v>
      </c>
      <c r="L302" s="86" t="b">
        <v>0</v>
      </c>
    </row>
    <row r="303" spans="1:12" ht="15">
      <c r="A303" s="86" t="s">
        <v>3385</v>
      </c>
      <c r="B303" s="86" t="s">
        <v>3386</v>
      </c>
      <c r="C303" s="86">
        <v>4</v>
      </c>
      <c r="D303" s="121">
        <v>0.0012613875651363055</v>
      </c>
      <c r="E303" s="121">
        <v>3.116275587580544</v>
      </c>
      <c r="F303" s="86" t="s">
        <v>3798</v>
      </c>
      <c r="G303" s="86" t="b">
        <v>0</v>
      </c>
      <c r="H303" s="86" t="b">
        <v>0</v>
      </c>
      <c r="I303" s="86" t="b">
        <v>0</v>
      </c>
      <c r="J303" s="86" t="b">
        <v>0</v>
      </c>
      <c r="K303" s="86" t="b">
        <v>0</v>
      </c>
      <c r="L303" s="86" t="b">
        <v>0</v>
      </c>
    </row>
    <row r="304" spans="1:12" ht="15">
      <c r="A304" s="86" t="s">
        <v>3386</v>
      </c>
      <c r="B304" s="86" t="s">
        <v>302</v>
      </c>
      <c r="C304" s="86">
        <v>4</v>
      </c>
      <c r="D304" s="121">
        <v>0.0012613875651363055</v>
      </c>
      <c r="E304" s="121">
        <v>3.116275587580544</v>
      </c>
      <c r="F304" s="86" t="s">
        <v>3798</v>
      </c>
      <c r="G304" s="86" t="b">
        <v>0</v>
      </c>
      <c r="H304" s="86" t="b">
        <v>0</v>
      </c>
      <c r="I304" s="86" t="b">
        <v>0</v>
      </c>
      <c r="J304" s="86" t="b">
        <v>0</v>
      </c>
      <c r="K304" s="86" t="b">
        <v>0</v>
      </c>
      <c r="L304" s="86" t="b">
        <v>0</v>
      </c>
    </row>
    <row r="305" spans="1:12" ht="15">
      <c r="A305" s="86" t="s">
        <v>302</v>
      </c>
      <c r="B305" s="86" t="s">
        <v>2719</v>
      </c>
      <c r="C305" s="86">
        <v>4</v>
      </c>
      <c r="D305" s="121">
        <v>0.0012613875651363055</v>
      </c>
      <c r="E305" s="121">
        <v>1.9474835672663624</v>
      </c>
      <c r="F305" s="86" t="s">
        <v>3798</v>
      </c>
      <c r="G305" s="86" t="b">
        <v>0</v>
      </c>
      <c r="H305" s="86" t="b">
        <v>0</v>
      </c>
      <c r="I305" s="86" t="b">
        <v>0</v>
      </c>
      <c r="J305" s="86" t="b">
        <v>0</v>
      </c>
      <c r="K305" s="86" t="b">
        <v>0</v>
      </c>
      <c r="L305" s="86" t="b">
        <v>0</v>
      </c>
    </row>
    <row r="306" spans="1:12" ht="15">
      <c r="A306" s="86" t="s">
        <v>2719</v>
      </c>
      <c r="B306" s="86" t="s">
        <v>3290</v>
      </c>
      <c r="C306" s="86">
        <v>4</v>
      </c>
      <c r="D306" s="121">
        <v>0.0012613875651363055</v>
      </c>
      <c r="E306" s="121">
        <v>1.8579975723375128</v>
      </c>
      <c r="F306" s="86" t="s">
        <v>3798</v>
      </c>
      <c r="G306" s="86" t="b">
        <v>0</v>
      </c>
      <c r="H306" s="86" t="b">
        <v>0</v>
      </c>
      <c r="I306" s="86" t="b">
        <v>0</v>
      </c>
      <c r="J306" s="86" t="b">
        <v>0</v>
      </c>
      <c r="K306" s="86" t="b">
        <v>0</v>
      </c>
      <c r="L306" s="86" t="b">
        <v>0</v>
      </c>
    </row>
    <row r="307" spans="1:12" ht="15">
      <c r="A307" s="86" t="s">
        <v>3290</v>
      </c>
      <c r="B307" s="86" t="s">
        <v>3250</v>
      </c>
      <c r="C307" s="86">
        <v>4</v>
      </c>
      <c r="D307" s="121">
        <v>0.0012613875651363055</v>
      </c>
      <c r="E307" s="121">
        <v>2.8432743155168065</v>
      </c>
      <c r="F307" s="86" t="s">
        <v>3798</v>
      </c>
      <c r="G307" s="86" t="b">
        <v>0</v>
      </c>
      <c r="H307" s="86" t="b">
        <v>0</v>
      </c>
      <c r="I307" s="86" t="b">
        <v>0</v>
      </c>
      <c r="J307" s="86" t="b">
        <v>0</v>
      </c>
      <c r="K307" s="86" t="b">
        <v>0</v>
      </c>
      <c r="L307" s="86" t="b">
        <v>0</v>
      </c>
    </row>
    <row r="308" spans="1:12" ht="15">
      <c r="A308" s="86" t="s">
        <v>3250</v>
      </c>
      <c r="B308" s="86" t="s">
        <v>2728</v>
      </c>
      <c r="C308" s="86">
        <v>4</v>
      </c>
      <c r="D308" s="121">
        <v>0.0012613875651363055</v>
      </c>
      <c r="E308" s="121">
        <v>1.9624607232360154</v>
      </c>
      <c r="F308" s="86" t="s">
        <v>3798</v>
      </c>
      <c r="G308" s="86" t="b">
        <v>0</v>
      </c>
      <c r="H308" s="86" t="b">
        <v>0</v>
      </c>
      <c r="I308" s="86" t="b">
        <v>0</v>
      </c>
      <c r="J308" s="86" t="b">
        <v>0</v>
      </c>
      <c r="K308" s="86" t="b">
        <v>0</v>
      </c>
      <c r="L308" s="86" t="b">
        <v>0</v>
      </c>
    </row>
    <row r="309" spans="1:12" ht="15">
      <c r="A309" s="86" t="s">
        <v>2728</v>
      </c>
      <c r="B309" s="86" t="s">
        <v>3387</v>
      </c>
      <c r="C309" s="86">
        <v>4</v>
      </c>
      <c r="D309" s="121">
        <v>0.0012613875651363055</v>
      </c>
      <c r="E309" s="121">
        <v>2.174267534558231</v>
      </c>
      <c r="F309" s="86" t="s">
        <v>3798</v>
      </c>
      <c r="G309" s="86" t="b">
        <v>0</v>
      </c>
      <c r="H309" s="86" t="b">
        <v>0</v>
      </c>
      <c r="I309" s="86" t="b">
        <v>0</v>
      </c>
      <c r="J309" s="86" t="b">
        <v>0</v>
      </c>
      <c r="K309" s="86" t="b">
        <v>0</v>
      </c>
      <c r="L309" s="86" t="b">
        <v>0</v>
      </c>
    </row>
    <row r="310" spans="1:12" ht="15">
      <c r="A310" s="86" t="s">
        <v>3387</v>
      </c>
      <c r="B310" s="86" t="s">
        <v>3388</v>
      </c>
      <c r="C310" s="86">
        <v>4</v>
      </c>
      <c r="D310" s="121">
        <v>0.0012613875651363055</v>
      </c>
      <c r="E310" s="121">
        <v>3.116275587580544</v>
      </c>
      <c r="F310" s="86" t="s">
        <v>3798</v>
      </c>
      <c r="G310" s="86" t="b">
        <v>0</v>
      </c>
      <c r="H310" s="86" t="b">
        <v>0</v>
      </c>
      <c r="I310" s="86" t="b">
        <v>0</v>
      </c>
      <c r="J310" s="86" t="b">
        <v>0</v>
      </c>
      <c r="K310" s="86" t="b">
        <v>0</v>
      </c>
      <c r="L310" s="86" t="b">
        <v>0</v>
      </c>
    </row>
    <row r="311" spans="1:12" ht="15">
      <c r="A311" s="86" t="s">
        <v>3388</v>
      </c>
      <c r="B311" s="86" t="s">
        <v>3222</v>
      </c>
      <c r="C311" s="86">
        <v>4</v>
      </c>
      <c r="D311" s="121">
        <v>0.0012613875651363055</v>
      </c>
      <c r="E311" s="121">
        <v>2.8152455919165633</v>
      </c>
      <c r="F311" s="86" t="s">
        <v>3798</v>
      </c>
      <c r="G311" s="86" t="b">
        <v>0</v>
      </c>
      <c r="H311" s="86" t="b">
        <v>0</v>
      </c>
      <c r="I311" s="86" t="b">
        <v>0</v>
      </c>
      <c r="J311" s="86" t="b">
        <v>0</v>
      </c>
      <c r="K311" s="86" t="b">
        <v>0</v>
      </c>
      <c r="L311" s="86" t="b">
        <v>0</v>
      </c>
    </row>
    <row r="312" spans="1:12" ht="15">
      <c r="A312" s="86" t="s">
        <v>3222</v>
      </c>
      <c r="B312" s="86" t="s">
        <v>3389</v>
      </c>
      <c r="C312" s="86">
        <v>4</v>
      </c>
      <c r="D312" s="121">
        <v>0.0012613875651363055</v>
      </c>
      <c r="E312" s="121">
        <v>2.8152455919165633</v>
      </c>
      <c r="F312" s="86" t="s">
        <v>3798</v>
      </c>
      <c r="G312" s="86" t="b">
        <v>0</v>
      </c>
      <c r="H312" s="86" t="b">
        <v>0</v>
      </c>
      <c r="I312" s="86" t="b">
        <v>0</v>
      </c>
      <c r="J312" s="86" t="b">
        <v>0</v>
      </c>
      <c r="K312" s="86" t="b">
        <v>0</v>
      </c>
      <c r="L312" s="86" t="b">
        <v>0</v>
      </c>
    </row>
    <row r="313" spans="1:12" ht="15">
      <c r="A313" s="86" t="s">
        <v>3389</v>
      </c>
      <c r="B313" s="86" t="s">
        <v>2716</v>
      </c>
      <c r="C313" s="86">
        <v>4</v>
      </c>
      <c r="D313" s="121">
        <v>0.0012613875651363055</v>
      </c>
      <c r="E313" s="121">
        <v>1.815245591916563</v>
      </c>
      <c r="F313" s="86" t="s">
        <v>3798</v>
      </c>
      <c r="G313" s="86" t="b">
        <v>0</v>
      </c>
      <c r="H313" s="86" t="b">
        <v>0</v>
      </c>
      <c r="I313" s="86" t="b">
        <v>0</v>
      </c>
      <c r="J313" s="86" t="b">
        <v>0</v>
      </c>
      <c r="K313" s="86" t="b">
        <v>0</v>
      </c>
      <c r="L313" s="86" t="b">
        <v>0</v>
      </c>
    </row>
    <row r="314" spans="1:12" ht="15">
      <c r="A314" s="86" t="s">
        <v>2716</v>
      </c>
      <c r="B314" s="86" t="s">
        <v>3390</v>
      </c>
      <c r="C314" s="86">
        <v>4</v>
      </c>
      <c r="D314" s="121">
        <v>0.0012613875651363055</v>
      </c>
      <c r="E314" s="121">
        <v>1.815245591916563</v>
      </c>
      <c r="F314" s="86" t="s">
        <v>3798</v>
      </c>
      <c r="G314" s="86" t="b">
        <v>0</v>
      </c>
      <c r="H314" s="86" t="b">
        <v>0</v>
      </c>
      <c r="I314" s="86" t="b">
        <v>0</v>
      </c>
      <c r="J314" s="86" t="b">
        <v>0</v>
      </c>
      <c r="K314" s="86" t="b">
        <v>0</v>
      </c>
      <c r="L314" s="86" t="b">
        <v>0</v>
      </c>
    </row>
    <row r="315" spans="1:12" ht="15">
      <c r="A315" s="86" t="s">
        <v>3390</v>
      </c>
      <c r="B315" s="86" t="s">
        <v>2715</v>
      </c>
      <c r="C315" s="86">
        <v>4</v>
      </c>
      <c r="D315" s="121">
        <v>0.0012613875651363055</v>
      </c>
      <c r="E315" s="121">
        <v>1.7140142051258642</v>
      </c>
      <c r="F315" s="86" t="s">
        <v>3798</v>
      </c>
      <c r="G315" s="86" t="b">
        <v>0</v>
      </c>
      <c r="H315" s="86" t="b">
        <v>0</v>
      </c>
      <c r="I315" s="86" t="b">
        <v>0</v>
      </c>
      <c r="J315" s="86" t="b">
        <v>0</v>
      </c>
      <c r="K315" s="86" t="b">
        <v>0</v>
      </c>
      <c r="L315" s="86" t="b">
        <v>0</v>
      </c>
    </row>
    <row r="316" spans="1:12" ht="15">
      <c r="A316" s="86" t="s">
        <v>2715</v>
      </c>
      <c r="B316" s="86" t="s">
        <v>3391</v>
      </c>
      <c r="C316" s="86">
        <v>4</v>
      </c>
      <c r="D316" s="121">
        <v>0.0012613875651363055</v>
      </c>
      <c r="E316" s="121">
        <v>1.7054983542033344</v>
      </c>
      <c r="F316" s="86" t="s">
        <v>3798</v>
      </c>
      <c r="G316" s="86" t="b">
        <v>0</v>
      </c>
      <c r="H316" s="86" t="b">
        <v>0</v>
      </c>
      <c r="I316" s="86" t="b">
        <v>0</v>
      </c>
      <c r="J316" s="86" t="b">
        <v>0</v>
      </c>
      <c r="K316" s="86" t="b">
        <v>0</v>
      </c>
      <c r="L316" s="86" t="b">
        <v>0</v>
      </c>
    </row>
    <row r="317" spans="1:12" ht="15">
      <c r="A317" s="86" t="s">
        <v>3391</v>
      </c>
      <c r="B317" s="86" t="s">
        <v>3194</v>
      </c>
      <c r="C317" s="86">
        <v>4</v>
      </c>
      <c r="D317" s="121">
        <v>0.0012613875651363055</v>
      </c>
      <c r="E317" s="121">
        <v>2.60439222660167</v>
      </c>
      <c r="F317" s="86" t="s">
        <v>3798</v>
      </c>
      <c r="G317" s="86" t="b">
        <v>0</v>
      </c>
      <c r="H317" s="86" t="b">
        <v>0</v>
      </c>
      <c r="I317" s="86" t="b">
        <v>0</v>
      </c>
      <c r="J317" s="86" t="b">
        <v>0</v>
      </c>
      <c r="K317" s="86" t="b">
        <v>0</v>
      </c>
      <c r="L317" s="86" t="b">
        <v>0</v>
      </c>
    </row>
    <row r="318" spans="1:12" ht="15">
      <c r="A318" s="86" t="s">
        <v>3194</v>
      </c>
      <c r="B318" s="86" t="s">
        <v>3192</v>
      </c>
      <c r="C318" s="86">
        <v>4</v>
      </c>
      <c r="D318" s="121">
        <v>0.0012613875651363055</v>
      </c>
      <c r="E318" s="121">
        <v>2.2522097084903074</v>
      </c>
      <c r="F318" s="86" t="s">
        <v>3798</v>
      </c>
      <c r="G318" s="86" t="b">
        <v>0</v>
      </c>
      <c r="H318" s="86" t="b">
        <v>0</v>
      </c>
      <c r="I318" s="86" t="b">
        <v>0</v>
      </c>
      <c r="J318" s="86" t="b">
        <v>0</v>
      </c>
      <c r="K318" s="86" t="b">
        <v>0</v>
      </c>
      <c r="L318" s="86" t="b">
        <v>0</v>
      </c>
    </row>
    <row r="319" spans="1:12" ht="15">
      <c r="A319" s="86" t="s">
        <v>3192</v>
      </c>
      <c r="B319" s="86" t="s">
        <v>3392</v>
      </c>
      <c r="C319" s="86">
        <v>4</v>
      </c>
      <c r="D319" s="121">
        <v>0.0012613875651363055</v>
      </c>
      <c r="E319" s="121">
        <v>2.60439222660167</v>
      </c>
      <c r="F319" s="86" t="s">
        <v>3798</v>
      </c>
      <c r="G319" s="86" t="b">
        <v>0</v>
      </c>
      <c r="H319" s="86" t="b">
        <v>0</v>
      </c>
      <c r="I319" s="86" t="b">
        <v>0</v>
      </c>
      <c r="J319" s="86" t="b">
        <v>0</v>
      </c>
      <c r="K319" s="86" t="b">
        <v>0</v>
      </c>
      <c r="L319" s="86" t="b">
        <v>0</v>
      </c>
    </row>
    <row r="320" spans="1:12" ht="15">
      <c r="A320" s="86" t="s">
        <v>2739</v>
      </c>
      <c r="B320" s="86" t="s">
        <v>2740</v>
      </c>
      <c r="C320" s="86">
        <v>4</v>
      </c>
      <c r="D320" s="121">
        <v>0.0012613875651363055</v>
      </c>
      <c r="E320" s="121">
        <v>2.3759128980863005</v>
      </c>
      <c r="F320" s="86" t="s">
        <v>3798</v>
      </c>
      <c r="G320" s="86" t="b">
        <v>0</v>
      </c>
      <c r="H320" s="86" t="b">
        <v>0</v>
      </c>
      <c r="I320" s="86" t="b">
        <v>0</v>
      </c>
      <c r="J320" s="86" t="b">
        <v>0</v>
      </c>
      <c r="K320" s="86" t="b">
        <v>0</v>
      </c>
      <c r="L320" s="86" t="b">
        <v>0</v>
      </c>
    </row>
    <row r="321" spans="1:12" ht="15">
      <c r="A321" s="86" t="s">
        <v>2740</v>
      </c>
      <c r="B321" s="86" t="s">
        <v>2741</v>
      </c>
      <c r="C321" s="86">
        <v>4</v>
      </c>
      <c r="D321" s="121">
        <v>0.0012613875651363055</v>
      </c>
      <c r="E321" s="121">
        <v>2.1501338548415116</v>
      </c>
      <c r="F321" s="86" t="s">
        <v>3798</v>
      </c>
      <c r="G321" s="86" t="b">
        <v>0</v>
      </c>
      <c r="H321" s="86" t="b">
        <v>0</v>
      </c>
      <c r="I321" s="86" t="b">
        <v>0</v>
      </c>
      <c r="J321" s="86" t="b">
        <v>0</v>
      </c>
      <c r="K321" s="86" t="b">
        <v>0</v>
      </c>
      <c r="L321" s="86" t="b">
        <v>0</v>
      </c>
    </row>
    <row r="322" spans="1:12" ht="15">
      <c r="A322" s="86" t="s">
        <v>2741</v>
      </c>
      <c r="B322" s="86" t="s">
        <v>2733</v>
      </c>
      <c r="C322" s="86">
        <v>4</v>
      </c>
      <c r="D322" s="121">
        <v>0.0012613875651363055</v>
      </c>
      <c r="E322" s="121">
        <v>1.4853394685163528</v>
      </c>
      <c r="F322" s="86" t="s">
        <v>3798</v>
      </c>
      <c r="G322" s="86" t="b">
        <v>0</v>
      </c>
      <c r="H322" s="86" t="b">
        <v>0</v>
      </c>
      <c r="I322" s="86" t="b">
        <v>0</v>
      </c>
      <c r="J322" s="86" t="b">
        <v>0</v>
      </c>
      <c r="K322" s="86" t="b">
        <v>0</v>
      </c>
      <c r="L322" s="86" t="b">
        <v>0</v>
      </c>
    </row>
    <row r="323" spans="1:12" ht="15">
      <c r="A323" s="86" t="s">
        <v>2733</v>
      </c>
      <c r="B323" s="86" t="s">
        <v>3213</v>
      </c>
      <c r="C323" s="86">
        <v>4</v>
      </c>
      <c r="D323" s="121">
        <v>0.0012613875651363055</v>
      </c>
      <c r="E323" s="121">
        <v>2.3759128980863005</v>
      </c>
      <c r="F323" s="86" t="s">
        <v>3798</v>
      </c>
      <c r="G323" s="86" t="b">
        <v>0</v>
      </c>
      <c r="H323" s="86" t="b">
        <v>0</v>
      </c>
      <c r="I323" s="86" t="b">
        <v>0</v>
      </c>
      <c r="J323" s="86" t="b">
        <v>0</v>
      </c>
      <c r="K323" s="86" t="b">
        <v>0</v>
      </c>
      <c r="L323" s="86" t="b">
        <v>0</v>
      </c>
    </row>
    <row r="324" spans="1:12" ht="15">
      <c r="A324" s="86" t="s">
        <v>3213</v>
      </c>
      <c r="B324" s="86" t="s">
        <v>3393</v>
      </c>
      <c r="C324" s="86">
        <v>4</v>
      </c>
      <c r="D324" s="121">
        <v>0.0012613875651363055</v>
      </c>
      <c r="E324" s="121">
        <v>2.8152455919165633</v>
      </c>
      <c r="F324" s="86" t="s">
        <v>3798</v>
      </c>
      <c r="G324" s="86" t="b">
        <v>0</v>
      </c>
      <c r="H324" s="86" t="b">
        <v>0</v>
      </c>
      <c r="I324" s="86" t="b">
        <v>0</v>
      </c>
      <c r="J324" s="86" t="b">
        <v>0</v>
      </c>
      <c r="K324" s="86" t="b">
        <v>0</v>
      </c>
      <c r="L324" s="86" t="b">
        <v>0</v>
      </c>
    </row>
    <row r="325" spans="1:12" ht="15">
      <c r="A325" s="86" t="s">
        <v>3393</v>
      </c>
      <c r="B325" s="86" t="s">
        <v>3394</v>
      </c>
      <c r="C325" s="86">
        <v>4</v>
      </c>
      <c r="D325" s="121">
        <v>0.0012613875651363055</v>
      </c>
      <c r="E325" s="121">
        <v>3.116275587580544</v>
      </c>
      <c r="F325" s="86" t="s">
        <v>3798</v>
      </c>
      <c r="G325" s="86" t="b">
        <v>0</v>
      </c>
      <c r="H325" s="86" t="b">
        <v>0</v>
      </c>
      <c r="I325" s="86" t="b">
        <v>0</v>
      </c>
      <c r="J325" s="86" t="b">
        <v>0</v>
      </c>
      <c r="K325" s="86" t="b">
        <v>0</v>
      </c>
      <c r="L325" s="86" t="b">
        <v>0</v>
      </c>
    </row>
    <row r="326" spans="1:12" ht="15">
      <c r="A326" s="86" t="s">
        <v>3394</v>
      </c>
      <c r="B326" s="86" t="s">
        <v>2717</v>
      </c>
      <c r="C326" s="86">
        <v>4</v>
      </c>
      <c r="D326" s="121">
        <v>0.0012613875651363055</v>
      </c>
      <c r="E326" s="121">
        <v>1.8318448537360248</v>
      </c>
      <c r="F326" s="86" t="s">
        <v>3798</v>
      </c>
      <c r="G326" s="86" t="b">
        <v>0</v>
      </c>
      <c r="H326" s="86" t="b">
        <v>0</v>
      </c>
      <c r="I326" s="86" t="b">
        <v>0</v>
      </c>
      <c r="J326" s="86" t="b">
        <v>0</v>
      </c>
      <c r="K326" s="86" t="b">
        <v>0</v>
      </c>
      <c r="L326" s="86" t="b">
        <v>0</v>
      </c>
    </row>
    <row r="327" spans="1:12" ht="15">
      <c r="A327" s="86" t="s">
        <v>2713</v>
      </c>
      <c r="B327" s="86" t="s">
        <v>3395</v>
      </c>
      <c r="C327" s="86">
        <v>4</v>
      </c>
      <c r="D327" s="121">
        <v>0.0012613875651363055</v>
      </c>
      <c r="E327" s="121">
        <v>1.4703623125467</v>
      </c>
      <c r="F327" s="86" t="s">
        <v>3798</v>
      </c>
      <c r="G327" s="86" t="b">
        <v>0</v>
      </c>
      <c r="H327" s="86" t="b">
        <v>0</v>
      </c>
      <c r="I327" s="86" t="b">
        <v>0</v>
      </c>
      <c r="J327" s="86" t="b">
        <v>0</v>
      </c>
      <c r="K327" s="86" t="b">
        <v>0</v>
      </c>
      <c r="L327" s="86" t="b">
        <v>0</v>
      </c>
    </row>
    <row r="328" spans="1:12" ht="15">
      <c r="A328" s="86" t="s">
        <v>3395</v>
      </c>
      <c r="B328" s="86" t="s">
        <v>3396</v>
      </c>
      <c r="C328" s="86">
        <v>4</v>
      </c>
      <c r="D328" s="121">
        <v>0.0012613875651363055</v>
      </c>
      <c r="E328" s="121">
        <v>3.116275587580544</v>
      </c>
      <c r="F328" s="86" t="s">
        <v>3798</v>
      </c>
      <c r="G328" s="86" t="b">
        <v>0</v>
      </c>
      <c r="H328" s="86" t="b">
        <v>0</v>
      </c>
      <c r="I328" s="86" t="b">
        <v>0</v>
      </c>
      <c r="J328" s="86" t="b">
        <v>0</v>
      </c>
      <c r="K328" s="86" t="b">
        <v>0</v>
      </c>
      <c r="L328" s="86" t="b">
        <v>0</v>
      </c>
    </row>
    <row r="329" spans="1:12" ht="15">
      <c r="A329" s="86" t="s">
        <v>299</v>
      </c>
      <c r="B329" s="86" t="s">
        <v>3197</v>
      </c>
      <c r="C329" s="86">
        <v>4</v>
      </c>
      <c r="D329" s="121">
        <v>0.0012613875651363055</v>
      </c>
      <c r="E329" s="121">
        <v>2.639154332860882</v>
      </c>
      <c r="F329" s="86" t="s">
        <v>3798</v>
      </c>
      <c r="G329" s="86" t="b">
        <v>0</v>
      </c>
      <c r="H329" s="86" t="b">
        <v>0</v>
      </c>
      <c r="I329" s="86" t="b">
        <v>0</v>
      </c>
      <c r="J329" s="86" t="b">
        <v>0</v>
      </c>
      <c r="K329" s="86" t="b">
        <v>0</v>
      </c>
      <c r="L329" s="86" t="b">
        <v>0</v>
      </c>
    </row>
    <row r="330" spans="1:12" ht="15">
      <c r="A330" s="86" t="s">
        <v>2719</v>
      </c>
      <c r="B330" s="86" t="s">
        <v>3397</v>
      </c>
      <c r="C330" s="86">
        <v>4</v>
      </c>
      <c r="D330" s="121">
        <v>0.0012613875651363055</v>
      </c>
      <c r="E330" s="121">
        <v>1.9549075853455695</v>
      </c>
      <c r="F330" s="86" t="s">
        <v>3798</v>
      </c>
      <c r="G330" s="86" t="b">
        <v>0</v>
      </c>
      <c r="H330" s="86" t="b">
        <v>0</v>
      </c>
      <c r="I330" s="86" t="b">
        <v>0</v>
      </c>
      <c r="J330" s="86" t="b">
        <v>0</v>
      </c>
      <c r="K330" s="86" t="b">
        <v>0</v>
      </c>
      <c r="L330" s="86" t="b">
        <v>0</v>
      </c>
    </row>
    <row r="331" spans="1:12" ht="15">
      <c r="A331" s="86" t="s">
        <v>3397</v>
      </c>
      <c r="B331" s="86" t="s">
        <v>3398</v>
      </c>
      <c r="C331" s="86">
        <v>4</v>
      </c>
      <c r="D331" s="121">
        <v>0.0012613875651363055</v>
      </c>
      <c r="E331" s="121">
        <v>3.116275587580544</v>
      </c>
      <c r="F331" s="86" t="s">
        <v>3798</v>
      </c>
      <c r="G331" s="86" t="b">
        <v>0</v>
      </c>
      <c r="H331" s="86" t="b">
        <v>0</v>
      </c>
      <c r="I331" s="86" t="b">
        <v>0</v>
      </c>
      <c r="J331" s="86" t="b">
        <v>0</v>
      </c>
      <c r="K331" s="86" t="b">
        <v>0</v>
      </c>
      <c r="L331" s="86" t="b">
        <v>0</v>
      </c>
    </row>
    <row r="332" spans="1:12" ht="15">
      <c r="A332" s="86" t="s">
        <v>3398</v>
      </c>
      <c r="B332" s="86" t="s">
        <v>2723</v>
      </c>
      <c r="C332" s="86">
        <v>4</v>
      </c>
      <c r="D332" s="121">
        <v>0.0012613875651363055</v>
      </c>
      <c r="E332" s="121">
        <v>2.0023322352737076</v>
      </c>
      <c r="F332" s="86" t="s">
        <v>3798</v>
      </c>
      <c r="G332" s="86" t="b">
        <v>0</v>
      </c>
      <c r="H332" s="86" t="b">
        <v>0</v>
      </c>
      <c r="I332" s="86" t="b">
        <v>0</v>
      </c>
      <c r="J332" s="86" t="b">
        <v>0</v>
      </c>
      <c r="K332" s="86" t="b">
        <v>0</v>
      </c>
      <c r="L332" s="86" t="b">
        <v>0</v>
      </c>
    </row>
    <row r="333" spans="1:12" ht="15">
      <c r="A333" s="86" t="s">
        <v>2723</v>
      </c>
      <c r="B333" s="86" t="s">
        <v>300</v>
      </c>
      <c r="C333" s="86">
        <v>4</v>
      </c>
      <c r="D333" s="121">
        <v>0.0012613875651363055</v>
      </c>
      <c r="E333" s="121">
        <v>2.0023322352737076</v>
      </c>
      <c r="F333" s="86" t="s">
        <v>3798</v>
      </c>
      <c r="G333" s="86" t="b">
        <v>0</v>
      </c>
      <c r="H333" s="86" t="b">
        <v>0</v>
      </c>
      <c r="I333" s="86" t="b">
        <v>0</v>
      </c>
      <c r="J333" s="86" t="b">
        <v>0</v>
      </c>
      <c r="K333" s="86" t="b">
        <v>0</v>
      </c>
      <c r="L333" s="86" t="b">
        <v>0</v>
      </c>
    </row>
    <row r="334" spans="1:12" ht="15">
      <c r="A334" s="86" t="s">
        <v>300</v>
      </c>
      <c r="B334" s="86" t="s">
        <v>3272</v>
      </c>
      <c r="C334" s="86">
        <v>4</v>
      </c>
      <c r="D334" s="121">
        <v>0.0012613875651363055</v>
      </c>
      <c r="E334" s="121">
        <v>2.940184328524863</v>
      </c>
      <c r="F334" s="86" t="s">
        <v>3798</v>
      </c>
      <c r="G334" s="86" t="b">
        <v>0</v>
      </c>
      <c r="H334" s="86" t="b">
        <v>0</v>
      </c>
      <c r="I334" s="86" t="b">
        <v>0</v>
      </c>
      <c r="J334" s="86" t="b">
        <v>0</v>
      </c>
      <c r="K334" s="86" t="b">
        <v>0</v>
      </c>
      <c r="L334" s="86" t="b">
        <v>0</v>
      </c>
    </row>
    <row r="335" spans="1:12" ht="15">
      <c r="A335" s="86" t="s">
        <v>3272</v>
      </c>
      <c r="B335" s="86" t="s">
        <v>3399</v>
      </c>
      <c r="C335" s="86">
        <v>4</v>
      </c>
      <c r="D335" s="121">
        <v>0.0012613875651363055</v>
      </c>
      <c r="E335" s="121">
        <v>2.940184328524863</v>
      </c>
      <c r="F335" s="86" t="s">
        <v>3798</v>
      </c>
      <c r="G335" s="86" t="b">
        <v>0</v>
      </c>
      <c r="H335" s="86" t="b">
        <v>0</v>
      </c>
      <c r="I335" s="86" t="b">
        <v>0</v>
      </c>
      <c r="J335" s="86" t="b">
        <v>0</v>
      </c>
      <c r="K335" s="86" t="b">
        <v>0</v>
      </c>
      <c r="L335" s="86" t="b">
        <v>0</v>
      </c>
    </row>
    <row r="336" spans="1:12" ht="15">
      <c r="A336" s="86" t="s">
        <v>3399</v>
      </c>
      <c r="B336" s="86" t="s">
        <v>3241</v>
      </c>
      <c r="C336" s="86">
        <v>4</v>
      </c>
      <c r="D336" s="121">
        <v>0.0012613875651363055</v>
      </c>
      <c r="E336" s="121">
        <v>2.8732375388942497</v>
      </c>
      <c r="F336" s="86" t="s">
        <v>3798</v>
      </c>
      <c r="G336" s="86" t="b">
        <v>0</v>
      </c>
      <c r="H336" s="86" t="b">
        <v>0</v>
      </c>
      <c r="I336" s="86" t="b">
        <v>0</v>
      </c>
      <c r="J336" s="86" t="b">
        <v>0</v>
      </c>
      <c r="K336" s="86" t="b">
        <v>0</v>
      </c>
      <c r="L336" s="86" t="b">
        <v>0</v>
      </c>
    </row>
    <row r="337" spans="1:12" ht="15">
      <c r="A337" s="86" t="s">
        <v>3241</v>
      </c>
      <c r="B337" s="86" t="s">
        <v>3218</v>
      </c>
      <c r="C337" s="86">
        <v>4</v>
      </c>
      <c r="D337" s="121">
        <v>0.0012613875651363055</v>
      </c>
      <c r="E337" s="121">
        <v>2.572207543230269</v>
      </c>
      <c r="F337" s="86" t="s">
        <v>3798</v>
      </c>
      <c r="G337" s="86" t="b">
        <v>0</v>
      </c>
      <c r="H337" s="86" t="b">
        <v>0</v>
      </c>
      <c r="I337" s="86" t="b">
        <v>0</v>
      </c>
      <c r="J337" s="86" t="b">
        <v>0</v>
      </c>
      <c r="K337" s="86" t="b">
        <v>0</v>
      </c>
      <c r="L337" s="86" t="b">
        <v>0</v>
      </c>
    </row>
    <row r="338" spans="1:12" ht="15">
      <c r="A338" s="86" t="s">
        <v>3218</v>
      </c>
      <c r="B338" s="86" t="s">
        <v>3222</v>
      </c>
      <c r="C338" s="86">
        <v>4</v>
      </c>
      <c r="D338" s="121">
        <v>0.0012613875651363055</v>
      </c>
      <c r="E338" s="121">
        <v>2.514215596252582</v>
      </c>
      <c r="F338" s="86" t="s">
        <v>3798</v>
      </c>
      <c r="G338" s="86" t="b">
        <v>0</v>
      </c>
      <c r="H338" s="86" t="b">
        <v>0</v>
      </c>
      <c r="I338" s="86" t="b">
        <v>0</v>
      </c>
      <c r="J338" s="86" t="b">
        <v>0</v>
      </c>
      <c r="K338" s="86" t="b">
        <v>0</v>
      </c>
      <c r="L338" s="86" t="b">
        <v>0</v>
      </c>
    </row>
    <row r="339" spans="1:12" ht="15">
      <c r="A339" s="86" t="s">
        <v>3222</v>
      </c>
      <c r="B339" s="86" t="s">
        <v>3400</v>
      </c>
      <c r="C339" s="86">
        <v>4</v>
      </c>
      <c r="D339" s="121">
        <v>0.0012613875651363055</v>
      </c>
      <c r="E339" s="121">
        <v>2.8152455919165633</v>
      </c>
      <c r="F339" s="86" t="s">
        <v>3798</v>
      </c>
      <c r="G339" s="86" t="b">
        <v>0</v>
      </c>
      <c r="H339" s="86" t="b">
        <v>0</v>
      </c>
      <c r="I339" s="86" t="b">
        <v>0</v>
      </c>
      <c r="J339" s="86" t="b">
        <v>0</v>
      </c>
      <c r="K339" s="86" t="b">
        <v>0</v>
      </c>
      <c r="L339" s="86" t="b">
        <v>0</v>
      </c>
    </row>
    <row r="340" spans="1:12" ht="15">
      <c r="A340" s="86" t="s">
        <v>3400</v>
      </c>
      <c r="B340" s="86" t="s">
        <v>2722</v>
      </c>
      <c r="C340" s="86">
        <v>4</v>
      </c>
      <c r="D340" s="121">
        <v>0.0012613875651363055</v>
      </c>
      <c r="E340" s="121">
        <v>1.8610030824772383</v>
      </c>
      <c r="F340" s="86" t="s">
        <v>3798</v>
      </c>
      <c r="G340" s="86" t="b">
        <v>0</v>
      </c>
      <c r="H340" s="86" t="b">
        <v>0</v>
      </c>
      <c r="I340" s="86" t="b">
        <v>0</v>
      </c>
      <c r="J340" s="86" t="b">
        <v>0</v>
      </c>
      <c r="K340" s="86" t="b">
        <v>0</v>
      </c>
      <c r="L340" s="86" t="b">
        <v>0</v>
      </c>
    </row>
    <row r="341" spans="1:12" ht="15">
      <c r="A341" s="86" t="s">
        <v>2722</v>
      </c>
      <c r="B341" s="86" t="s">
        <v>3319</v>
      </c>
      <c r="C341" s="86">
        <v>4</v>
      </c>
      <c r="D341" s="121">
        <v>0.0012613875651363055</v>
      </c>
      <c r="E341" s="121">
        <v>1.740611973619659</v>
      </c>
      <c r="F341" s="86" t="s">
        <v>3798</v>
      </c>
      <c r="G341" s="86" t="b">
        <v>0</v>
      </c>
      <c r="H341" s="86" t="b">
        <v>0</v>
      </c>
      <c r="I341" s="86" t="b">
        <v>0</v>
      </c>
      <c r="J341" s="86" t="b">
        <v>0</v>
      </c>
      <c r="K341" s="86" t="b">
        <v>0</v>
      </c>
      <c r="L341" s="86" t="b">
        <v>0</v>
      </c>
    </row>
    <row r="342" spans="1:12" ht="15">
      <c r="A342" s="86" t="s">
        <v>3319</v>
      </c>
      <c r="B342" s="86" t="s">
        <v>2727</v>
      </c>
      <c r="C342" s="86">
        <v>4</v>
      </c>
      <c r="D342" s="121">
        <v>0.0012613875651363055</v>
      </c>
      <c r="E342" s="121">
        <v>1.940184328524863</v>
      </c>
      <c r="F342" s="86" t="s">
        <v>3798</v>
      </c>
      <c r="G342" s="86" t="b">
        <v>0</v>
      </c>
      <c r="H342" s="86" t="b">
        <v>0</v>
      </c>
      <c r="I342" s="86" t="b">
        <v>0</v>
      </c>
      <c r="J342" s="86" t="b">
        <v>0</v>
      </c>
      <c r="K342" s="86" t="b">
        <v>0</v>
      </c>
      <c r="L342" s="86" t="b">
        <v>0</v>
      </c>
    </row>
    <row r="343" spans="1:12" ht="15">
      <c r="A343" s="86" t="s">
        <v>2727</v>
      </c>
      <c r="B343" s="86" t="s">
        <v>3401</v>
      </c>
      <c r="C343" s="86">
        <v>4</v>
      </c>
      <c r="D343" s="121">
        <v>0.0012613875651363055</v>
      </c>
      <c r="E343" s="121">
        <v>2.0370943415329195</v>
      </c>
      <c r="F343" s="86" t="s">
        <v>3798</v>
      </c>
      <c r="G343" s="86" t="b">
        <v>0</v>
      </c>
      <c r="H343" s="86" t="b">
        <v>0</v>
      </c>
      <c r="I343" s="86" t="b">
        <v>0</v>
      </c>
      <c r="J343" s="86" t="b">
        <v>0</v>
      </c>
      <c r="K343" s="86" t="b">
        <v>0</v>
      </c>
      <c r="L343" s="86" t="b">
        <v>0</v>
      </c>
    </row>
    <row r="344" spans="1:12" ht="15">
      <c r="A344" s="86" t="s">
        <v>3401</v>
      </c>
      <c r="B344" s="86" t="s">
        <v>3402</v>
      </c>
      <c r="C344" s="86">
        <v>4</v>
      </c>
      <c r="D344" s="121">
        <v>0.0012613875651363055</v>
      </c>
      <c r="E344" s="121">
        <v>3.116275587580544</v>
      </c>
      <c r="F344" s="86" t="s">
        <v>3798</v>
      </c>
      <c r="G344" s="86" t="b">
        <v>0</v>
      </c>
      <c r="H344" s="86" t="b">
        <v>0</v>
      </c>
      <c r="I344" s="86" t="b">
        <v>0</v>
      </c>
      <c r="J344" s="86" t="b">
        <v>0</v>
      </c>
      <c r="K344" s="86" t="b">
        <v>0</v>
      </c>
      <c r="L344" s="86" t="b">
        <v>0</v>
      </c>
    </row>
    <row r="345" spans="1:12" ht="15">
      <c r="A345" s="86" t="s">
        <v>3402</v>
      </c>
      <c r="B345" s="86" t="s">
        <v>2769</v>
      </c>
      <c r="C345" s="86">
        <v>4</v>
      </c>
      <c r="D345" s="121">
        <v>0.0012613875651363055</v>
      </c>
      <c r="E345" s="121">
        <v>2.213185600588601</v>
      </c>
      <c r="F345" s="86" t="s">
        <v>3798</v>
      </c>
      <c r="G345" s="86" t="b">
        <v>0</v>
      </c>
      <c r="H345" s="86" t="b">
        <v>0</v>
      </c>
      <c r="I345" s="86" t="b">
        <v>0</v>
      </c>
      <c r="J345" s="86" t="b">
        <v>0</v>
      </c>
      <c r="K345" s="86" t="b">
        <v>0</v>
      </c>
      <c r="L345" s="86" t="b">
        <v>0</v>
      </c>
    </row>
    <row r="346" spans="1:12" ht="15">
      <c r="A346" s="86" t="s">
        <v>2769</v>
      </c>
      <c r="B346" s="86" t="s">
        <v>3251</v>
      </c>
      <c r="C346" s="86">
        <v>4</v>
      </c>
      <c r="D346" s="121">
        <v>0.0012613875651363055</v>
      </c>
      <c r="E346" s="121">
        <v>2.0370943415329195</v>
      </c>
      <c r="F346" s="86" t="s">
        <v>3798</v>
      </c>
      <c r="G346" s="86" t="b">
        <v>0</v>
      </c>
      <c r="H346" s="86" t="b">
        <v>0</v>
      </c>
      <c r="I346" s="86" t="b">
        <v>0</v>
      </c>
      <c r="J346" s="86" t="b">
        <v>0</v>
      </c>
      <c r="K346" s="86" t="b">
        <v>0</v>
      </c>
      <c r="L346" s="86" t="b">
        <v>0</v>
      </c>
    </row>
    <row r="347" spans="1:12" ht="15">
      <c r="A347" s="86" t="s">
        <v>3251</v>
      </c>
      <c r="B347" s="86" t="s">
        <v>3293</v>
      </c>
      <c r="C347" s="86">
        <v>4</v>
      </c>
      <c r="D347" s="121">
        <v>0.0012613875651363055</v>
      </c>
      <c r="E347" s="121">
        <v>2.8432743155168065</v>
      </c>
      <c r="F347" s="86" t="s">
        <v>3798</v>
      </c>
      <c r="G347" s="86" t="b">
        <v>0</v>
      </c>
      <c r="H347" s="86" t="b">
        <v>0</v>
      </c>
      <c r="I347" s="86" t="b">
        <v>0</v>
      </c>
      <c r="J347" s="86" t="b">
        <v>0</v>
      </c>
      <c r="K347" s="86" t="b">
        <v>0</v>
      </c>
      <c r="L347" s="86" t="b">
        <v>0</v>
      </c>
    </row>
    <row r="348" spans="1:12" ht="15">
      <c r="A348" s="86" t="s">
        <v>3293</v>
      </c>
      <c r="B348" s="86" t="s">
        <v>3187</v>
      </c>
      <c r="C348" s="86">
        <v>4</v>
      </c>
      <c r="D348" s="121">
        <v>0.0012613875651363055</v>
      </c>
      <c r="E348" s="121">
        <v>2.445334306844769</v>
      </c>
      <c r="F348" s="86" t="s">
        <v>3798</v>
      </c>
      <c r="G348" s="86" t="b">
        <v>0</v>
      </c>
      <c r="H348" s="86" t="b">
        <v>0</v>
      </c>
      <c r="I348" s="86" t="b">
        <v>0</v>
      </c>
      <c r="J348" s="86" t="b">
        <v>0</v>
      </c>
      <c r="K348" s="86" t="b">
        <v>0</v>
      </c>
      <c r="L348" s="86" t="b">
        <v>0</v>
      </c>
    </row>
    <row r="349" spans="1:12" ht="15">
      <c r="A349" s="86" t="s">
        <v>3187</v>
      </c>
      <c r="B349" s="86" t="s">
        <v>3187</v>
      </c>
      <c r="C349" s="86">
        <v>4</v>
      </c>
      <c r="D349" s="121">
        <v>0.0012613875651363055</v>
      </c>
      <c r="E349" s="121">
        <v>1.9682130521251064</v>
      </c>
      <c r="F349" s="86" t="s">
        <v>3798</v>
      </c>
      <c r="G349" s="86" t="b">
        <v>0</v>
      </c>
      <c r="H349" s="86" t="b">
        <v>0</v>
      </c>
      <c r="I349" s="86" t="b">
        <v>0</v>
      </c>
      <c r="J349" s="86" t="b">
        <v>0</v>
      </c>
      <c r="K349" s="86" t="b">
        <v>0</v>
      </c>
      <c r="L349" s="86" t="b">
        <v>0</v>
      </c>
    </row>
    <row r="350" spans="1:12" ht="15">
      <c r="A350" s="86" t="s">
        <v>3187</v>
      </c>
      <c r="B350" s="86" t="s">
        <v>2649</v>
      </c>
      <c r="C350" s="86">
        <v>4</v>
      </c>
      <c r="D350" s="121">
        <v>0.0012613875651363055</v>
      </c>
      <c r="E350" s="121">
        <v>2.144304311180788</v>
      </c>
      <c r="F350" s="86" t="s">
        <v>3798</v>
      </c>
      <c r="G350" s="86" t="b">
        <v>0</v>
      </c>
      <c r="H350" s="86" t="b">
        <v>0</v>
      </c>
      <c r="I350" s="86" t="b">
        <v>0</v>
      </c>
      <c r="J350" s="86" t="b">
        <v>0</v>
      </c>
      <c r="K350" s="86" t="b">
        <v>0</v>
      </c>
      <c r="L350" s="86" t="b">
        <v>0</v>
      </c>
    </row>
    <row r="351" spans="1:12" ht="15">
      <c r="A351" s="86" t="s">
        <v>2649</v>
      </c>
      <c r="B351" s="86" t="s">
        <v>3403</v>
      </c>
      <c r="C351" s="86">
        <v>4</v>
      </c>
      <c r="D351" s="121">
        <v>0.0012613875651363055</v>
      </c>
      <c r="E351" s="121">
        <v>2.7183355789085066</v>
      </c>
      <c r="F351" s="86" t="s">
        <v>3798</v>
      </c>
      <c r="G351" s="86" t="b">
        <v>0</v>
      </c>
      <c r="H351" s="86" t="b">
        <v>0</v>
      </c>
      <c r="I351" s="86" t="b">
        <v>0</v>
      </c>
      <c r="J351" s="86" t="b">
        <v>0</v>
      </c>
      <c r="K351" s="86" t="b">
        <v>0</v>
      </c>
      <c r="L351" s="86" t="b">
        <v>0</v>
      </c>
    </row>
    <row r="352" spans="1:12" ht="15">
      <c r="A352" s="86" t="s">
        <v>3403</v>
      </c>
      <c r="B352" s="86" t="s">
        <v>2713</v>
      </c>
      <c r="C352" s="86">
        <v>4</v>
      </c>
      <c r="D352" s="121">
        <v>0.0012613875651363055</v>
      </c>
      <c r="E352" s="121">
        <v>1.4441777296448268</v>
      </c>
      <c r="F352" s="86" t="s">
        <v>3798</v>
      </c>
      <c r="G352" s="86" t="b">
        <v>0</v>
      </c>
      <c r="H352" s="86" t="b">
        <v>0</v>
      </c>
      <c r="I352" s="86" t="b">
        <v>0</v>
      </c>
      <c r="J352" s="86" t="b">
        <v>0</v>
      </c>
      <c r="K352" s="86" t="b">
        <v>0</v>
      </c>
      <c r="L352" s="86" t="b">
        <v>0</v>
      </c>
    </row>
    <row r="353" spans="1:12" ht="15">
      <c r="A353" s="86" t="s">
        <v>2714</v>
      </c>
      <c r="B353" s="86" t="s">
        <v>2715</v>
      </c>
      <c r="C353" s="86">
        <v>3</v>
      </c>
      <c r="D353" s="121">
        <v>0.001015004097923048</v>
      </c>
      <c r="E353" s="121">
        <v>0.1782982351403544</v>
      </c>
      <c r="F353" s="86" t="s">
        <v>3798</v>
      </c>
      <c r="G353" s="86" t="b">
        <v>0</v>
      </c>
      <c r="H353" s="86" t="b">
        <v>0</v>
      </c>
      <c r="I353" s="86" t="b">
        <v>0</v>
      </c>
      <c r="J353" s="86" t="b">
        <v>0</v>
      </c>
      <c r="K353" s="86" t="b">
        <v>0</v>
      </c>
      <c r="L353" s="86" t="b">
        <v>0</v>
      </c>
    </row>
    <row r="354" spans="1:12" ht="15">
      <c r="A354" s="86" t="s">
        <v>2756</v>
      </c>
      <c r="B354" s="86" t="s">
        <v>3405</v>
      </c>
      <c r="C354" s="86">
        <v>3</v>
      </c>
      <c r="D354" s="121">
        <v>0.001015004097923048</v>
      </c>
      <c r="E354" s="121">
        <v>2.4395819779556778</v>
      </c>
      <c r="F354" s="86" t="s">
        <v>3798</v>
      </c>
      <c r="G354" s="86" t="b">
        <v>0</v>
      </c>
      <c r="H354" s="86" t="b">
        <v>0</v>
      </c>
      <c r="I354" s="86" t="b">
        <v>0</v>
      </c>
      <c r="J354" s="86" t="b">
        <v>0</v>
      </c>
      <c r="K354" s="86" t="b">
        <v>0</v>
      </c>
      <c r="L354" s="86" t="b">
        <v>0</v>
      </c>
    </row>
    <row r="355" spans="1:12" ht="15">
      <c r="A355" s="86" t="s">
        <v>3405</v>
      </c>
      <c r="B355" s="86" t="s">
        <v>3245</v>
      </c>
      <c r="C355" s="86">
        <v>3</v>
      </c>
      <c r="D355" s="121">
        <v>0.001015004097923048</v>
      </c>
      <c r="E355" s="121">
        <v>2.940184328524863</v>
      </c>
      <c r="F355" s="86" t="s">
        <v>3798</v>
      </c>
      <c r="G355" s="86" t="b">
        <v>0</v>
      </c>
      <c r="H355" s="86" t="b">
        <v>0</v>
      </c>
      <c r="I355" s="86" t="b">
        <v>0</v>
      </c>
      <c r="J355" s="86" t="b">
        <v>0</v>
      </c>
      <c r="K355" s="86" t="b">
        <v>0</v>
      </c>
      <c r="L355" s="86" t="b">
        <v>0</v>
      </c>
    </row>
    <row r="356" spans="1:12" ht="15">
      <c r="A356" s="86" t="s">
        <v>3245</v>
      </c>
      <c r="B356" s="86" t="s">
        <v>3406</v>
      </c>
      <c r="C356" s="86">
        <v>3</v>
      </c>
      <c r="D356" s="121">
        <v>0.001015004097923048</v>
      </c>
      <c r="E356" s="121">
        <v>2.940184328524863</v>
      </c>
      <c r="F356" s="86" t="s">
        <v>3798</v>
      </c>
      <c r="G356" s="86" t="b">
        <v>0</v>
      </c>
      <c r="H356" s="86" t="b">
        <v>0</v>
      </c>
      <c r="I356" s="86" t="b">
        <v>0</v>
      </c>
      <c r="J356" s="86" t="b">
        <v>0</v>
      </c>
      <c r="K356" s="86" t="b">
        <v>0</v>
      </c>
      <c r="L356" s="86" t="b">
        <v>0</v>
      </c>
    </row>
    <row r="357" spans="1:12" ht="15">
      <c r="A357" s="86" t="s">
        <v>3406</v>
      </c>
      <c r="B357" s="86" t="s">
        <v>3223</v>
      </c>
      <c r="C357" s="86">
        <v>3</v>
      </c>
      <c r="D357" s="121">
        <v>0.001015004097923048</v>
      </c>
      <c r="E357" s="121">
        <v>2.8732375388942497</v>
      </c>
      <c r="F357" s="86" t="s">
        <v>3798</v>
      </c>
      <c r="G357" s="86" t="b">
        <v>0</v>
      </c>
      <c r="H357" s="86" t="b">
        <v>0</v>
      </c>
      <c r="I357" s="86" t="b">
        <v>0</v>
      </c>
      <c r="J357" s="86" t="b">
        <v>0</v>
      </c>
      <c r="K357" s="86" t="b">
        <v>0</v>
      </c>
      <c r="L357" s="86" t="b">
        <v>0</v>
      </c>
    </row>
    <row r="358" spans="1:12" ht="15">
      <c r="A358" s="86" t="s">
        <v>3223</v>
      </c>
      <c r="B358" s="86" t="s">
        <v>2717</v>
      </c>
      <c r="C358" s="86">
        <v>3</v>
      </c>
      <c r="D358" s="121">
        <v>0.001015004097923048</v>
      </c>
      <c r="E358" s="121">
        <v>1.4638680684414305</v>
      </c>
      <c r="F358" s="86" t="s">
        <v>3798</v>
      </c>
      <c r="G358" s="86" t="b">
        <v>0</v>
      </c>
      <c r="H358" s="86" t="b">
        <v>0</v>
      </c>
      <c r="I358" s="86" t="b">
        <v>0</v>
      </c>
      <c r="J358" s="86" t="b">
        <v>0</v>
      </c>
      <c r="K358" s="86" t="b">
        <v>0</v>
      </c>
      <c r="L358" s="86" t="b">
        <v>0</v>
      </c>
    </row>
    <row r="359" spans="1:12" ht="15">
      <c r="A359" s="86" t="s">
        <v>2741</v>
      </c>
      <c r="B359" s="86" t="s">
        <v>3273</v>
      </c>
      <c r="C359" s="86">
        <v>3</v>
      </c>
      <c r="D359" s="121">
        <v>0.001015004097923048</v>
      </c>
      <c r="E359" s="121">
        <v>1.940184328524863</v>
      </c>
      <c r="F359" s="86" t="s">
        <v>3798</v>
      </c>
      <c r="G359" s="86" t="b">
        <v>0</v>
      </c>
      <c r="H359" s="86" t="b">
        <v>0</v>
      </c>
      <c r="I359" s="86" t="b">
        <v>0</v>
      </c>
      <c r="J359" s="86" t="b">
        <v>0</v>
      </c>
      <c r="K359" s="86" t="b">
        <v>0</v>
      </c>
      <c r="L359" s="86" t="b">
        <v>0</v>
      </c>
    </row>
    <row r="360" spans="1:12" ht="15">
      <c r="A360" s="86" t="s">
        <v>3273</v>
      </c>
      <c r="B360" s="86" t="s">
        <v>2758</v>
      </c>
      <c r="C360" s="86">
        <v>3</v>
      </c>
      <c r="D360" s="121">
        <v>0.001015004097923048</v>
      </c>
      <c r="E360" s="121">
        <v>2.7183355789085066</v>
      </c>
      <c r="F360" s="86" t="s">
        <v>3798</v>
      </c>
      <c r="G360" s="86" t="b">
        <v>0</v>
      </c>
      <c r="H360" s="86" t="b">
        <v>0</v>
      </c>
      <c r="I360" s="86" t="b">
        <v>0</v>
      </c>
      <c r="J360" s="86" t="b">
        <v>0</v>
      </c>
      <c r="K360" s="86" t="b">
        <v>0</v>
      </c>
      <c r="L360" s="86" t="b">
        <v>0</v>
      </c>
    </row>
    <row r="361" spans="1:12" ht="15">
      <c r="A361" s="86" t="s">
        <v>2714</v>
      </c>
      <c r="B361" s="86" t="s">
        <v>3407</v>
      </c>
      <c r="C361" s="86">
        <v>3</v>
      </c>
      <c r="D361" s="121">
        <v>0.001015004097923048</v>
      </c>
      <c r="E361" s="121">
        <v>1.7054983542033346</v>
      </c>
      <c r="F361" s="86" t="s">
        <v>3798</v>
      </c>
      <c r="G361" s="86" t="b">
        <v>0</v>
      </c>
      <c r="H361" s="86" t="b">
        <v>0</v>
      </c>
      <c r="I361" s="86" t="b">
        <v>0</v>
      </c>
      <c r="J361" s="86" t="b">
        <v>0</v>
      </c>
      <c r="K361" s="86" t="b">
        <v>0</v>
      </c>
      <c r="L361" s="86" t="b">
        <v>0</v>
      </c>
    </row>
    <row r="362" spans="1:12" ht="15">
      <c r="A362" s="86" t="s">
        <v>3407</v>
      </c>
      <c r="B362" s="86" t="s">
        <v>3179</v>
      </c>
      <c r="C362" s="86">
        <v>3</v>
      </c>
      <c r="D362" s="121">
        <v>0.001015004097923048</v>
      </c>
      <c r="E362" s="121">
        <v>2.3381243371969007</v>
      </c>
      <c r="F362" s="86" t="s">
        <v>3798</v>
      </c>
      <c r="G362" s="86" t="b">
        <v>0</v>
      </c>
      <c r="H362" s="86" t="b">
        <v>0</v>
      </c>
      <c r="I362" s="86" t="b">
        <v>0</v>
      </c>
      <c r="J362" s="86" t="b">
        <v>0</v>
      </c>
      <c r="K362" s="86" t="b">
        <v>0</v>
      </c>
      <c r="L362" s="86" t="b">
        <v>0</v>
      </c>
    </row>
    <row r="363" spans="1:12" ht="15">
      <c r="A363" s="86" t="s">
        <v>2715</v>
      </c>
      <c r="B363" s="86" t="s">
        <v>3408</v>
      </c>
      <c r="C363" s="86">
        <v>3</v>
      </c>
      <c r="D363" s="121">
        <v>0.001015004097923048</v>
      </c>
      <c r="E363" s="121">
        <v>1.7054983542033346</v>
      </c>
      <c r="F363" s="86" t="s">
        <v>3798</v>
      </c>
      <c r="G363" s="86" t="b">
        <v>0</v>
      </c>
      <c r="H363" s="86" t="b">
        <v>0</v>
      </c>
      <c r="I363" s="86" t="b">
        <v>0</v>
      </c>
      <c r="J363" s="86" t="b">
        <v>0</v>
      </c>
      <c r="K363" s="86" t="b">
        <v>0</v>
      </c>
      <c r="L363" s="86" t="b">
        <v>0</v>
      </c>
    </row>
    <row r="364" spans="1:12" ht="15">
      <c r="A364" s="86" t="s">
        <v>2717</v>
      </c>
      <c r="B364" s="86" t="s">
        <v>3409</v>
      </c>
      <c r="C364" s="86">
        <v>3</v>
      </c>
      <c r="D364" s="121">
        <v>0.001015004097923048</v>
      </c>
      <c r="E364" s="121">
        <v>1.8318448537360248</v>
      </c>
      <c r="F364" s="86" t="s">
        <v>3798</v>
      </c>
      <c r="G364" s="86" t="b">
        <v>0</v>
      </c>
      <c r="H364" s="86" t="b">
        <v>0</v>
      </c>
      <c r="I364" s="86" t="b">
        <v>0</v>
      </c>
      <c r="J364" s="86" t="b">
        <v>0</v>
      </c>
      <c r="K364" s="86" t="b">
        <v>0</v>
      </c>
      <c r="L364" s="86" t="b">
        <v>0</v>
      </c>
    </row>
    <row r="365" spans="1:12" ht="15">
      <c r="A365" s="86" t="s">
        <v>3155</v>
      </c>
      <c r="B365" s="86" t="s">
        <v>2721</v>
      </c>
      <c r="C365" s="86">
        <v>3</v>
      </c>
      <c r="D365" s="121">
        <v>0.001015004097923048</v>
      </c>
      <c r="E365" s="121">
        <v>1.0950862885106063</v>
      </c>
      <c r="F365" s="86" t="s">
        <v>3798</v>
      </c>
      <c r="G365" s="86" t="b">
        <v>0</v>
      </c>
      <c r="H365" s="86" t="b">
        <v>0</v>
      </c>
      <c r="I365" s="86" t="b">
        <v>0</v>
      </c>
      <c r="J365" s="86" t="b">
        <v>0</v>
      </c>
      <c r="K365" s="86" t="b">
        <v>0</v>
      </c>
      <c r="L365" s="86" t="b">
        <v>0</v>
      </c>
    </row>
    <row r="366" spans="1:12" ht="15">
      <c r="A366" s="86" t="s">
        <v>3412</v>
      </c>
      <c r="B366" s="86" t="s">
        <v>2730</v>
      </c>
      <c r="C366" s="86">
        <v>3</v>
      </c>
      <c r="D366" s="121">
        <v>0.001015004097923048</v>
      </c>
      <c r="E366" s="121">
        <v>2.0950862885106063</v>
      </c>
      <c r="F366" s="86" t="s">
        <v>3798</v>
      </c>
      <c r="G366" s="86" t="b">
        <v>0</v>
      </c>
      <c r="H366" s="86" t="b">
        <v>0</v>
      </c>
      <c r="I366" s="86" t="b">
        <v>0</v>
      </c>
      <c r="J366" s="86" t="b">
        <v>0</v>
      </c>
      <c r="K366" s="86" t="b">
        <v>0</v>
      </c>
      <c r="L366" s="86" t="b">
        <v>0</v>
      </c>
    </row>
    <row r="367" spans="1:12" ht="15">
      <c r="A367" s="86" t="s">
        <v>3183</v>
      </c>
      <c r="B367" s="86" t="s">
        <v>3285</v>
      </c>
      <c r="C367" s="86">
        <v>3</v>
      </c>
      <c r="D367" s="121">
        <v>0.001015004097923048</v>
      </c>
      <c r="E367" s="121">
        <v>2.2412143241888445</v>
      </c>
      <c r="F367" s="86" t="s">
        <v>3798</v>
      </c>
      <c r="G367" s="86" t="b">
        <v>0</v>
      </c>
      <c r="H367" s="86" t="b">
        <v>0</v>
      </c>
      <c r="I367" s="86" t="b">
        <v>0</v>
      </c>
      <c r="J367" s="86" t="b">
        <v>0</v>
      </c>
      <c r="K367" s="86" t="b">
        <v>0</v>
      </c>
      <c r="L367" s="86" t="b">
        <v>0</v>
      </c>
    </row>
    <row r="368" spans="1:12" ht="15">
      <c r="A368" s="86" t="s">
        <v>3418</v>
      </c>
      <c r="B368" s="86" t="s">
        <v>3159</v>
      </c>
      <c r="C368" s="86">
        <v>3</v>
      </c>
      <c r="D368" s="121">
        <v>0.001015004097923048</v>
      </c>
      <c r="E368" s="121">
        <v>2.2412143241888445</v>
      </c>
      <c r="F368" s="86" t="s">
        <v>3798</v>
      </c>
      <c r="G368" s="86" t="b">
        <v>0</v>
      </c>
      <c r="H368" s="86" t="b">
        <v>0</v>
      </c>
      <c r="I368" s="86" t="b">
        <v>0</v>
      </c>
      <c r="J368" s="86" t="b">
        <v>0</v>
      </c>
      <c r="K368" s="86" t="b">
        <v>0</v>
      </c>
      <c r="L368" s="86" t="b">
        <v>0</v>
      </c>
    </row>
    <row r="369" spans="1:12" ht="15">
      <c r="A369" s="86" t="s">
        <v>2715</v>
      </c>
      <c r="B369" s="86" t="s">
        <v>3194</v>
      </c>
      <c r="C369" s="86">
        <v>3</v>
      </c>
      <c r="D369" s="121">
        <v>0.001015004097923048</v>
      </c>
      <c r="E369" s="121">
        <v>1.0686762566161603</v>
      </c>
      <c r="F369" s="86" t="s">
        <v>3798</v>
      </c>
      <c r="G369" s="86" t="b">
        <v>0</v>
      </c>
      <c r="H369" s="86" t="b">
        <v>0</v>
      </c>
      <c r="I369" s="86" t="b">
        <v>0</v>
      </c>
      <c r="J369" s="86" t="b">
        <v>0</v>
      </c>
      <c r="K369" s="86" t="b">
        <v>0</v>
      </c>
      <c r="L369" s="86" t="b">
        <v>0</v>
      </c>
    </row>
    <row r="370" spans="1:12" ht="15">
      <c r="A370" s="86" t="s">
        <v>3288</v>
      </c>
      <c r="B370" s="86" t="s">
        <v>3424</v>
      </c>
      <c r="C370" s="86">
        <v>3</v>
      </c>
      <c r="D370" s="121">
        <v>0.001015004097923048</v>
      </c>
      <c r="E370" s="121">
        <v>3.019365574572488</v>
      </c>
      <c r="F370" s="86" t="s">
        <v>3798</v>
      </c>
      <c r="G370" s="86" t="b">
        <v>0</v>
      </c>
      <c r="H370" s="86" t="b">
        <v>0</v>
      </c>
      <c r="I370" s="86" t="b">
        <v>0</v>
      </c>
      <c r="J370" s="86" t="b">
        <v>0</v>
      </c>
      <c r="K370" s="86" t="b">
        <v>0</v>
      </c>
      <c r="L370" s="86" t="b">
        <v>0</v>
      </c>
    </row>
    <row r="371" spans="1:12" ht="15">
      <c r="A371" s="86" t="s">
        <v>3424</v>
      </c>
      <c r="B371" s="86" t="s">
        <v>3328</v>
      </c>
      <c r="C371" s="86">
        <v>3</v>
      </c>
      <c r="D371" s="121">
        <v>0.001015004097923048</v>
      </c>
      <c r="E371" s="121">
        <v>3.116275587580544</v>
      </c>
      <c r="F371" s="86" t="s">
        <v>3798</v>
      </c>
      <c r="G371" s="86" t="b">
        <v>0</v>
      </c>
      <c r="H371" s="86" t="b">
        <v>0</v>
      </c>
      <c r="I371" s="86" t="b">
        <v>0</v>
      </c>
      <c r="J371" s="86" t="b">
        <v>0</v>
      </c>
      <c r="K371" s="86" t="b">
        <v>0</v>
      </c>
      <c r="L371" s="86" t="b">
        <v>0</v>
      </c>
    </row>
    <row r="372" spans="1:12" ht="15">
      <c r="A372" s="86" t="s">
        <v>3328</v>
      </c>
      <c r="B372" s="86" t="s">
        <v>306</v>
      </c>
      <c r="C372" s="86">
        <v>3</v>
      </c>
      <c r="D372" s="121">
        <v>0.001015004097923048</v>
      </c>
      <c r="E372" s="121">
        <v>3.116275587580544</v>
      </c>
      <c r="F372" s="86" t="s">
        <v>3798</v>
      </c>
      <c r="G372" s="86" t="b">
        <v>0</v>
      </c>
      <c r="H372" s="86" t="b">
        <v>0</v>
      </c>
      <c r="I372" s="86" t="b">
        <v>0</v>
      </c>
      <c r="J372" s="86" t="b">
        <v>0</v>
      </c>
      <c r="K372" s="86" t="b">
        <v>0</v>
      </c>
      <c r="L372" s="86" t="b">
        <v>0</v>
      </c>
    </row>
    <row r="373" spans="1:12" ht="15">
      <c r="A373" s="86" t="s">
        <v>306</v>
      </c>
      <c r="B373" s="86" t="s">
        <v>3196</v>
      </c>
      <c r="C373" s="86">
        <v>3</v>
      </c>
      <c r="D373" s="121">
        <v>0.001015004097923048</v>
      </c>
      <c r="E373" s="121">
        <v>2.764093069469182</v>
      </c>
      <c r="F373" s="86" t="s">
        <v>3798</v>
      </c>
      <c r="G373" s="86" t="b">
        <v>0</v>
      </c>
      <c r="H373" s="86" t="b">
        <v>0</v>
      </c>
      <c r="I373" s="86" t="b">
        <v>0</v>
      </c>
      <c r="J373" s="86" t="b">
        <v>0</v>
      </c>
      <c r="K373" s="86" t="b">
        <v>0</v>
      </c>
      <c r="L373" s="86" t="b">
        <v>0</v>
      </c>
    </row>
    <row r="374" spans="1:12" ht="15">
      <c r="A374" s="86" t="s">
        <v>3196</v>
      </c>
      <c r="B374" s="86" t="s">
        <v>2720</v>
      </c>
      <c r="C374" s="86">
        <v>3</v>
      </c>
      <c r="D374" s="121">
        <v>0.001015004097923048</v>
      </c>
      <c r="E374" s="121">
        <v>1.4930262971826438</v>
      </c>
      <c r="F374" s="86" t="s">
        <v>3798</v>
      </c>
      <c r="G374" s="86" t="b">
        <v>0</v>
      </c>
      <c r="H374" s="86" t="b">
        <v>0</v>
      </c>
      <c r="I374" s="86" t="b">
        <v>0</v>
      </c>
      <c r="J374" s="86" t="b">
        <v>0</v>
      </c>
      <c r="K374" s="86" t="b">
        <v>0</v>
      </c>
      <c r="L374" s="86" t="b">
        <v>0</v>
      </c>
    </row>
    <row r="375" spans="1:12" ht="15">
      <c r="A375" s="86" t="s">
        <v>2720</v>
      </c>
      <c r="B375" s="86" t="s">
        <v>307</v>
      </c>
      <c r="C375" s="86">
        <v>3</v>
      </c>
      <c r="D375" s="121">
        <v>0.001015004097923048</v>
      </c>
      <c r="E375" s="121">
        <v>2.0950862885106063</v>
      </c>
      <c r="F375" s="86" t="s">
        <v>3798</v>
      </c>
      <c r="G375" s="86" t="b">
        <v>0</v>
      </c>
      <c r="H375" s="86" t="b">
        <v>0</v>
      </c>
      <c r="I375" s="86" t="b">
        <v>0</v>
      </c>
      <c r="J375" s="86" t="b">
        <v>0</v>
      </c>
      <c r="K375" s="86" t="b">
        <v>0</v>
      </c>
      <c r="L375" s="86" t="b">
        <v>0</v>
      </c>
    </row>
    <row r="376" spans="1:12" ht="15">
      <c r="A376" s="86" t="s">
        <v>307</v>
      </c>
      <c r="B376" s="86" t="s">
        <v>3248</v>
      </c>
      <c r="C376" s="86">
        <v>3</v>
      </c>
      <c r="D376" s="121">
        <v>0.001015004097923048</v>
      </c>
      <c r="E376" s="121">
        <v>2.940184328524863</v>
      </c>
      <c r="F376" s="86" t="s">
        <v>3798</v>
      </c>
      <c r="G376" s="86" t="b">
        <v>0</v>
      </c>
      <c r="H376" s="86" t="b">
        <v>0</v>
      </c>
      <c r="I376" s="86" t="b">
        <v>0</v>
      </c>
      <c r="J376" s="86" t="b">
        <v>0</v>
      </c>
      <c r="K376" s="86" t="b">
        <v>0</v>
      </c>
      <c r="L376" s="86" t="b">
        <v>0</v>
      </c>
    </row>
    <row r="377" spans="1:12" ht="15">
      <c r="A377" s="86" t="s">
        <v>2734</v>
      </c>
      <c r="B377" s="86" t="s">
        <v>3186</v>
      </c>
      <c r="C377" s="86">
        <v>3</v>
      </c>
      <c r="D377" s="121">
        <v>0.001015004097923048</v>
      </c>
      <c r="E377" s="121">
        <v>2.5422443198528253</v>
      </c>
      <c r="F377" s="86" t="s">
        <v>3798</v>
      </c>
      <c r="G377" s="86" t="b">
        <v>0</v>
      </c>
      <c r="H377" s="86" t="b">
        <v>0</v>
      </c>
      <c r="I377" s="86" t="b">
        <v>0</v>
      </c>
      <c r="J377" s="86" t="b">
        <v>0</v>
      </c>
      <c r="K377" s="86" t="b">
        <v>0</v>
      </c>
      <c r="L377" s="86" t="b">
        <v>0</v>
      </c>
    </row>
    <row r="378" spans="1:12" ht="15">
      <c r="A378" s="86" t="s">
        <v>3201</v>
      </c>
      <c r="B378" s="86" t="s">
        <v>3425</v>
      </c>
      <c r="C378" s="86">
        <v>3</v>
      </c>
      <c r="D378" s="121">
        <v>0.001015004097923048</v>
      </c>
      <c r="E378" s="121">
        <v>2.6769428937502817</v>
      </c>
      <c r="F378" s="86" t="s">
        <v>3798</v>
      </c>
      <c r="G378" s="86" t="b">
        <v>0</v>
      </c>
      <c r="H378" s="86" t="b">
        <v>0</v>
      </c>
      <c r="I378" s="86" t="b">
        <v>0</v>
      </c>
      <c r="J378" s="86" t="b">
        <v>0</v>
      </c>
      <c r="K378" s="86" t="b">
        <v>0</v>
      </c>
      <c r="L378" s="86" t="b">
        <v>0</v>
      </c>
    </row>
    <row r="379" spans="1:12" ht="15">
      <c r="A379" s="86" t="s">
        <v>3425</v>
      </c>
      <c r="B379" s="86" t="s">
        <v>3426</v>
      </c>
      <c r="C379" s="86">
        <v>3</v>
      </c>
      <c r="D379" s="121">
        <v>0.001015004097923048</v>
      </c>
      <c r="E379" s="121">
        <v>3.2412143241888445</v>
      </c>
      <c r="F379" s="86" t="s">
        <v>3798</v>
      </c>
      <c r="G379" s="86" t="b">
        <v>0</v>
      </c>
      <c r="H379" s="86" t="b">
        <v>0</v>
      </c>
      <c r="I379" s="86" t="b">
        <v>0</v>
      </c>
      <c r="J379" s="86" t="b">
        <v>0</v>
      </c>
      <c r="K379" s="86" t="b">
        <v>0</v>
      </c>
      <c r="L379" s="86" t="b">
        <v>0</v>
      </c>
    </row>
    <row r="380" spans="1:12" ht="15">
      <c r="A380" s="86" t="s">
        <v>3426</v>
      </c>
      <c r="B380" s="86" t="s">
        <v>2729</v>
      </c>
      <c r="C380" s="86">
        <v>3</v>
      </c>
      <c r="D380" s="121">
        <v>0.001015004097923048</v>
      </c>
      <c r="E380" s="121">
        <v>1.8375219866277155</v>
      </c>
      <c r="F380" s="86" t="s">
        <v>3798</v>
      </c>
      <c r="G380" s="86" t="b">
        <v>0</v>
      </c>
      <c r="H380" s="86" t="b">
        <v>0</v>
      </c>
      <c r="I380" s="86" t="b">
        <v>0</v>
      </c>
      <c r="J380" s="86" t="b">
        <v>0</v>
      </c>
      <c r="K380" s="86" t="b">
        <v>0</v>
      </c>
      <c r="L380" s="86" t="b">
        <v>0</v>
      </c>
    </row>
    <row r="381" spans="1:12" ht="15">
      <c r="A381" s="86" t="s">
        <v>2729</v>
      </c>
      <c r="B381" s="86" t="s">
        <v>3427</v>
      </c>
      <c r="C381" s="86">
        <v>3</v>
      </c>
      <c r="D381" s="121">
        <v>0.001015004097923048</v>
      </c>
      <c r="E381" s="121">
        <v>1.8491038591775304</v>
      </c>
      <c r="F381" s="86" t="s">
        <v>3798</v>
      </c>
      <c r="G381" s="86" t="b">
        <v>0</v>
      </c>
      <c r="H381" s="86" t="b">
        <v>0</v>
      </c>
      <c r="I381" s="86" t="b">
        <v>0</v>
      </c>
      <c r="J381" s="86" t="b">
        <v>0</v>
      </c>
      <c r="K381" s="86" t="b">
        <v>0</v>
      </c>
      <c r="L381" s="86" t="b">
        <v>0</v>
      </c>
    </row>
    <row r="382" spans="1:12" ht="15">
      <c r="A382" s="86" t="s">
        <v>3427</v>
      </c>
      <c r="B382" s="86" t="s">
        <v>3179</v>
      </c>
      <c r="C382" s="86">
        <v>3</v>
      </c>
      <c r="D382" s="121">
        <v>0.001015004097923048</v>
      </c>
      <c r="E382" s="121">
        <v>2.3381243371969007</v>
      </c>
      <c r="F382" s="86" t="s">
        <v>3798</v>
      </c>
      <c r="G382" s="86" t="b">
        <v>0</v>
      </c>
      <c r="H382" s="86" t="b">
        <v>0</v>
      </c>
      <c r="I382" s="86" t="b">
        <v>0</v>
      </c>
      <c r="J382" s="86" t="b">
        <v>0</v>
      </c>
      <c r="K382" s="86" t="b">
        <v>0</v>
      </c>
      <c r="L382" s="86" t="b">
        <v>0</v>
      </c>
    </row>
    <row r="383" spans="1:12" ht="15">
      <c r="A383" s="86" t="s">
        <v>2719</v>
      </c>
      <c r="B383" s="86" t="s">
        <v>3160</v>
      </c>
      <c r="C383" s="86">
        <v>3</v>
      </c>
      <c r="D383" s="121">
        <v>0.001015004097923048</v>
      </c>
      <c r="E383" s="121">
        <v>0.9549075853455694</v>
      </c>
      <c r="F383" s="86" t="s">
        <v>3798</v>
      </c>
      <c r="G383" s="86" t="b">
        <v>0</v>
      </c>
      <c r="H383" s="86" t="b">
        <v>0</v>
      </c>
      <c r="I383" s="86" t="b">
        <v>0</v>
      </c>
      <c r="J383" s="86" t="b">
        <v>0</v>
      </c>
      <c r="K383" s="86" t="b">
        <v>0</v>
      </c>
      <c r="L383" s="86" t="b">
        <v>0</v>
      </c>
    </row>
    <row r="384" spans="1:12" ht="15">
      <c r="A384" s="86" t="s">
        <v>3428</v>
      </c>
      <c r="B384" s="86" t="s">
        <v>2716</v>
      </c>
      <c r="C384" s="86">
        <v>3</v>
      </c>
      <c r="D384" s="121">
        <v>0.001015004097923048</v>
      </c>
      <c r="E384" s="121">
        <v>1.815245591916563</v>
      </c>
      <c r="F384" s="86" t="s">
        <v>3798</v>
      </c>
      <c r="G384" s="86" t="b">
        <v>0</v>
      </c>
      <c r="H384" s="86" t="b">
        <v>0</v>
      </c>
      <c r="I384" s="86" t="b">
        <v>0</v>
      </c>
      <c r="J384" s="86" t="b">
        <v>0</v>
      </c>
      <c r="K384" s="86" t="b">
        <v>0</v>
      </c>
      <c r="L384" s="86" t="b">
        <v>0</v>
      </c>
    </row>
    <row r="385" spans="1:12" ht="15">
      <c r="A385" s="86" t="s">
        <v>3157</v>
      </c>
      <c r="B385" s="86" t="s">
        <v>2756</v>
      </c>
      <c r="C385" s="86">
        <v>3</v>
      </c>
      <c r="D385" s="121">
        <v>0.001015004097923048</v>
      </c>
      <c r="E385" s="121">
        <v>1.385224315633085</v>
      </c>
      <c r="F385" s="86" t="s">
        <v>3798</v>
      </c>
      <c r="G385" s="86" t="b">
        <v>0</v>
      </c>
      <c r="H385" s="86" t="b">
        <v>0</v>
      </c>
      <c r="I385" s="86" t="b">
        <v>0</v>
      </c>
      <c r="J385" s="86" t="b">
        <v>0</v>
      </c>
      <c r="K385" s="86" t="b">
        <v>0</v>
      </c>
      <c r="L385" s="86" t="b">
        <v>0</v>
      </c>
    </row>
    <row r="386" spans="1:12" ht="15">
      <c r="A386" s="86" t="s">
        <v>3350</v>
      </c>
      <c r="B386" s="86" t="s">
        <v>3182</v>
      </c>
      <c r="C386" s="86">
        <v>3</v>
      </c>
      <c r="D386" s="121">
        <v>0.001015004097923048</v>
      </c>
      <c r="E386" s="121">
        <v>2.2509741614780006</v>
      </c>
      <c r="F386" s="86" t="s">
        <v>3798</v>
      </c>
      <c r="G386" s="86" t="b">
        <v>0</v>
      </c>
      <c r="H386" s="86" t="b">
        <v>0</v>
      </c>
      <c r="I386" s="86" t="b">
        <v>0</v>
      </c>
      <c r="J386" s="86" t="b">
        <v>0</v>
      </c>
      <c r="K386" s="86" t="b">
        <v>0</v>
      </c>
      <c r="L386" s="86" t="b">
        <v>0</v>
      </c>
    </row>
    <row r="387" spans="1:12" ht="15">
      <c r="A387" s="86" t="s">
        <v>3433</v>
      </c>
      <c r="B387" s="86" t="s">
        <v>2747</v>
      </c>
      <c r="C387" s="86">
        <v>3</v>
      </c>
      <c r="D387" s="121">
        <v>0.001015004097923048</v>
      </c>
      <c r="E387" s="121">
        <v>2.8152455919165633</v>
      </c>
      <c r="F387" s="86" t="s">
        <v>3798</v>
      </c>
      <c r="G387" s="86" t="b">
        <v>0</v>
      </c>
      <c r="H387" s="86" t="b">
        <v>0</v>
      </c>
      <c r="I387" s="86" t="b">
        <v>0</v>
      </c>
      <c r="J387" s="86" t="b">
        <v>0</v>
      </c>
      <c r="K387" s="86" t="b">
        <v>0</v>
      </c>
      <c r="L387" s="86" t="b">
        <v>0</v>
      </c>
    </row>
    <row r="388" spans="1:12" ht="15">
      <c r="A388" s="86" t="s">
        <v>2747</v>
      </c>
      <c r="B388" s="86" t="s">
        <v>3434</v>
      </c>
      <c r="C388" s="86">
        <v>3</v>
      </c>
      <c r="D388" s="121">
        <v>0.001015004097923048</v>
      </c>
      <c r="E388" s="121">
        <v>2.8152455919165633</v>
      </c>
      <c r="F388" s="86" t="s">
        <v>3798</v>
      </c>
      <c r="G388" s="86" t="b">
        <v>0</v>
      </c>
      <c r="H388" s="86" t="b">
        <v>0</v>
      </c>
      <c r="I388" s="86" t="b">
        <v>0</v>
      </c>
      <c r="J388" s="86" t="b">
        <v>0</v>
      </c>
      <c r="K388" s="86" t="b">
        <v>0</v>
      </c>
      <c r="L388" s="86" t="b">
        <v>0</v>
      </c>
    </row>
    <row r="389" spans="1:12" ht="15">
      <c r="A389" s="86" t="s">
        <v>3434</v>
      </c>
      <c r="B389" s="86" t="s">
        <v>2723</v>
      </c>
      <c r="C389" s="86">
        <v>3</v>
      </c>
      <c r="D389" s="121">
        <v>0.001015004097923048</v>
      </c>
      <c r="E389" s="121">
        <v>2.0023322352737076</v>
      </c>
      <c r="F389" s="86" t="s">
        <v>3798</v>
      </c>
      <c r="G389" s="86" t="b">
        <v>0</v>
      </c>
      <c r="H389" s="86" t="b">
        <v>0</v>
      </c>
      <c r="I389" s="86" t="b">
        <v>0</v>
      </c>
      <c r="J389" s="86" t="b">
        <v>0</v>
      </c>
      <c r="K389" s="86" t="b">
        <v>0</v>
      </c>
      <c r="L389" s="86" t="b">
        <v>0</v>
      </c>
    </row>
    <row r="390" spans="1:12" ht="15">
      <c r="A390" s="86" t="s">
        <v>2723</v>
      </c>
      <c r="B390" s="86" t="s">
        <v>3157</v>
      </c>
      <c r="C390" s="86">
        <v>3</v>
      </c>
      <c r="D390" s="121">
        <v>0.001015004097923048</v>
      </c>
      <c r="E390" s="121">
        <v>0.947974572951115</v>
      </c>
      <c r="F390" s="86" t="s">
        <v>3798</v>
      </c>
      <c r="G390" s="86" t="b">
        <v>0</v>
      </c>
      <c r="H390" s="86" t="b">
        <v>0</v>
      </c>
      <c r="I390" s="86" t="b">
        <v>0</v>
      </c>
      <c r="J390" s="86" t="b">
        <v>0</v>
      </c>
      <c r="K390" s="86" t="b">
        <v>0</v>
      </c>
      <c r="L390" s="86" t="b">
        <v>0</v>
      </c>
    </row>
    <row r="391" spans="1:12" ht="15">
      <c r="A391" s="86" t="s">
        <v>3157</v>
      </c>
      <c r="B391" s="86" t="s">
        <v>3202</v>
      </c>
      <c r="C391" s="86">
        <v>3</v>
      </c>
      <c r="D391" s="121">
        <v>0.001015004097923048</v>
      </c>
      <c r="E391" s="121">
        <v>1.663977916585914</v>
      </c>
      <c r="F391" s="86" t="s">
        <v>3798</v>
      </c>
      <c r="G391" s="86" t="b">
        <v>0</v>
      </c>
      <c r="H391" s="86" t="b">
        <v>0</v>
      </c>
      <c r="I391" s="86" t="b">
        <v>0</v>
      </c>
      <c r="J391" s="86" t="b">
        <v>0</v>
      </c>
      <c r="K391" s="86" t="b">
        <v>0</v>
      </c>
      <c r="L391" s="86" t="b">
        <v>0</v>
      </c>
    </row>
    <row r="392" spans="1:12" ht="15">
      <c r="A392" s="86" t="s">
        <v>3202</v>
      </c>
      <c r="B392" s="86" t="s">
        <v>3435</v>
      </c>
      <c r="C392" s="86">
        <v>3</v>
      </c>
      <c r="D392" s="121">
        <v>0.001015004097923048</v>
      </c>
      <c r="E392" s="121">
        <v>2.7183355789085066</v>
      </c>
      <c r="F392" s="86" t="s">
        <v>3798</v>
      </c>
      <c r="G392" s="86" t="b">
        <v>0</v>
      </c>
      <c r="H392" s="86" t="b">
        <v>0</v>
      </c>
      <c r="I392" s="86" t="b">
        <v>0</v>
      </c>
      <c r="J392" s="86" t="b">
        <v>0</v>
      </c>
      <c r="K392" s="86" t="b">
        <v>0</v>
      </c>
      <c r="L392" s="86" t="b">
        <v>0</v>
      </c>
    </row>
    <row r="393" spans="1:12" ht="15">
      <c r="A393" s="86" t="s">
        <v>3435</v>
      </c>
      <c r="B393" s="86" t="s">
        <v>2720</v>
      </c>
      <c r="C393" s="86">
        <v>3</v>
      </c>
      <c r="D393" s="121">
        <v>0.001015004097923048</v>
      </c>
      <c r="E393" s="121">
        <v>2.0950862885106063</v>
      </c>
      <c r="F393" s="86" t="s">
        <v>3798</v>
      </c>
      <c r="G393" s="86" t="b">
        <v>0</v>
      </c>
      <c r="H393" s="86" t="b">
        <v>0</v>
      </c>
      <c r="I393" s="86" t="b">
        <v>0</v>
      </c>
      <c r="J393" s="86" t="b">
        <v>0</v>
      </c>
      <c r="K393" s="86" t="b">
        <v>0</v>
      </c>
      <c r="L393" s="86" t="b">
        <v>0</v>
      </c>
    </row>
    <row r="394" spans="1:12" ht="15">
      <c r="A394" s="86" t="s">
        <v>2720</v>
      </c>
      <c r="B394" s="86" t="s">
        <v>3436</v>
      </c>
      <c r="C394" s="86">
        <v>3</v>
      </c>
      <c r="D394" s="121">
        <v>0.001015004097923048</v>
      </c>
      <c r="E394" s="121">
        <v>2.0950862885106063</v>
      </c>
      <c r="F394" s="86" t="s">
        <v>3798</v>
      </c>
      <c r="G394" s="86" t="b">
        <v>0</v>
      </c>
      <c r="H394" s="86" t="b">
        <v>0</v>
      </c>
      <c r="I394" s="86" t="b">
        <v>0</v>
      </c>
      <c r="J394" s="86" t="b">
        <v>0</v>
      </c>
      <c r="K394" s="86" t="b">
        <v>0</v>
      </c>
      <c r="L394" s="86" t="b">
        <v>0</v>
      </c>
    </row>
    <row r="395" spans="1:12" ht="15">
      <c r="A395" s="86" t="s">
        <v>3436</v>
      </c>
      <c r="B395" s="86" t="s">
        <v>3437</v>
      </c>
      <c r="C395" s="86">
        <v>3</v>
      </c>
      <c r="D395" s="121">
        <v>0.001015004097923048</v>
      </c>
      <c r="E395" s="121">
        <v>3.2412143241888445</v>
      </c>
      <c r="F395" s="86" t="s">
        <v>3798</v>
      </c>
      <c r="G395" s="86" t="b">
        <v>0</v>
      </c>
      <c r="H395" s="86" t="b">
        <v>0</v>
      </c>
      <c r="I395" s="86" t="b">
        <v>0</v>
      </c>
      <c r="J395" s="86" t="b">
        <v>0</v>
      </c>
      <c r="K395" s="86" t="b">
        <v>0</v>
      </c>
      <c r="L395" s="86" t="b">
        <v>0</v>
      </c>
    </row>
    <row r="396" spans="1:12" ht="15">
      <c r="A396" s="86" t="s">
        <v>3437</v>
      </c>
      <c r="B396" s="86" t="s">
        <v>3190</v>
      </c>
      <c r="C396" s="86">
        <v>3</v>
      </c>
      <c r="D396" s="121">
        <v>0.001015004097923048</v>
      </c>
      <c r="E396" s="121">
        <v>2.572207543230269</v>
      </c>
      <c r="F396" s="86" t="s">
        <v>3798</v>
      </c>
      <c r="G396" s="86" t="b">
        <v>0</v>
      </c>
      <c r="H396" s="86" t="b">
        <v>0</v>
      </c>
      <c r="I396" s="86" t="b">
        <v>0</v>
      </c>
      <c r="J396" s="86" t="b">
        <v>0</v>
      </c>
      <c r="K396" s="86" t="b">
        <v>0</v>
      </c>
      <c r="L396" s="86" t="b">
        <v>0</v>
      </c>
    </row>
    <row r="397" spans="1:12" ht="15">
      <c r="A397" s="86" t="s">
        <v>3190</v>
      </c>
      <c r="B397" s="86" t="s">
        <v>3438</v>
      </c>
      <c r="C397" s="86">
        <v>3</v>
      </c>
      <c r="D397" s="121">
        <v>0.001015004097923048</v>
      </c>
      <c r="E397" s="121">
        <v>2.572207543230269</v>
      </c>
      <c r="F397" s="86" t="s">
        <v>3798</v>
      </c>
      <c r="G397" s="86" t="b">
        <v>0</v>
      </c>
      <c r="H397" s="86" t="b">
        <v>0</v>
      </c>
      <c r="I397" s="86" t="b">
        <v>0</v>
      </c>
      <c r="J397" s="86" t="b">
        <v>0</v>
      </c>
      <c r="K397" s="86" t="b">
        <v>0</v>
      </c>
      <c r="L397" s="86" t="b">
        <v>0</v>
      </c>
    </row>
    <row r="398" spans="1:12" ht="15">
      <c r="A398" s="86" t="s">
        <v>3438</v>
      </c>
      <c r="B398" s="86" t="s">
        <v>3439</v>
      </c>
      <c r="C398" s="86">
        <v>3</v>
      </c>
      <c r="D398" s="121">
        <v>0.001015004097923048</v>
      </c>
      <c r="E398" s="121">
        <v>3.2412143241888445</v>
      </c>
      <c r="F398" s="86" t="s">
        <v>3798</v>
      </c>
      <c r="G398" s="86" t="b">
        <v>0</v>
      </c>
      <c r="H398" s="86" t="b">
        <v>0</v>
      </c>
      <c r="I398" s="86" t="b">
        <v>0</v>
      </c>
      <c r="J398" s="86" t="b">
        <v>0</v>
      </c>
      <c r="K398" s="86" t="b">
        <v>0</v>
      </c>
      <c r="L398" s="86" t="b">
        <v>0</v>
      </c>
    </row>
    <row r="399" spans="1:12" ht="15">
      <c r="A399" s="86" t="s">
        <v>3439</v>
      </c>
      <c r="B399" s="86" t="s">
        <v>3440</v>
      </c>
      <c r="C399" s="86">
        <v>3</v>
      </c>
      <c r="D399" s="121">
        <v>0.001015004097923048</v>
      </c>
      <c r="E399" s="121">
        <v>3.2412143241888445</v>
      </c>
      <c r="F399" s="86" t="s">
        <v>3798</v>
      </c>
      <c r="G399" s="86" t="b">
        <v>0</v>
      </c>
      <c r="H399" s="86" t="b">
        <v>0</v>
      </c>
      <c r="I399" s="86" t="b">
        <v>0</v>
      </c>
      <c r="J399" s="86" t="b">
        <v>0</v>
      </c>
      <c r="K399" s="86" t="b">
        <v>0</v>
      </c>
      <c r="L399" s="86" t="b">
        <v>0</v>
      </c>
    </row>
    <row r="400" spans="1:12" ht="15">
      <c r="A400" s="86" t="s">
        <v>3440</v>
      </c>
      <c r="B400" s="86" t="s">
        <v>2685</v>
      </c>
      <c r="C400" s="86">
        <v>3</v>
      </c>
      <c r="D400" s="121">
        <v>0.001015004097923048</v>
      </c>
      <c r="E400" s="121">
        <v>3.2412143241888445</v>
      </c>
      <c r="F400" s="86" t="s">
        <v>3798</v>
      </c>
      <c r="G400" s="86" t="b">
        <v>0</v>
      </c>
      <c r="H400" s="86" t="b">
        <v>0</v>
      </c>
      <c r="I400" s="86" t="b">
        <v>0</v>
      </c>
      <c r="J400" s="86" t="b">
        <v>0</v>
      </c>
      <c r="K400" s="86" t="b">
        <v>0</v>
      </c>
      <c r="L400" s="86" t="b">
        <v>0</v>
      </c>
    </row>
    <row r="401" spans="1:12" ht="15">
      <c r="A401" s="86" t="s">
        <v>2685</v>
      </c>
      <c r="B401" s="86" t="s">
        <v>3441</v>
      </c>
      <c r="C401" s="86">
        <v>3</v>
      </c>
      <c r="D401" s="121">
        <v>0.001015004097923048</v>
      </c>
      <c r="E401" s="121">
        <v>3.2412143241888445</v>
      </c>
      <c r="F401" s="86" t="s">
        <v>3798</v>
      </c>
      <c r="G401" s="86" t="b">
        <v>0</v>
      </c>
      <c r="H401" s="86" t="b">
        <v>0</v>
      </c>
      <c r="I401" s="86" t="b">
        <v>0</v>
      </c>
      <c r="J401" s="86" t="b">
        <v>0</v>
      </c>
      <c r="K401" s="86" t="b">
        <v>0</v>
      </c>
      <c r="L401" s="86" t="b">
        <v>0</v>
      </c>
    </row>
    <row r="402" spans="1:12" ht="15">
      <c r="A402" s="86" t="s">
        <v>3441</v>
      </c>
      <c r="B402" s="86" t="s">
        <v>2769</v>
      </c>
      <c r="C402" s="86">
        <v>3</v>
      </c>
      <c r="D402" s="121">
        <v>0.001015004097923048</v>
      </c>
      <c r="E402" s="121">
        <v>2.213185600588601</v>
      </c>
      <c r="F402" s="86" t="s">
        <v>3798</v>
      </c>
      <c r="G402" s="86" t="b">
        <v>0</v>
      </c>
      <c r="H402" s="86" t="b">
        <v>0</v>
      </c>
      <c r="I402" s="86" t="b">
        <v>0</v>
      </c>
      <c r="J402" s="86" t="b">
        <v>0</v>
      </c>
      <c r="K402" s="86" t="b">
        <v>0</v>
      </c>
      <c r="L402" s="86" t="b">
        <v>0</v>
      </c>
    </row>
    <row r="403" spans="1:12" ht="15">
      <c r="A403" s="86" t="s">
        <v>2769</v>
      </c>
      <c r="B403" s="86" t="s">
        <v>3442</v>
      </c>
      <c r="C403" s="86">
        <v>3</v>
      </c>
      <c r="D403" s="121">
        <v>0.001015004097923048</v>
      </c>
      <c r="E403" s="121">
        <v>2.213185600588601</v>
      </c>
      <c r="F403" s="86" t="s">
        <v>3798</v>
      </c>
      <c r="G403" s="86" t="b">
        <v>0</v>
      </c>
      <c r="H403" s="86" t="b">
        <v>0</v>
      </c>
      <c r="I403" s="86" t="b">
        <v>0</v>
      </c>
      <c r="J403" s="86" t="b">
        <v>0</v>
      </c>
      <c r="K403" s="86" t="b">
        <v>0</v>
      </c>
      <c r="L403" s="86" t="b">
        <v>0</v>
      </c>
    </row>
    <row r="404" spans="1:12" ht="15">
      <c r="A404" s="86" t="s">
        <v>3442</v>
      </c>
      <c r="B404" s="86" t="s">
        <v>3443</v>
      </c>
      <c r="C404" s="86">
        <v>3</v>
      </c>
      <c r="D404" s="121">
        <v>0.001015004097923048</v>
      </c>
      <c r="E404" s="121">
        <v>3.2412143241888445</v>
      </c>
      <c r="F404" s="86" t="s">
        <v>3798</v>
      </c>
      <c r="G404" s="86" t="b">
        <v>0</v>
      </c>
      <c r="H404" s="86" t="b">
        <v>0</v>
      </c>
      <c r="I404" s="86" t="b">
        <v>0</v>
      </c>
      <c r="J404" s="86" t="b">
        <v>0</v>
      </c>
      <c r="K404" s="86" t="b">
        <v>0</v>
      </c>
      <c r="L404" s="86" t="b">
        <v>0</v>
      </c>
    </row>
    <row r="405" spans="1:12" ht="15">
      <c r="A405" s="86" t="s">
        <v>3443</v>
      </c>
      <c r="B405" s="86" t="s">
        <v>350</v>
      </c>
      <c r="C405" s="86">
        <v>3</v>
      </c>
      <c r="D405" s="121">
        <v>0.001015004097923048</v>
      </c>
      <c r="E405" s="121">
        <v>3.2412143241888445</v>
      </c>
      <c r="F405" s="86" t="s">
        <v>3798</v>
      </c>
      <c r="G405" s="86" t="b">
        <v>0</v>
      </c>
      <c r="H405" s="86" t="b">
        <v>0</v>
      </c>
      <c r="I405" s="86" t="b">
        <v>0</v>
      </c>
      <c r="J405" s="86" t="b">
        <v>0</v>
      </c>
      <c r="K405" s="86" t="b">
        <v>0</v>
      </c>
      <c r="L405" s="86" t="b">
        <v>0</v>
      </c>
    </row>
    <row r="406" spans="1:12" ht="15">
      <c r="A406" s="86" t="s">
        <v>350</v>
      </c>
      <c r="B406" s="86" t="s">
        <v>3160</v>
      </c>
      <c r="C406" s="86">
        <v>3</v>
      </c>
      <c r="D406" s="121">
        <v>0.001015004097923048</v>
      </c>
      <c r="E406" s="121">
        <v>2.2412143241888445</v>
      </c>
      <c r="F406" s="86" t="s">
        <v>3798</v>
      </c>
      <c r="G406" s="86" t="b">
        <v>0</v>
      </c>
      <c r="H406" s="86" t="b">
        <v>0</v>
      </c>
      <c r="I406" s="86" t="b">
        <v>0</v>
      </c>
      <c r="J406" s="86" t="b">
        <v>0</v>
      </c>
      <c r="K406" s="86" t="b">
        <v>0</v>
      </c>
      <c r="L406" s="86" t="b">
        <v>0</v>
      </c>
    </row>
    <row r="407" spans="1:12" ht="15">
      <c r="A407" s="86" t="s">
        <v>3160</v>
      </c>
      <c r="B407" s="86" t="s">
        <v>3161</v>
      </c>
      <c r="C407" s="86">
        <v>3</v>
      </c>
      <c r="D407" s="121">
        <v>0.001015004097923048</v>
      </c>
      <c r="E407" s="121">
        <v>1.2412143241888443</v>
      </c>
      <c r="F407" s="86" t="s">
        <v>3798</v>
      </c>
      <c r="G407" s="86" t="b">
        <v>0</v>
      </c>
      <c r="H407" s="86" t="b">
        <v>0</v>
      </c>
      <c r="I407" s="86" t="b">
        <v>0</v>
      </c>
      <c r="J407" s="86" t="b">
        <v>0</v>
      </c>
      <c r="K407" s="86" t="b">
        <v>0</v>
      </c>
      <c r="L407" s="86" t="b">
        <v>0</v>
      </c>
    </row>
    <row r="408" spans="1:12" ht="15">
      <c r="A408" s="86" t="s">
        <v>3161</v>
      </c>
      <c r="B408" s="86" t="s">
        <v>3294</v>
      </c>
      <c r="C408" s="86">
        <v>3</v>
      </c>
      <c r="D408" s="121">
        <v>0.001015004097923048</v>
      </c>
      <c r="E408" s="121">
        <v>2.019365574572488</v>
      </c>
      <c r="F408" s="86" t="s">
        <v>3798</v>
      </c>
      <c r="G408" s="86" t="b">
        <v>0</v>
      </c>
      <c r="H408" s="86" t="b">
        <v>0</v>
      </c>
      <c r="I408" s="86" t="b">
        <v>0</v>
      </c>
      <c r="J408" s="86" t="b">
        <v>0</v>
      </c>
      <c r="K408" s="86" t="b">
        <v>0</v>
      </c>
      <c r="L408" s="86" t="b">
        <v>0</v>
      </c>
    </row>
    <row r="409" spans="1:12" ht="15">
      <c r="A409" s="86" t="s">
        <v>3294</v>
      </c>
      <c r="B409" s="86" t="s">
        <v>2720</v>
      </c>
      <c r="C409" s="86">
        <v>3</v>
      </c>
      <c r="D409" s="121">
        <v>0.001015004097923048</v>
      </c>
      <c r="E409" s="121">
        <v>1.87323753889425</v>
      </c>
      <c r="F409" s="86" t="s">
        <v>3798</v>
      </c>
      <c r="G409" s="86" t="b">
        <v>0</v>
      </c>
      <c r="H409" s="86" t="b">
        <v>0</v>
      </c>
      <c r="I409" s="86" t="b">
        <v>0</v>
      </c>
      <c r="J409" s="86" t="b">
        <v>0</v>
      </c>
      <c r="K409" s="86" t="b">
        <v>0</v>
      </c>
      <c r="L409" s="86" t="b">
        <v>0</v>
      </c>
    </row>
    <row r="410" spans="1:12" ht="15">
      <c r="A410" s="86" t="s">
        <v>2720</v>
      </c>
      <c r="B410" s="86" t="s">
        <v>3261</v>
      </c>
      <c r="C410" s="86">
        <v>3</v>
      </c>
      <c r="D410" s="121">
        <v>0.001015004097923048</v>
      </c>
      <c r="E410" s="121">
        <v>1.794056292846625</v>
      </c>
      <c r="F410" s="86" t="s">
        <v>3798</v>
      </c>
      <c r="G410" s="86" t="b">
        <v>0</v>
      </c>
      <c r="H410" s="86" t="b">
        <v>0</v>
      </c>
      <c r="I410" s="86" t="b">
        <v>0</v>
      </c>
      <c r="J410" s="86" t="b">
        <v>0</v>
      </c>
      <c r="K410" s="86" t="b">
        <v>0</v>
      </c>
      <c r="L410" s="86" t="b">
        <v>0</v>
      </c>
    </row>
    <row r="411" spans="1:12" ht="15">
      <c r="A411" s="86" t="s">
        <v>3219</v>
      </c>
      <c r="B411" s="86" t="s">
        <v>3246</v>
      </c>
      <c r="C411" s="86">
        <v>3</v>
      </c>
      <c r="D411" s="121">
        <v>0.001015004097923048</v>
      </c>
      <c r="E411" s="121">
        <v>2.514215596252582</v>
      </c>
      <c r="F411" s="86" t="s">
        <v>3798</v>
      </c>
      <c r="G411" s="86" t="b">
        <v>0</v>
      </c>
      <c r="H411" s="86" t="b">
        <v>0</v>
      </c>
      <c r="I411" s="86" t="b">
        <v>0</v>
      </c>
      <c r="J411" s="86" t="b">
        <v>0</v>
      </c>
      <c r="K411" s="86" t="b">
        <v>0</v>
      </c>
      <c r="L411" s="86" t="b">
        <v>0</v>
      </c>
    </row>
    <row r="412" spans="1:12" ht="15">
      <c r="A412" s="86" t="s">
        <v>3246</v>
      </c>
      <c r="B412" s="86" t="s">
        <v>323</v>
      </c>
      <c r="C412" s="86">
        <v>3</v>
      </c>
      <c r="D412" s="121">
        <v>0.001015004097923048</v>
      </c>
      <c r="E412" s="121">
        <v>2.572207543230269</v>
      </c>
      <c r="F412" s="86" t="s">
        <v>3798</v>
      </c>
      <c r="G412" s="86" t="b">
        <v>0</v>
      </c>
      <c r="H412" s="86" t="b">
        <v>0</v>
      </c>
      <c r="I412" s="86" t="b">
        <v>0</v>
      </c>
      <c r="J412" s="86" t="b">
        <v>0</v>
      </c>
      <c r="K412" s="86" t="b">
        <v>0</v>
      </c>
      <c r="L412" s="86" t="b">
        <v>0</v>
      </c>
    </row>
    <row r="413" spans="1:12" ht="15">
      <c r="A413" s="86" t="s">
        <v>323</v>
      </c>
      <c r="B413" s="86" t="s">
        <v>3165</v>
      </c>
      <c r="C413" s="86">
        <v>3</v>
      </c>
      <c r="D413" s="121">
        <v>0.001015004097923048</v>
      </c>
      <c r="E413" s="121">
        <v>1.903200762271693</v>
      </c>
      <c r="F413" s="86" t="s">
        <v>3798</v>
      </c>
      <c r="G413" s="86" t="b">
        <v>0</v>
      </c>
      <c r="H413" s="86" t="b">
        <v>0</v>
      </c>
      <c r="I413" s="86" t="b">
        <v>0</v>
      </c>
      <c r="J413" s="86" t="b">
        <v>0</v>
      </c>
      <c r="K413" s="86" t="b">
        <v>0</v>
      </c>
      <c r="L413" s="86" t="b">
        <v>0</v>
      </c>
    </row>
    <row r="414" spans="1:12" ht="15">
      <c r="A414" s="86" t="s">
        <v>2762</v>
      </c>
      <c r="B414" s="86" t="s">
        <v>3444</v>
      </c>
      <c r="C414" s="86">
        <v>3</v>
      </c>
      <c r="D414" s="121">
        <v>0.001015004097923048</v>
      </c>
      <c r="E414" s="121">
        <v>2.2559375810095506</v>
      </c>
      <c r="F414" s="86" t="s">
        <v>3798</v>
      </c>
      <c r="G414" s="86" t="b">
        <v>0</v>
      </c>
      <c r="H414" s="86" t="b">
        <v>0</v>
      </c>
      <c r="I414" s="86" t="b">
        <v>0</v>
      </c>
      <c r="J414" s="86" t="b">
        <v>0</v>
      </c>
      <c r="K414" s="86" t="b">
        <v>0</v>
      </c>
      <c r="L414" s="86" t="b">
        <v>0</v>
      </c>
    </row>
    <row r="415" spans="1:12" ht="15">
      <c r="A415" s="86" t="s">
        <v>2713</v>
      </c>
      <c r="B415" s="86" t="s">
        <v>3445</v>
      </c>
      <c r="C415" s="86">
        <v>3</v>
      </c>
      <c r="D415" s="121">
        <v>0.001015004097923048</v>
      </c>
      <c r="E415" s="121">
        <v>1.4703623125467</v>
      </c>
      <c r="F415" s="86" t="s">
        <v>3798</v>
      </c>
      <c r="G415" s="86" t="b">
        <v>0</v>
      </c>
      <c r="H415" s="86" t="b">
        <v>0</v>
      </c>
      <c r="I415" s="86" t="b">
        <v>0</v>
      </c>
      <c r="J415" s="86" t="b">
        <v>0</v>
      </c>
      <c r="K415" s="86" t="b">
        <v>0</v>
      </c>
      <c r="L415" s="86" t="b">
        <v>0</v>
      </c>
    </row>
    <row r="416" spans="1:12" ht="15">
      <c r="A416" s="86" t="s">
        <v>3445</v>
      </c>
      <c r="B416" s="86" t="s">
        <v>3298</v>
      </c>
      <c r="C416" s="86">
        <v>3</v>
      </c>
      <c r="D416" s="121">
        <v>0.001015004097923048</v>
      </c>
      <c r="E416" s="121">
        <v>3.019365574572488</v>
      </c>
      <c r="F416" s="86" t="s">
        <v>3798</v>
      </c>
      <c r="G416" s="86" t="b">
        <v>0</v>
      </c>
      <c r="H416" s="86" t="b">
        <v>0</v>
      </c>
      <c r="I416" s="86" t="b">
        <v>0</v>
      </c>
      <c r="J416" s="86" t="b">
        <v>1</v>
      </c>
      <c r="K416" s="86" t="b">
        <v>0</v>
      </c>
      <c r="L416" s="86" t="b">
        <v>0</v>
      </c>
    </row>
    <row r="417" spans="1:12" ht="15">
      <c r="A417" s="86" t="s">
        <v>2743</v>
      </c>
      <c r="B417" s="86" t="s">
        <v>3320</v>
      </c>
      <c r="C417" s="86">
        <v>3</v>
      </c>
      <c r="D417" s="121">
        <v>0.001015004097923048</v>
      </c>
      <c r="E417" s="121">
        <v>2.8152455919165633</v>
      </c>
      <c r="F417" s="86" t="s">
        <v>3798</v>
      </c>
      <c r="G417" s="86" t="b">
        <v>0</v>
      </c>
      <c r="H417" s="86" t="b">
        <v>0</v>
      </c>
      <c r="I417" s="86" t="b">
        <v>0</v>
      </c>
      <c r="J417" s="86" t="b">
        <v>0</v>
      </c>
      <c r="K417" s="86" t="b">
        <v>0</v>
      </c>
      <c r="L417" s="86" t="b">
        <v>0</v>
      </c>
    </row>
    <row r="418" spans="1:12" ht="15">
      <c r="A418" s="86" t="s">
        <v>3320</v>
      </c>
      <c r="B418" s="86" t="s">
        <v>3326</v>
      </c>
      <c r="C418" s="86">
        <v>3</v>
      </c>
      <c r="D418" s="121">
        <v>0.001015004097923048</v>
      </c>
      <c r="E418" s="121">
        <v>2.991336850972244</v>
      </c>
      <c r="F418" s="86" t="s">
        <v>3798</v>
      </c>
      <c r="G418" s="86" t="b">
        <v>0</v>
      </c>
      <c r="H418" s="86" t="b">
        <v>0</v>
      </c>
      <c r="I418" s="86" t="b">
        <v>0</v>
      </c>
      <c r="J418" s="86" t="b">
        <v>0</v>
      </c>
      <c r="K418" s="86" t="b">
        <v>0</v>
      </c>
      <c r="L418" s="86" t="b">
        <v>0</v>
      </c>
    </row>
    <row r="419" spans="1:12" ht="15">
      <c r="A419" s="86" t="s">
        <v>3326</v>
      </c>
      <c r="B419" s="86" t="s">
        <v>293</v>
      </c>
      <c r="C419" s="86">
        <v>3</v>
      </c>
      <c r="D419" s="121">
        <v>0.001015004097923048</v>
      </c>
      <c r="E419" s="121">
        <v>2.213185600588601</v>
      </c>
      <c r="F419" s="86" t="s">
        <v>3798</v>
      </c>
      <c r="G419" s="86" t="b">
        <v>0</v>
      </c>
      <c r="H419" s="86" t="b">
        <v>0</v>
      </c>
      <c r="I419" s="86" t="b">
        <v>0</v>
      </c>
      <c r="J419" s="86" t="b">
        <v>0</v>
      </c>
      <c r="K419" s="86" t="b">
        <v>0</v>
      </c>
      <c r="L419" s="86" t="b">
        <v>0</v>
      </c>
    </row>
    <row r="420" spans="1:12" ht="15">
      <c r="A420" s="86" t="s">
        <v>293</v>
      </c>
      <c r="B420" s="86" t="s">
        <v>554</v>
      </c>
      <c r="C420" s="86">
        <v>3</v>
      </c>
      <c r="D420" s="121">
        <v>0.001015004097923048</v>
      </c>
      <c r="E420" s="121">
        <v>1.559973086813257</v>
      </c>
      <c r="F420" s="86" t="s">
        <v>3798</v>
      </c>
      <c r="G420" s="86" t="b">
        <v>0</v>
      </c>
      <c r="H420" s="86" t="b">
        <v>0</v>
      </c>
      <c r="I420" s="86" t="b">
        <v>0</v>
      </c>
      <c r="J420" s="86" t="b">
        <v>0</v>
      </c>
      <c r="K420" s="86" t="b">
        <v>0</v>
      </c>
      <c r="L420" s="86" t="b">
        <v>0</v>
      </c>
    </row>
    <row r="421" spans="1:12" ht="15">
      <c r="A421" s="86" t="s">
        <v>554</v>
      </c>
      <c r="B421" s="86" t="s">
        <v>3321</v>
      </c>
      <c r="C421" s="86">
        <v>3</v>
      </c>
      <c r="D421" s="121">
        <v>0.001015004097923048</v>
      </c>
      <c r="E421" s="121">
        <v>2.552004157141982</v>
      </c>
      <c r="F421" s="86" t="s">
        <v>3798</v>
      </c>
      <c r="G421" s="86" t="b">
        <v>0</v>
      </c>
      <c r="H421" s="86" t="b">
        <v>0</v>
      </c>
      <c r="I421" s="86" t="b">
        <v>0</v>
      </c>
      <c r="J421" s="86" t="b">
        <v>0</v>
      </c>
      <c r="K421" s="86" t="b">
        <v>0</v>
      </c>
      <c r="L421" s="86" t="b">
        <v>0</v>
      </c>
    </row>
    <row r="422" spans="1:12" ht="15">
      <c r="A422" s="86" t="s">
        <v>3321</v>
      </c>
      <c r="B422" s="86" t="s">
        <v>3446</v>
      </c>
      <c r="C422" s="86">
        <v>3</v>
      </c>
      <c r="D422" s="121">
        <v>0.001015004097923048</v>
      </c>
      <c r="E422" s="121">
        <v>3.116275587580544</v>
      </c>
      <c r="F422" s="86" t="s">
        <v>3798</v>
      </c>
      <c r="G422" s="86" t="b">
        <v>0</v>
      </c>
      <c r="H422" s="86" t="b">
        <v>0</v>
      </c>
      <c r="I422" s="86" t="b">
        <v>0</v>
      </c>
      <c r="J422" s="86" t="b">
        <v>0</v>
      </c>
      <c r="K422" s="86" t="b">
        <v>0</v>
      </c>
      <c r="L422" s="86" t="b">
        <v>0</v>
      </c>
    </row>
    <row r="423" spans="1:12" ht="15">
      <c r="A423" s="86" t="s">
        <v>3446</v>
      </c>
      <c r="B423" s="86" t="s">
        <v>2744</v>
      </c>
      <c r="C423" s="86">
        <v>3</v>
      </c>
      <c r="D423" s="121">
        <v>0.001015004097923048</v>
      </c>
      <c r="E423" s="121">
        <v>2.764093069469182</v>
      </c>
      <c r="F423" s="86" t="s">
        <v>3798</v>
      </c>
      <c r="G423" s="86" t="b">
        <v>0</v>
      </c>
      <c r="H423" s="86" t="b">
        <v>0</v>
      </c>
      <c r="I423" s="86" t="b">
        <v>0</v>
      </c>
      <c r="J423" s="86" t="b">
        <v>0</v>
      </c>
      <c r="K423" s="86" t="b">
        <v>0</v>
      </c>
      <c r="L423" s="86" t="b">
        <v>0</v>
      </c>
    </row>
    <row r="424" spans="1:12" ht="15">
      <c r="A424" s="86" t="s">
        <v>2744</v>
      </c>
      <c r="B424" s="86" t="s">
        <v>3300</v>
      </c>
      <c r="C424" s="86">
        <v>3</v>
      </c>
      <c r="D424" s="121">
        <v>0.001015004097923048</v>
      </c>
      <c r="E424" s="121">
        <v>2.764093069469182</v>
      </c>
      <c r="F424" s="86" t="s">
        <v>3798</v>
      </c>
      <c r="G424" s="86" t="b">
        <v>0</v>
      </c>
      <c r="H424" s="86" t="b">
        <v>0</v>
      </c>
      <c r="I424" s="86" t="b">
        <v>0</v>
      </c>
      <c r="J424" s="86" t="b">
        <v>0</v>
      </c>
      <c r="K424" s="86" t="b">
        <v>0</v>
      </c>
      <c r="L424" s="86" t="b">
        <v>0</v>
      </c>
    </row>
    <row r="425" spans="1:12" ht="15">
      <c r="A425" s="86" t="s">
        <v>3301</v>
      </c>
      <c r="B425" s="86" t="s">
        <v>3447</v>
      </c>
      <c r="C425" s="86">
        <v>3</v>
      </c>
      <c r="D425" s="121">
        <v>0.001015004097923048</v>
      </c>
      <c r="E425" s="121">
        <v>3.019365574572488</v>
      </c>
      <c r="F425" s="86" t="s">
        <v>3798</v>
      </c>
      <c r="G425" s="86" t="b">
        <v>0</v>
      </c>
      <c r="H425" s="86" t="b">
        <v>0</v>
      </c>
      <c r="I425" s="86" t="b">
        <v>0</v>
      </c>
      <c r="J425" s="86" t="b">
        <v>0</v>
      </c>
      <c r="K425" s="86" t="b">
        <v>0</v>
      </c>
      <c r="L425" s="86" t="b">
        <v>0</v>
      </c>
    </row>
    <row r="426" spans="1:12" ht="15">
      <c r="A426" s="86" t="s">
        <v>3447</v>
      </c>
      <c r="B426" s="86" t="s">
        <v>3448</v>
      </c>
      <c r="C426" s="86">
        <v>3</v>
      </c>
      <c r="D426" s="121">
        <v>0.001015004097923048</v>
      </c>
      <c r="E426" s="121">
        <v>3.2412143241888445</v>
      </c>
      <c r="F426" s="86" t="s">
        <v>3798</v>
      </c>
      <c r="G426" s="86" t="b">
        <v>0</v>
      </c>
      <c r="H426" s="86" t="b">
        <v>0</v>
      </c>
      <c r="I426" s="86" t="b">
        <v>0</v>
      </c>
      <c r="J426" s="86" t="b">
        <v>0</v>
      </c>
      <c r="K426" s="86" t="b">
        <v>0</v>
      </c>
      <c r="L426" s="86" t="b">
        <v>0</v>
      </c>
    </row>
    <row r="427" spans="1:12" ht="15">
      <c r="A427" s="86" t="s">
        <v>3448</v>
      </c>
      <c r="B427" s="86" t="s">
        <v>3296</v>
      </c>
      <c r="C427" s="86">
        <v>3</v>
      </c>
      <c r="D427" s="121">
        <v>0.001015004097923048</v>
      </c>
      <c r="E427" s="121">
        <v>3.019365574572488</v>
      </c>
      <c r="F427" s="86" t="s">
        <v>3798</v>
      </c>
      <c r="G427" s="86" t="b">
        <v>0</v>
      </c>
      <c r="H427" s="86" t="b">
        <v>0</v>
      </c>
      <c r="I427" s="86" t="b">
        <v>0</v>
      </c>
      <c r="J427" s="86" t="b">
        <v>0</v>
      </c>
      <c r="K427" s="86" t="b">
        <v>0</v>
      </c>
      <c r="L427" s="86" t="b">
        <v>0</v>
      </c>
    </row>
    <row r="428" spans="1:12" ht="15">
      <c r="A428" s="86" t="s">
        <v>3296</v>
      </c>
      <c r="B428" s="86" t="s">
        <v>3338</v>
      </c>
      <c r="C428" s="86">
        <v>3</v>
      </c>
      <c r="D428" s="121">
        <v>0.001015004097923048</v>
      </c>
      <c r="E428" s="121">
        <v>2.894426837964188</v>
      </c>
      <c r="F428" s="86" t="s">
        <v>3798</v>
      </c>
      <c r="G428" s="86" t="b">
        <v>0</v>
      </c>
      <c r="H428" s="86" t="b">
        <v>0</v>
      </c>
      <c r="I428" s="86" t="b">
        <v>0</v>
      </c>
      <c r="J428" s="86" t="b">
        <v>0</v>
      </c>
      <c r="K428" s="86" t="b">
        <v>0</v>
      </c>
      <c r="L428" s="86" t="b">
        <v>0</v>
      </c>
    </row>
    <row r="429" spans="1:12" ht="15">
      <c r="A429" s="86" t="s">
        <v>3338</v>
      </c>
      <c r="B429" s="86" t="s">
        <v>3354</v>
      </c>
      <c r="C429" s="86">
        <v>3</v>
      </c>
      <c r="D429" s="121">
        <v>0.001015004097923048</v>
      </c>
      <c r="E429" s="121">
        <v>2.991336850972244</v>
      </c>
      <c r="F429" s="86" t="s">
        <v>3798</v>
      </c>
      <c r="G429" s="86" t="b">
        <v>0</v>
      </c>
      <c r="H429" s="86" t="b">
        <v>0</v>
      </c>
      <c r="I429" s="86" t="b">
        <v>0</v>
      </c>
      <c r="J429" s="86" t="b">
        <v>0</v>
      </c>
      <c r="K429" s="86" t="b">
        <v>0</v>
      </c>
      <c r="L429" s="86" t="b">
        <v>0</v>
      </c>
    </row>
    <row r="430" spans="1:12" ht="15">
      <c r="A430" s="86" t="s">
        <v>3354</v>
      </c>
      <c r="B430" s="86" t="s">
        <v>349</v>
      </c>
      <c r="C430" s="86">
        <v>3</v>
      </c>
      <c r="D430" s="121">
        <v>0.001015004097923048</v>
      </c>
      <c r="E430" s="121">
        <v>2.894426837964188</v>
      </c>
      <c r="F430" s="86" t="s">
        <v>3798</v>
      </c>
      <c r="G430" s="86" t="b">
        <v>0</v>
      </c>
      <c r="H430" s="86" t="b">
        <v>0</v>
      </c>
      <c r="I430" s="86" t="b">
        <v>0</v>
      </c>
      <c r="J430" s="86" t="b">
        <v>0</v>
      </c>
      <c r="K430" s="86" t="b">
        <v>0</v>
      </c>
      <c r="L430" s="86" t="b">
        <v>0</v>
      </c>
    </row>
    <row r="431" spans="1:12" ht="15">
      <c r="A431" s="86" t="s">
        <v>349</v>
      </c>
      <c r="B431" s="86" t="s">
        <v>3449</v>
      </c>
      <c r="C431" s="86">
        <v>3</v>
      </c>
      <c r="D431" s="121">
        <v>0.001015004097923048</v>
      </c>
      <c r="E431" s="121">
        <v>3.019365574572488</v>
      </c>
      <c r="F431" s="86" t="s">
        <v>3798</v>
      </c>
      <c r="G431" s="86" t="b">
        <v>0</v>
      </c>
      <c r="H431" s="86" t="b">
        <v>0</v>
      </c>
      <c r="I431" s="86" t="b">
        <v>0</v>
      </c>
      <c r="J431" s="86" t="b">
        <v>0</v>
      </c>
      <c r="K431" s="86" t="b">
        <v>0</v>
      </c>
      <c r="L431" s="86" t="b">
        <v>0</v>
      </c>
    </row>
    <row r="432" spans="1:12" ht="15">
      <c r="A432" s="86" t="s">
        <v>3449</v>
      </c>
      <c r="B432" s="86" t="s">
        <v>3450</v>
      </c>
      <c r="C432" s="86">
        <v>3</v>
      </c>
      <c r="D432" s="121">
        <v>0.001015004097923048</v>
      </c>
      <c r="E432" s="121">
        <v>3.2412143241888445</v>
      </c>
      <c r="F432" s="86" t="s">
        <v>3798</v>
      </c>
      <c r="G432" s="86" t="b">
        <v>0</v>
      </c>
      <c r="H432" s="86" t="b">
        <v>0</v>
      </c>
      <c r="I432" s="86" t="b">
        <v>0</v>
      </c>
      <c r="J432" s="86" t="b">
        <v>0</v>
      </c>
      <c r="K432" s="86" t="b">
        <v>0</v>
      </c>
      <c r="L432" s="86" t="b">
        <v>0</v>
      </c>
    </row>
    <row r="433" spans="1:12" ht="15">
      <c r="A433" s="86" t="s">
        <v>3450</v>
      </c>
      <c r="B433" s="86" t="s">
        <v>3262</v>
      </c>
      <c r="C433" s="86">
        <v>3</v>
      </c>
      <c r="D433" s="121">
        <v>0.001015004097923048</v>
      </c>
      <c r="E433" s="121">
        <v>2.940184328524863</v>
      </c>
      <c r="F433" s="86" t="s">
        <v>3798</v>
      </c>
      <c r="G433" s="86" t="b">
        <v>0</v>
      </c>
      <c r="H433" s="86" t="b">
        <v>0</v>
      </c>
      <c r="I433" s="86" t="b">
        <v>0</v>
      </c>
      <c r="J433" s="86" t="b">
        <v>0</v>
      </c>
      <c r="K433" s="86" t="b">
        <v>0</v>
      </c>
      <c r="L433" s="86" t="b">
        <v>0</v>
      </c>
    </row>
    <row r="434" spans="1:12" ht="15">
      <c r="A434" s="86" t="s">
        <v>3291</v>
      </c>
      <c r="B434" s="86" t="s">
        <v>3334</v>
      </c>
      <c r="C434" s="86">
        <v>3</v>
      </c>
      <c r="D434" s="121">
        <v>0.001015004097923048</v>
      </c>
      <c r="E434" s="121">
        <v>2.894426837964188</v>
      </c>
      <c r="F434" s="86" t="s">
        <v>3798</v>
      </c>
      <c r="G434" s="86" t="b">
        <v>0</v>
      </c>
      <c r="H434" s="86" t="b">
        <v>0</v>
      </c>
      <c r="I434" s="86" t="b">
        <v>0</v>
      </c>
      <c r="J434" s="86" t="b">
        <v>0</v>
      </c>
      <c r="K434" s="86" t="b">
        <v>0</v>
      </c>
      <c r="L434" s="86" t="b">
        <v>0</v>
      </c>
    </row>
    <row r="435" spans="1:12" ht="15">
      <c r="A435" s="86" t="s">
        <v>3451</v>
      </c>
      <c r="B435" s="86" t="s">
        <v>3211</v>
      </c>
      <c r="C435" s="86">
        <v>3</v>
      </c>
      <c r="D435" s="121">
        <v>0.001015004097923048</v>
      </c>
      <c r="E435" s="121">
        <v>2.764093069469182</v>
      </c>
      <c r="F435" s="86" t="s">
        <v>3798</v>
      </c>
      <c r="G435" s="86" t="b">
        <v>0</v>
      </c>
      <c r="H435" s="86" t="b">
        <v>0</v>
      </c>
      <c r="I435" s="86" t="b">
        <v>0</v>
      </c>
      <c r="J435" s="86" t="b">
        <v>0</v>
      </c>
      <c r="K435" s="86" t="b">
        <v>0</v>
      </c>
      <c r="L435" s="86" t="b">
        <v>0</v>
      </c>
    </row>
    <row r="436" spans="1:12" ht="15">
      <c r="A436" s="86" t="s">
        <v>3353</v>
      </c>
      <c r="B436" s="86" t="s">
        <v>2715</v>
      </c>
      <c r="C436" s="86">
        <v>3</v>
      </c>
      <c r="D436" s="121">
        <v>0.001015004097923048</v>
      </c>
      <c r="E436" s="121">
        <v>1.7140142051258642</v>
      </c>
      <c r="F436" s="86" t="s">
        <v>3798</v>
      </c>
      <c r="G436" s="86" t="b">
        <v>0</v>
      </c>
      <c r="H436" s="86" t="b">
        <v>0</v>
      </c>
      <c r="I436" s="86" t="b">
        <v>0</v>
      </c>
      <c r="J436" s="86" t="b">
        <v>0</v>
      </c>
      <c r="K436" s="86" t="b">
        <v>0</v>
      </c>
      <c r="L436" s="86" t="b">
        <v>0</v>
      </c>
    </row>
    <row r="437" spans="1:12" ht="15">
      <c r="A437" s="86" t="s">
        <v>2715</v>
      </c>
      <c r="B437" s="86" t="s">
        <v>3279</v>
      </c>
      <c r="C437" s="86">
        <v>3</v>
      </c>
      <c r="D437" s="121">
        <v>0.001015004097923048</v>
      </c>
      <c r="E437" s="121">
        <v>1.4836496045869783</v>
      </c>
      <c r="F437" s="86" t="s">
        <v>3798</v>
      </c>
      <c r="G437" s="86" t="b">
        <v>0</v>
      </c>
      <c r="H437" s="86" t="b">
        <v>0</v>
      </c>
      <c r="I437" s="86" t="b">
        <v>0</v>
      </c>
      <c r="J437" s="86" t="b">
        <v>0</v>
      </c>
      <c r="K437" s="86" t="b">
        <v>0</v>
      </c>
      <c r="L437" s="86" t="b">
        <v>0</v>
      </c>
    </row>
    <row r="438" spans="1:12" ht="15">
      <c r="A438" s="86" t="s">
        <v>3279</v>
      </c>
      <c r="B438" s="86" t="s">
        <v>375</v>
      </c>
      <c r="C438" s="86">
        <v>3</v>
      </c>
      <c r="D438" s="121">
        <v>0.001015004097923048</v>
      </c>
      <c r="E438" s="121">
        <v>2.894426837964188</v>
      </c>
      <c r="F438" s="86" t="s">
        <v>3798</v>
      </c>
      <c r="G438" s="86" t="b">
        <v>0</v>
      </c>
      <c r="H438" s="86" t="b">
        <v>0</v>
      </c>
      <c r="I438" s="86" t="b">
        <v>0</v>
      </c>
      <c r="J438" s="86" t="b">
        <v>0</v>
      </c>
      <c r="K438" s="86" t="b">
        <v>0</v>
      </c>
      <c r="L438" s="86" t="b">
        <v>0</v>
      </c>
    </row>
    <row r="439" spans="1:12" ht="15">
      <c r="A439" s="86" t="s">
        <v>375</v>
      </c>
      <c r="B439" s="86" t="s">
        <v>3235</v>
      </c>
      <c r="C439" s="86">
        <v>3</v>
      </c>
      <c r="D439" s="121">
        <v>0.001015004097923048</v>
      </c>
      <c r="E439" s="121">
        <v>2.74829880228595</v>
      </c>
      <c r="F439" s="86" t="s">
        <v>3798</v>
      </c>
      <c r="G439" s="86" t="b">
        <v>0</v>
      </c>
      <c r="H439" s="86" t="b">
        <v>0</v>
      </c>
      <c r="I439" s="86" t="b">
        <v>0</v>
      </c>
      <c r="J439" s="86" t="b">
        <v>0</v>
      </c>
      <c r="K439" s="86" t="b">
        <v>0</v>
      </c>
      <c r="L439" s="86" t="b">
        <v>0</v>
      </c>
    </row>
    <row r="440" spans="1:12" ht="15">
      <c r="A440" s="86" t="s">
        <v>3235</v>
      </c>
      <c r="B440" s="86" t="s">
        <v>3452</v>
      </c>
      <c r="C440" s="86">
        <v>3</v>
      </c>
      <c r="D440" s="121">
        <v>0.001015004097923048</v>
      </c>
      <c r="E440" s="121">
        <v>2.8732375388942497</v>
      </c>
      <c r="F440" s="86" t="s">
        <v>3798</v>
      </c>
      <c r="G440" s="86" t="b">
        <v>0</v>
      </c>
      <c r="H440" s="86" t="b">
        <v>0</v>
      </c>
      <c r="I440" s="86" t="b">
        <v>0</v>
      </c>
      <c r="J440" s="86" t="b">
        <v>0</v>
      </c>
      <c r="K440" s="86" t="b">
        <v>0</v>
      </c>
      <c r="L440" s="86" t="b">
        <v>0</v>
      </c>
    </row>
    <row r="441" spans="1:12" ht="15">
      <c r="A441" s="86" t="s">
        <v>3452</v>
      </c>
      <c r="B441" s="86" t="s">
        <v>2717</v>
      </c>
      <c r="C441" s="86">
        <v>3</v>
      </c>
      <c r="D441" s="121">
        <v>0.001015004097923048</v>
      </c>
      <c r="E441" s="121">
        <v>1.8318448537360248</v>
      </c>
      <c r="F441" s="86" t="s">
        <v>3798</v>
      </c>
      <c r="G441" s="86" t="b">
        <v>0</v>
      </c>
      <c r="H441" s="86" t="b">
        <v>0</v>
      </c>
      <c r="I441" s="86" t="b">
        <v>0</v>
      </c>
      <c r="J441" s="86" t="b">
        <v>0</v>
      </c>
      <c r="K441" s="86" t="b">
        <v>0</v>
      </c>
      <c r="L441" s="86" t="b">
        <v>0</v>
      </c>
    </row>
    <row r="442" spans="1:12" ht="15">
      <c r="A442" s="86" t="s">
        <v>2713</v>
      </c>
      <c r="B442" s="86" t="s">
        <v>3453</v>
      </c>
      <c r="C442" s="86">
        <v>3</v>
      </c>
      <c r="D442" s="121">
        <v>0.001015004097923048</v>
      </c>
      <c r="E442" s="121">
        <v>1.4703623125467</v>
      </c>
      <c r="F442" s="86" t="s">
        <v>3798</v>
      </c>
      <c r="G442" s="86" t="b">
        <v>0</v>
      </c>
      <c r="H442" s="86" t="b">
        <v>0</v>
      </c>
      <c r="I442" s="86" t="b">
        <v>0</v>
      </c>
      <c r="J442" s="86" t="b">
        <v>0</v>
      </c>
      <c r="K442" s="86" t="b">
        <v>0</v>
      </c>
      <c r="L442" s="86" t="b">
        <v>0</v>
      </c>
    </row>
    <row r="443" spans="1:12" ht="15">
      <c r="A443" s="86" t="s">
        <v>3453</v>
      </c>
      <c r="B443" s="86" t="s">
        <v>3454</v>
      </c>
      <c r="C443" s="86">
        <v>3</v>
      </c>
      <c r="D443" s="121">
        <v>0.001015004097923048</v>
      </c>
      <c r="E443" s="121">
        <v>3.2412143241888445</v>
      </c>
      <c r="F443" s="86" t="s">
        <v>3798</v>
      </c>
      <c r="G443" s="86" t="b">
        <v>0</v>
      </c>
      <c r="H443" s="86" t="b">
        <v>0</v>
      </c>
      <c r="I443" s="86" t="b">
        <v>0</v>
      </c>
      <c r="J443" s="86" t="b">
        <v>0</v>
      </c>
      <c r="K443" s="86" t="b">
        <v>0</v>
      </c>
      <c r="L443" s="86" t="b">
        <v>0</v>
      </c>
    </row>
    <row r="444" spans="1:12" ht="15">
      <c r="A444" s="86" t="s">
        <v>3454</v>
      </c>
      <c r="B444" s="86" t="s">
        <v>2722</v>
      </c>
      <c r="C444" s="86">
        <v>3</v>
      </c>
      <c r="D444" s="121">
        <v>0.001015004097923048</v>
      </c>
      <c r="E444" s="121">
        <v>1.8610030824772383</v>
      </c>
      <c r="F444" s="86" t="s">
        <v>3798</v>
      </c>
      <c r="G444" s="86" t="b">
        <v>0</v>
      </c>
      <c r="H444" s="86" t="b">
        <v>0</v>
      </c>
      <c r="I444" s="86" t="b">
        <v>0</v>
      </c>
      <c r="J444" s="86" t="b">
        <v>0</v>
      </c>
      <c r="K444" s="86" t="b">
        <v>0</v>
      </c>
      <c r="L444" s="86" t="b">
        <v>0</v>
      </c>
    </row>
    <row r="445" spans="1:12" ht="15">
      <c r="A445" s="86" t="s">
        <v>3264</v>
      </c>
      <c r="B445" s="86" t="s">
        <v>3455</v>
      </c>
      <c r="C445" s="86">
        <v>3</v>
      </c>
      <c r="D445" s="121">
        <v>0.001015004097923048</v>
      </c>
      <c r="E445" s="121">
        <v>2.940184328524863</v>
      </c>
      <c r="F445" s="86" t="s">
        <v>3798</v>
      </c>
      <c r="G445" s="86" t="b">
        <v>0</v>
      </c>
      <c r="H445" s="86" t="b">
        <v>0</v>
      </c>
      <c r="I445" s="86" t="b">
        <v>0</v>
      </c>
      <c r="J445" s="86" t="b">
        <v>0</v>
      </c>
      <c r="K445" s="86" t="b">
        <v>0</v>
      </c>
      <c r="L445" s="86" t="b">
        <v>0</v>
      </c>
    </row>
    <row r="446" spans="1:12" ht="15">
      <c r="A446" s="86" t="s">
        <v>3455</v>
      </c>
      <c r="B446" s="86" t="s">
        <v>3456</v>
      </c>
      <c r="C446" s="86">
        <v>3</v>
      </c>
      <c r="D446" s="121">
        <v>0.001015004097923048</v>
      </c>
      <c r="E446" s="121">
        <v>3.2412143241888445</v>
      </c>
      <c r="F446" s="86" t="s">
        <v>3798</v>
      </c>
      <c r="G446" s="86" t="b">
        <v>0</v>
      </c>
      <c r="H446" s="86" t="b">
        <v>0</v>
      </c>
      <c r="I446" s="86" t="b">
        <v>0</v>
      </c>
      <c r="J446" s="86" t="b">
        <v>0</v>
      </c>
      <c r="K446" s="86" t="b">
        <v>0</v>
      </c>
      <c r="L446" s="86" t="b">
        <v>0</v>
      </c>
    </row>
    <row r="447" spans="1:12" ht="15">
      <c r="A447" s="86" t="s">
        <v>3456</v>
      </c>
      <c r="B447" s="86" t="s">
        <v>3157</v>
      </c>
      <c r="C447" s="86">
        <v>3</v>
      </c>
      <c r="D447" s="121">
        <v>0.001015004097923048</v>
      </c>
      <c r="E447" s="121">
        <v>2.1868566618662517</v>
      </c>
      <c r="F447" s="86" t="s">
        <v>3798</v>
      </c>
      <c r="G447" s="86" t="b">
        <v>0</v>
      </c>
      <c r="H447" s="86" t="b">
        <v>0</v>
      </c>
      <c r="I447" s="86" t="b">
        <v>0</v>
      </c>
      <c r="J447" s="86" t="b">
        <v>0</v>
      </c>
      <c r="K447" s="86" t="b">
        <v>0</v>
      </c>
      <c r="L447" s="86" t="b">
        <v>0</v>
      </c>
    </row>
    <row r="448" spans="1:12" ht="15">
      <c r="A448" s="86" t="s">
        <v>3157</v>
      </c>
      <c r="B448" s="86" t="s">
        <v>3457</v>
      </c>
      <c r="C448" s="86">
        <v>3</v>
      </c>
      <c r="D448" s="121">
        <v>0.001015004097923048</v>
      </c>
      <c r="E448" s="121">
        <v>2.1868566618662517</v>
      </c>
      <c r="F448" s="86" t="s">
        <v>3798</v>
      </c>
      <c r="G448" s="86" t="b">
        <v>0</v>
      </c>
      <c r="H448" s="86" t="b">
        <v>0</v>
      </c>
      <c r="I448" s="86" t="b">
        <v>0</v>
      </c>
      <c r="J448" s="86" t="b">
        <v>0</v>
      </c>
      <c r="K448" s="86" t="b">
        <v>0</v>
      </c>
      <c r="L448" s="86" t="b">
        <v>0</v>
      </c>
    </row>
    <row r="449" spans="1:12" ht="15">
      <c r="A449" s="86" t="s">
        <v>3457</v>
      </c>
      <c r="B449" s="86" t="s">
        <v>2719</v>
      </c>
      <c r="C449" s="86">
        <v>3</v>
      </c>
      <c r="D449" s="121">
        <v>0.001015004097923048</v>
      </c>
      <c r="E449" s="121">
        <v>1.9474835672663624</v>
      </c>
      <c r="F449" s="86" t="s">
        <v>3798</v>
      </c>
      <c r="G449" s="86" t="b">
        <v>0</v>
      </c>
      <c r="H449" s="86" t="b">
        <v>0</v>
      </c>
      <c r="I449" s="86" t="b">
        <v>0</v>
      </c>
      <c r="J449" s="86" t="b">
        <v>0</v>
      </c>
      <c r="K449" s="86" t="b">
        <v>0</v>
      </c>
      <c r="L449" s="86" t="b">
        <v>0</v>
      </c>
    </row>
    <row r="450" spans="1:12" ht="15">
      <c r="A450" s="86" t="s">
        <v>3324</v>
      </c>
      <c r="B450" s="86" t="s">
        <v>2763</v>
      </c>
      <c r="C450" s="86">
        <v>3</v>
      </c>
      <c r="D450" s="121">
        <v>0.001015004097923048</v>
      </c>
      <c r="E450" s="121">
        <v>2.1620330781412194</v>
      </c>
      <c r="F450" s="86" t="s">
        <v>3798</v>
      </c>
      <c r="G450" s="86" t="b">
        <v>0</v>
      </c>
      <c r="H450" s="86" t="b">
        <v>0</v>
      </c>
      <c r="I450" s="86" t="b">
        <v>0</v>
      </c>
      <c r="J450" s="86" t="b">
        <v>0</v>
      </c>
      <c r="K450" s="86" t="b">
        <v>0</v>
      </c>
      <c r="L450" s="86" t="b">
        <v>0</v>
      </c>
    </row>
    <row r="451" spans="1:12" ht="15">
      <c r="A451" s="86" t="s">
        <v>2763</v>
      </c>
      <c r="B451" s="86" t="s">
        <v>3458</v>
      </c>
      <c r="C451" s="86">
        <v>3</v>
      </c>
      <c r="D451" s="121">
        <v>0.001015004097923048</v>
      </c>
      <c r="E451" s="121">
        <v>2.1272709718820075</v>
      </c>
      <c r="F451" s="86" t="s">
        <v>3798</v>
      </c>
      <c r="G451" s="86" t="b">
        <v>0</v>
      </c>
      <c r="H451" s="86" t="b">
        <v>0</v>
      </c>
      <c r="I451" s="86" t="b">
        <v>0</v>
      </c>
      <c r="J451" s="86" t="b">
        <v>0</v>
      </c>
      <c r="K451" s="86" t="b">
        <v>0</v>
      </c>
      <c r="L451" s="86" t="b">
        <v>0</v>
      </c>
    </row>
    <row r="452" spans="1:12" ht="15">
      <c r="A452" s="86" t="s">
        <v>3458</v>
      </c>
      <c r="B452" s="86" t="s">
        <v>3459</v>
      </c>
      <c r="C452" s="86">
        <v>3</v>
      </c>
      <c r="D452" s="121">
        <v>0.001015004097923048</v>
      </c>
      <c r="E452" s="121">
        <v>3.2412143241888445</v>
      </c>
      <c r="F452" s="86" t="s">
        <v>3798</v>
      </c>
      <c r="G452" s="86" t="b">
        <v>0</v>
      </c>
      <c r="H452" s="86" t="b">
        <v>0</v>
      </c>
      <c r="I452" s="86" t="b">
        <v>0</v>
      </c>
      <c r="J452" s="86" t="b">
        <v>0</v>
      </c>
      <c r="K452" s="86" t="b">
        <v>0</v>
      </c>
      <c r="L452" s="86" t="b">
        <v>0</v>
      </c>
    </row>
    <row r="453" spans="1:12" ht="15">
      <c r="A453" s="86" t="s">
        <v>3459</v>
      </c>
      <c r="B453" s="86" t="s">
        <v>3157</v>
      </c>
      <c r="C453" s="86">
        <v>3</v>
      </c>
      <c r="D453" s="121">
        <v>0.001015004097923048</v>
      </c>
      <c r="E453" s="121">
        <v>2.1868566618662517</v>
      </c>
      <c r="F453" s="86" t="s">
        <v>3798</v>
      </c>
      <c r="G453" s="86" t="b">
        <v>0</v>
      </c>
      <c r="H453" s="86" t="b">
        <v>0</v>
      </c>
      <c r="I453" s="86" t="b">
        <v>0</v>
      </c>
      <c r="J453" s="86" t="b">
        <v>0</v>
      </c>
      <c r="K453" s="86" t="b">
        <v>0</v>
      </c>
      <c r="L453" s="86" t="b">
        <v>0</v>
      </c>
    </row>
    <row r="454" spans="1:12" ht="15">
      <c r="A454" s="86" t="s">
        <v>3157</v>
      </c>
      <c r="B454" s="86" t="s">
        <v>3460</v>
      </c>
      <c r="C454" s="86">
        <v>3</v>
      </c>
      <c r="D454" s="121">
        <v>0.001015004097923048</v>
      </c>
      <c r="E454" s="121">
        <v>2.1868566618662517</v>
      </c>
      <c r="F454" s="86" t="s">
        <v>3798</v>
      </c>
      <c r="G454" s="86" t="b">
        <v>0</v>
      </c>
      <c r="H454" s="86" t="b">
        <v>0</v>
      </c>
      <c r="I454" s="86" t="b">
        <v>0</v>
      </c>
      <c r="J454" s="86" t="b">
        <v>0</v>
      </c>
      <c r="K454" s="86" t="b">
        <v>0</v>
      </c>
      <c r="L454" s="86" t="b">
        <v>0</v>
      </c>
    </row>
    <row r="455" spans="1:12" ht="15">
      <c r="A455" s="86" t="s">
        <v>3460</v>
      </c>
      <c r="B455" s="86" t="s">
        <v>3183</v>
      </c>
      <c r="C455" s="86">
        <v>3</v>
      </c>
      <c r="D455" s="121">
        <v>0.001015004097923048</v>
      </c>
      <c r="E455" s="121">
        <v>2.4630630738052006</v>
      </c>
      <c r="F455" s="86" t="s">
        <v>3798</v>
      </c>
      <c r="G455" s="86" t="b">
        <v>0</v>
      </c>
      <c r="H455" s="86" t="b">
        <v>0</v>
      </c>
      <c r="I455" s="86" t="b">
        <v>0</v>
      </c>
      <c r="J455" s="86" t="b">
        <v>0</v>
      </c>
      <c r="K455" s="86" t="b">
        <v>0</v>
      </c>
      <c r="L455" s="86" t="b">
        <v>0</v>
      </c>
    </row>
    <row r="456" spans="1:12" ht="15">
      <c r="A456" s="86" t="s">
        <v>3349</v>
      </c>
      <c r="B456" s="86" t="s">
        <v>3230</v>
      </c>
      <c r="C456" s="86">
        <v>3</v>
      </c>
      <c r="D456" s="121">
        <v>0.001015004097923048</v>
      </c>
      <c r="E456" s="121">
        <v>2.74829880228595</v>
      </c>
      <c r="F456" s="86" t="s">
        <v>3798</v>
      </c>
      <c r="G456" s="86" t="b">
        <v>0</v>
      </c>
      <c r="H456" s="86" t="b">
        <v>0</v>
      </c>
      <c r="I456" s="86" t="b">
        <v>0</v>
      </c>
      <c r="J456" s="86" t="b">
        <v>0</v>
      </c>
      <c r="K456" s="86" t="b">
        <v>0</v>
      </c>
      <c r="L456" s="86" t="b">
        <v>0</v>
      </c>
    </row>
    <row r="457" spans="1:12" ht="15">
      <c r="A457" s="86" t="s">
        <v>2716</v>
      </c>
      <c r="B457" s="86" t="s">
        <v>3461</v>
      </c>
      <c r="C457" s="86">
        <v>3</v>
      </c>
      <c r="D457" s="121">
        <v>0.001015004097923048</v>
      </c>
      <c r="E457" s="121">
        <v>1.815245591916563</v>
      </c>
      <c r="F457" s="86" t="s">
        <v>3798</v>
      </c>
      <c r="G457" s="86" t="b">
        <v>0</v>
      </c>
      <c r="H457" s="86" t="b">
        <v>0</v>
      </c>
      <c r="I457" s="86" t="b">
        <v>0</v>
      </c>
      <c r="J457" s="86" t="b">
        <v>0</v>
      </c>
      <c r="K457" s="86" t="b">
        <v>0</v>
      </c>
      <c r="L457" s="86" t="b">
        <v>0</v>
      </c>
    </row>
    <row r="458" spans="1:12" ht="15">
      <c r="A458" s="86" t="s">
        <v>3184</v>
      </c>
      <c r="B458" s="86" t="s">
        <v>2729</v>
      </c>
      <c r="C458" s="86">
        <v>3</v>
      </c>
      <c r="D458" s="121">
        <v>0.001015004097923048</v>
      </c>
      <c r="E458" s="121">
        <v>1.0593707362440716</v>
      </c>
      <c r="F458" s="86" t="s">
        <v>3798</v>
      </c>
      <c r="G458" s="86" t="b">
        <v>0</v>
      </c>
      <c r="H458" s="86" t="b">
        <v>0</v>
      </c>
      <c r="I458" s="86" t="b">
        <v>0</v>
      </c>
      <c r="J458" s="86" t="b">
        <v>0</v>
      </c>
      <c r="K458" s="86" t="b">
        <v>0</v>
      </c>
      <c r="L458" s="86" t="b">
        <v>0</v>
      </c>
    </row>
    <row r="459" spans="1:12" ht="15">
      <c r="A459" s="86" t="s">
        <v>2729</v>
      </c>
      <c r="B459" s="86" t="s">
        <v>3462</v>
      </c>
      <c r="C459" s="86">
        <v>3</v>
      </c>
      <c r="D459" s="121">
        <v>0.001015004097923048</v>
      </c>
      <c r="E459" s="121">
        <v>1.8491038591775304</v>
      </c>
      <c r="F459" s="86" t="s">
        <v>3798</v>
      </c>
      <c r="G459" s="86" t="b">
        <v>0</v>
      </c>
      <c r="H459" s="86" t="b">
        <v>0</v>
      </c>
      <c r="I459" s="86" t="b">
        <v>0</v>
      </c>
      <c r="J459" s="86" t="b">
        <v>0</v>
      </c>
      <c r="K459" s="86" t="b">
        <v>0</v>
      </c>
      <c r="L459" s="86" t="b">
        <v>0</v>
      </c>
    </row>
    <row r="460" spans="1:12" ht="15">
      <c r="A460" s="86" t="s">
        <v>3462</v>
      </c>
      <c r="B460" s="86" t="s">
        <v>3265</v>
      </c>
      <c r="C460" s="86">
        <v>3</v>
      </c>
      <c r="D460" s="121">
        <v>0.001015004097923048</v>
      </c>
      <c r="E460" s="121">
        <v>2.940184328524863</v>
      </c>
      <c r="F460" s="86" t="s">
        <v>3798</v>
      </c>
      <c r="G460" s="86" t="b">
        <v>0</v>
      </c>
      <c r="H460" s="86" t="b">
        <v>0</v>
      </c>
      <c r="I460" s="86" t="b">
        <v>0</v>
      </c>
      <c r="J460" s="86" t="b">
        <v>0</v>
      </c>
      <c r="K460" s="86" t="b">
        <v>0</v>
      </c>
      <c r="L460" s="86" t="b">
        <v>0</v>
      </c>
    </row>
    <row r="461" spans="1:12" ht="15">
      <c r="A461" s="86" t="s">
        <v>3265</v>
      </c>
      <c r="B461" s="86" t="s">
        <v>2715</v>
      </c>
      <c r="C461" s="86">
        <v>3</v>
      </c>
      <c r="D461" s="121">
        <v>0.001015004097923048</v>
      </c>
      <c r="E461" s="121">
        <v>1.412984209461883</v>
      </c>
      <c r="F461" s="86" t="s">
        <v>3798</v>
      </c>
      <c r="G461" s="86" t="b">
        <v>0</v>
      </c>
      <c r="H461" s="86" t="b">
        <v>0</v>
      </c>
      <c r="I461" s="86" t="b">
        <v>0</v>
      </c>
      <c r="J461" s="86" t="b">
        <v>0</v>
      </c>
      <c r="K461" s="86" t="b">
        <v>0</v>
      </c>
      <c r="L461" s="86" t="b">
        <v>0</v>
      </c>
    </row>
    <row r="462" spans="1:12" ht="15">
      <c r="A462" s="86" t="s">
        <v>2741</v>
      </c>
      <c r="B462" s="86" t="s">
        <v>2717</v>
      </c>
      <c r="C462" s="86">
        <v>3</v>
      </c>
      <c r="D462" s="121">
        <v>0.001015004097923048</v>
      </c>
      <c r="E462" s="121">
        <v>0.7526636076884</v>
      </c>
      <c r="F462" s="86" t="s">
        <v>3798</v>
      </c>
      <c r="G462" s="86" t="b">
        <v>0</v>
      </c>
      <c r="H462" s="86" t="b">
        <v>0</v>
      </c>
      <c r="I462" s="86" t="b">
        <v>0</v>
      </c>
      <c r="J462" s="86" t="b">
        <v>0</v>
      </c>
      <c r="K462" s="86" t="b">
        <v>0</v>
      </c>
      <c r="L462" s="86" t="b">
        <v>0</v>
      </c>
    </row>
    <row r="463" spans="1:12" ht="15">
      <c r="A463" s="86" t="s">
        <v>293</v>
      </c>
      <c r="B463" s="86" t="s">
        <v>2738</v>
      </c>
      <c r="C463" s="86">
        <v>3</v>
      </c>
      <c r="D463" s="121">
        <v>0.001015004097923048</v>
      </c>
      <c r="E463" s="121">
        <v>1.809850560029857</v>
      </c>
      <c r="F463" s="86" t="s">
        <v>3798</v>
      </c>
      <c r="G463" s="86" t="b">
        <v>0</v>
      </c>
      <c r="H463" s="86" t="b">
        <v>0</v>
      </c>
      <c r="I463" s="86" t="b">
        <v>0</v>
      </c>
      <c r="J463" s="86" t="b">
        <v>0</v>
      </c>
      <c r="K463" s="86" t="b">
        <v>0</v>
      </c>
      <c r="L463" s="86" t="b">
        <v>0</v>
      </c>
    </row>
    <row r="464" spans="1:12" ht="15">
      <c r="A464" s="86" t="s">
        <v>2739</v>
      </c>
      <c r="B464" s="86" t="s">
        <v>3203</v>
      </c>
      <c r="C464" s="86">
        <v>3</v>
      </c>
      <c r="D464" s="121">
        <v>0.001015004097923048</v>
      </c>
      <c r="E464" s="121">
        <v>1.8530341528059628</v>
      </c>
      <c r="F464" s="86" t="s">
        <v>3798</v>
      </c>
      <c r="G464" s="86" t="b">
        <v>0</v>
      </c>
      <c r="H464" s="86" t="b">
        <v>0</v>
      </c>
      <c r="I464" s="86" t="b">
        <v>0</v>
      </c>
      <c r="J464" s="86" t="b">
        <v>0</v>
      </c>
      <c r="K464" s="86" t="b">
        <v>0</v>
      </c>
      <c r="L464" s="86" t="b">
        <v>0</v>
      </c>
    </row>
    <row r="465" spans="1:12" ht="15">
      <c r="A465" s="86" t="s">
        <v>3203</v>
      </c>
      <c r="B465" s="86" t="s">
        <v>3463</v>
      </c>
      <c r="C465" s="86">
        <v>3</v>
      </c>
      <c r="D465" s="121">
        <v>0.001015004097923048</v>
      </c>
      <c r="E465" s="121">
        <v>2.7183355789085066</v>
      </c>
      <c r="F465" s="86" t="s">
        <v>3798</v>
      </c>
      <c r="G465" s="86" t="b">
        <v>0</v>
      </c>
      <c r="H465" s="86" t="b">
        <v>0</v>
      </c>
      <c r="I465" s="86" t="b">
        <v>0</v>
      </c>
      <c r="J465" s="86" t="b">
        <v>0</v>
      </c>
      <c r="K465" s="86" t="b">
        <v>0</v>
      </c>
      <c r="L465" s="86" t="b">
        <v>0</v>
      </c>
    </row>
    <row r="466" spans="1:12" ht="15">
      <c r="A466" s="86" t="s">
        <v>3463</v>
      </c>
      <c r="B466" s="86" t="s">
        <v>3464</v>
      </c>
      <c r="C466" s="86">
        <v>3</v>
      </c>
      <c r="D466" s="121">
        <v>0.001015004097923048</v>
      </c>
      <c r="E466" s="121">
        <v>3.2412143241888445</v>
      </c>
      <c r="F466" s="86" t="s">
        <v>3798</v>
      </c>
      <c r="G466" s="86" t="b">
        <v>0</v>
      </c>
      <c r="H466" s="86" t="b">
        <v>0</v>
      </c>
      <c r="I466" s="86" t="b">
        <v>0</v>
      </c>
      <c r="J466" s="86" t="b">
        <v>0</v>
      </c>
      <c r="K466" s="86" t="b">
        <v>0</v>
      </c>
      <c r="L466" s="86" t="b">
        <v>0</v>
      </c>
    </row>
    <row r="467" spans="1:12" ht="15">
      <c r="A467" s="86" t="s">
        <v>3464</v>
      </c>
      <c r="B467" s="86" t="s">
        <v>2717</v>
      </c>
      <c r="C467" s="86">
        <v>3</v>
      </c>
      <c r="D467" s="121">
        <v>0.001015004097923048</v>
      </c>
      <c r="E467" s="121">
        <v>1.8318448537360248</v>
      </c>
      <c r="F467" s="86" t="s">
        <v>3798</v>
      </c>
      <c r="G467" s="86" t="b">
        <v>0</v>
      </c>
      <c r="H467" s="86" t="b">
        <v>0</v>
      </c>
      <c r="I467" s="86" t="b">
        <v>0</v>
      </c>
      <c r="J467" s="86" t="b">
        <v>0</v>
      </c>
      <c r="K467" s="86" t="b">
        <v>0</v>
      </c>
      <c r="L467" s="86" t="b">
        <v>0</v>
      </c>
    </row>
    <row r="468" spans="1:12" ht="15">
      <c r="A468" s="86" t="s">
        <v>2717</v>
      </c>
      <c r="B468" s="86" t="s">
        <v>3465</v>
      </c>
      <c r="C468" s="86">
        <v>3</v>
      </c>
      <c r="D468" s="121">
        <v>0.001015004097923048</v>
      </c>
      <c r="E468" s="121">
        <v>1.8318448537360248</v>
      </c>
      <c r="F468" s="86" t="s">
        <v>3798</v>
      </c>
      <c r="G468" s="86" t="b">
        <v>0</v>
      </c>
      <c r="H468" s="86" t="b">
        <v>0</v>
      </c>
      <c r="I468" s="86" t="b">
        <v>0</v>
      </c>
      <c r="J468" s="86" t="b">
        <v>0</v>
      </c>
      <c r="K468" s="86" t="b">
        <v>0</v>
      </c>
      <c r="L468" s="86" t="b">
        <v>0</v>
      </c>
    </row>
    <row r="469" spans="1:12" ht="15">
      <c r="A469" s="86" t="s">
        <v>3465</v>
      </c>
      <c r="B469" s="86" t="s">
        <v>2723</v>
      </c>
      <c r="C469" s="86">
        <v>3</v>
      </c>
      <c r="D469" s="121">
        <v>0.001015004097923048</v>
      </c>
      <c r="E469" s="121">
        <v>2.0023322352737076</v>
      </c>
      <c r="F469" s="86" t="s">
        <v>3798</v>
      </c>
      <c r="G469" s="86" t="b">
        <v>0</v>
      </c>
      <c r="H469" s="86" t="b">
        <v>0</v>
      </c>
      <c r="I469" s="86" t="b">
        <v>0</v>
      </c>
      <c r="J469" s="86" t="b">
        <v>0</v>
      </c>
      <c r="K469" s="86" t="b">
        <v>0</v>
      </c>
      <c r="L469" s="86" t="b">
        <v>0</v>
      </c>
    </row>
    <row r="470" spans="1:12" ht="15">
      <c r="A470" s="86" t="s">
        <v>2723</v>
      </c>
      <c r="B470" s="86" t="s">
        <v>281</v>
      </c>
      <c r="C470" s="86">
        <v>3</v>
      </c>
      <c r="D470" s="121">
        <v>0.001015004097923048</v>
      </c>
      <c r="E470" s="121">
        <v>2.0023322352737076</v>
      </c>
      <c r="F470" s="86" t="s">
        <v>3798</v>
      </c>
      <c r="G470" s="86" t="b">
        <v>0</v>
      </c>
      <c r="H470" s="86" t="b">
        <v>0</v>
      </c>
      <c r="I470" s="86" t="b">
        <v>0</v>
      </c>
      <c r="J470" s="86" t="b">
        <v>0</v>
      </c>
      <c r="K470" s="86" t="b">
        <v>0</v>
      </c>
      <c r="L470" s="86" t="b">
        <v>0</v>
      </c>
    </row>
    <row r="471" spans="1:12" ht="15">
      <c r="A471" s="86" t="s">
        <v>281</v>
      </c>
      <c r="B471" s="86" t="s">
        <v>2722</v>
      </c>
      <c r="C471" s="86">
        <v>3</v>
      </c>
      <c r="D471" s="121">
        <v>0.001015004097923048</v>
      </c>
      <c r="E471" s="121">
        <v>1.8610030824772383</v>
      </c>
      <c r="F471" s="86" t="s">
        <v>3798</v>
      </c>
      <c r="G471" s="86" t="b">
        <v>0</v>
      </c>
      <c r="H471" s="86" t="b">
        <v>0</v>
      </c>
      <c r="I471" s="86" t="b">
        <v>0</v>
      </c>
      <c r="J471" s="86" t="b">
        <v>0</v>
      </c>
      <c r="K471" s="86" t="b">
        <v>0</v>
      </c>
      <c r="L471" s="86" t="b">
        <v>0</v>
      </c>
    </row>
    <row r="472" spans="1:12" ht="15">
      <c r="A472" s="86" t="s">
        <v>3264</v>
      </c>
      <c r="B472" s="86" t="s">
        <v>3466</v>
      </c>
      <c r="C472" s="86">
        <v>3</v>
      </c>
      <c r="D472" s="121">
        <v>0.001015004097923048</v>
      </c>
      <c r="E472" s="121">
        <v>2.940184328524863</v>
      </c>
      <c r="F472" s="86" t="s">
        <v>3798</v>
      </c>
      <c r="G472" s="86" t="b">
        <v>0</v>
      </c>
      <c r="H472" s="86" t="b">
        <v>0</v>
      </c>
      <c r="I472" s="86" t="b">
        <v>0</v>
      </c>
      <c r="J472" s="86" t="b">
        <v>0</v>
      </c>
      <c r="K472" s="86" t="b">
        <v>0</v>
      </c>
      <c r="L472" s="86" t="b">
        <v>0</v>
      </c>
    </row>
    <row r="473" spans="1:12" ht="15">
      <c r="A473" s="86" t="s">
        <v>3466</v>
      </c>
      <c r="B473" s="86" t="s">
        <v>345</v>
      </c>
      <c r="C473" s="86">
        <v>3</v>
      </c>
      <c r="D473" s="121">
        <v>0.001015004097923048</v>
      </c>
      <c r="E473" s="121">
        <v>3.2412143241888445</v>
      </c>
      <c r="F473" s="86" t="s">
        <v>3798</v>
      </c>
      <c r="G473" s="86" t="b">
        <v>0</v>
      </c>
      <c r="H473" s="86" t="b">
        <v>0</v>
      </c>
      <c r="I473" s="86" t="b">
        <v>0</v>
      </c>
      <c r="J473" s="86" t="b">
        <v>0</v>
      </c>
      <c r="K473" s="86" t="b">
        <v>0</v>
      </c>
      <c r="L473" s="86" t="b">
        <v>0</v>
      </c>
    </row>
    <row r="474" spans="1:12" ht="15">
      <c r="A474" s="86" t="s">
        <v>345</v>
      </c>
      <c r="B474" s="86" t="s">
        <v>3266</v>
      </c>
      <c r="C474" s="86">
        <v>3</v>
      </c>
      <c r="D474" s="121">
        <v>0.001015004097923048</v>
      </c>
      <c r="E474" s="121">
        <v>2.940184328524863</v>
      </c>
      <c r="F474" s="86" t="s">
        <v>3798</v>
      </c>
      <c r="G474" s="86" t="b">
        <v>0</v>
      </c>
      <c r="H474" s="86" t="b">
        <v>0</v>
      </c>
      <c r="I474" s="86" t="b">
        <v>0</v>
      </c>
      <c r="J474" s="86" t="b">
        <v>0</v>
      </c>
      <c r="K474" s="86" t="b">
        <v>0</v>
      </c>
      <c r="L474" s="86" t="b">
        <v>0</v>
      </c>
    </row>
    <row r="475" spans="1:12" ht="15">
      <c r="A475" s="86" t="s">
        <v>3204</v>
      </c>
      <c r="B475" s="86" t="s">
        <v>2713</v>
      </c>
      <c r="C475" s="86">
        <v>3</v>
      </c>
      <c r="D475" s="121">
        <v>0.001015004097923048</v>
      </c>
      <c r="E475" s="121">
        <v>0.9212989843644893</v>
      </c>
      <c r="F475" s="86" t="s">
        <v>3798</v>
      </c>
      <c r="G475" s="86" t="b">
        <v>0</v>
      </c>
      <c r="H475" s="86" t="b">
        <v>0</v>
      </c>
      <c r="I475" s="86" t="b">
        <v>0</v>
      </c>
      <c r="J475" s="86" t="b">
        <v>0</v>
      </c>
      <c r="K475" s="86" t="b">
        <v>0</v>
      </c>
      <c r="L475" s="86" t="b">
        <v>0</v>
      </c>
    </row>
    <row r="476" spans="1:12" ht="15">
      <c r="A476" s="86" t="s">
        <v>2713</v>
      </c>
      <c r="B476" s="86" t="s">
        <v>3238</v>
      </c>
      <c r="C476" s="86">
        <v>3</v>
      </c>
      <c r="D476" s="121">
        <v>0.001015004097923048</v>
      </c>
      <c r="E476" s="121">
        <v>1.1023855272521057</v>
      </c>
      <c r="F476" s="86" t="s">
        <v>3798</v>
      </c>
      <c r="G476" s="86" t="b">
        <v>0</v>
      </c>
      <c r="H476" s="86" t="b">
        <v>0</v>
      </c>
      <c r="I476" s="86" t="b">
        <v>0</v>
      </c>
      <c r="J476" s="86" t="b">
        <v>0</v>
      </c>
      <c r="K476" s="86" t="b">
        <v>0</v>
      </c>
      <c r="L476" s="86" t="b">
        <v>0</v>
      </c>
    </row>
    <row r="477" spans="1:12" ht="15">
      <c r="A477" s="86" t="s">
        <v>3186</v>
      </c>
      <c r="B477" s="86" t="s">
        <v>3158</v>
      </c>
      <c r="C477" s="86">
        <v>3</v>
      </c>
      <c r="D477" s="121">
        <v>0.001015004097923048</v>
      </c>
      <c r="E477" s="121">
        <v>1.472822911094357</v>
      </c>
      <c r="F477" s="86" t="s">
        <v>3798</v>
      </c>
      <c r="G477" s="86" t="b">
        <v>0</v>
      </c>
      <c r="H477" s="86" t="b">
        <v>0</v>
      </c>
      <c r="I477" s="86" t="b">
        <v>0</v>
      </c>
      <c r="J477" s="86" t="b">
        <v>0</v>
      </c>
      <c r="K477" s="86" t="b">
        <v>0</v>
      </c>
      <c r="L477" s="86" t="b">
        <v>0</v>
      </c>
    </row>
    <row r="478" spans="1:12" ht="15">
      <c r="A478" s="86" t="s">
        <v>3158</v>
      </c>
      <c r="B478" s="86" t="s">
        <v>2727</v>
      </c>
      <c r="C478" s="86">
        <v>3</v>
      </c>
      <c r="D478" s="121">
        <v>0.001015004097923048</v>
      </c>
      <c r="E478" s="121">
        <v>0.9957016563746944</v>
      </c>
      <c r="F478" s="86" t="s">
        <v>3798</v>
      </c>
      <c r="G478" s="86" t="b">
        <v>0</v>
      </c>
      <c r="H478" s="86" t="b">
        <v>0</v>
      </c>
      <c r="I478" s="86" t="b">
        <v>0</v>
      </c>
      <c r="J478" s="86" t="b">
        <v>0</v>
      </c>
      <c r="K478" s="86" t="b">
        <v>0</v>
      </c>
      <c r="L478" s="86" t="b">
        <v>0</v>
      </c>
    </row>
    <row r="479" spans="1:12" ht="15">
      <c r="A479" s="86" t="s">
        <v>2734</v>
      </c>
      <c r="B479" s="86" t="s">
        <v>3467</v>
      </c>
      <c r="C479" s="86">
        <v>3</v>
      </c>
      <c r="D479" s="121">
        <v>0.001015004097923048</v>
      </c>
      <c r="E479" s="121">
        <v>2.5422443198528253</v>
      </c>
      <c r="F479" s="86" t="s">
        <v>3798</v>
      </c>
      <c r="G479" s="86" t="b">
        <v>0</v>
      </c>
      <c r="H479" s="86" t="b">
        <v>0</v>
      </c>
      <c r="I479" s="86" t="b">
        <v>0</v>
      </c>
      <c r="J479" s="86" t="b">
        <v>0</v>
      </c>
      <c r="K479" s="86" t="b">
        <v>0</v>
      </c>
      <c r="L479" s="86" t="b">
        <v>0</v>
      </c>
    </row>
    <row r="480" spans="1:12" ht="15">
      <c r="A480" s="86" t="s">
        <v>3467</v>
      </c>
      <c r="B480" s="86" t="s">
        <v>3295</v>
      </c>
      <c r="C480" s="86">
        <v>3</v>
      </c>
      <c r="D480" s="121">
        <v>0.001015004097923048</v>
      </c>
      <c r="E480" s="121">
        <v>3.019365574572488</v>
      </c>
      <c r="F480" s="86" t="s">
        <v>3798</v>
      </c>
      <c r="G480" s="86" t="b">
        <v>0</v>
      </c>
      <c r="H480" s="86" t="b">
        <v>0</v>
      </c>
      <c r="I480" s="86" t="b">
        <v>0</v>
      </c>
      <c r="J480" s="86" t="b">
        <v>0</v>
      </c>
      <c r="K480" s="86" t="b">
        <v>0</v>
      </c>
      <c r="L480" s="86" t="b">
        <v>0</v>
      </c>
    </row>
    <row r="481" spans="1:12" ht="15">
      <c r="A481" s="86" t="s">
        <v>3210</v>
      </c>
      <c r="B481" s="86" t="s">
        <v>3236</v>
      </c>
      <c r="C481" s="86">
        <v>3</v>
      </c>
      <c r="D481" s="121">
        <v>0.001015004097923048</v>
      </c>
      <c r="E481" s="121">
        <v>2.3961162841745876</v>
      </c>
      <c r="F481" s="86" t="s">
        <v>3798</v>
      </c>
      <c r="G481" s="86" t="b">
        <v>0</v>
      </c>
      <c r="H481" s="86" t="b">
        <v>0</v>
      </c>
      <c r="I481" s="86" t="b">
        <v>0</v>
      </c>
      <c r="J481" s="86" t="b">
        <v>0</v>
      </c>
      <c r="K481" s="86" t="b">
        <v>0</v>
      </c>
      <c r="L481" s="86" t="b">
        <v>0</v>
      </c>
    </row>
    <row r="482" spans="1:12" ht="15">
      <c r="A482" s="86" t="s">
        <v>3236</v>
      </c>
      <c r="B482" s="86" t="s">
        <v>2715</v>
      </c>
      <c r="C482" s="86">
        <v>3</v>
      </c>
      <c r="D482" s="121">
        <v>0.001015004097923048</v>
      </c>
      <c r="E482" s="121">
        <v>1.34603741983127</v>
      </c>
      <c r="F482" s="86" t="s">
        <v>3798</v>
      </c>
      <c r="G482" s="86" t="b">
        <v>0</v>
      </c>
      <c r="H482" s="86" t="b">
        <v>0</v>
      </c>
      <c r="I482" s="86" t="b">
        <v>0</v>
      </c>
      <c r="J482" s="86" t="b">
        <v>0</v>
      </c>
      <c r="K482" s="86" t="b">
        <v>0</v>
      </c>
      <c r="L482" s="86" t="b">
        <v>0</v>
      </c>
    </row>
    <row r="483" spans="1:12" ht="15">
      <c r="A483" s="86" t="s">
        <v>2715</v>
      </c>
      <c r="B483" s="86" t="s">
        <v>3468</v>
      </c>
      <c r="C483" s="86">
        <v>3</v>
      </c>
      <c r="D483" s="121">
        <v>0.001015004097923048</v>
      </c>
      <c r="E483" s="121">
        <v>1.7054983542033346</v>
      </c>
      <c r="F483" s="86" t="s">
        <v>3798</v>
      </c>
      <c r="G483" s="86" t="b">
        <v>0</v>
      </c>
      <c r="H483" s="86" t="b">
        <v>0</v>
      </c>
      <c r="I483" s="86" t="b">
        <v>0</v>
      </c>
      <c r="J483" s="86" t="b">
        <v>0</v>
      </c>
      <c r="K483" s="86" t="b">
        <v>0</v>
      </c>
      <c r="L483" s="86" t="b">
        <v>0</v>
      </c>
    </row>
    <row r="484" spans="1:12" ht="15">
      <c r="A484" s="86" t="s">
        <v>3468</v>
      </c>
      <c r="B484" s="86" t="s">
        <v>3469</v>
      </c>
      <c r="C484" s="86">
        <v>3</v>
      </c>
      <c r="D484" s="121">
        <v>0.001015004097923048</v>
      </c>
      <c r="E484" s="121">
        <v>3.2412143241888445</v>
      </c>
      <c r="F484" s="86" t="s">
        <v>3798</v>
      </c>
      <c r="G484" s="86" t="b">
        <v>0</v>
      </c>
      <c r="H484" s="86" t="b">
        <v>0</v>
      </c>
      <c r="I484" s="86" t="b">
        <v>0</v>
      </c>
      <c r="J484" s="86" t="b">
        <v>1</v>
      </c>
      <c r="K484" s="86" t="b">
        <v>0</v>
      </c>
      <c r="L484" s="86" t="b">
        <v>0</v>
      </c>
    </row>
    <row r="485" spans="1:12" ht="15">
      <c r="A485" s="86" t="s">
        <v>3469</v>
      </c>
      <c r="B485" s="86" t="s">
        <v>2725</v>
      </c>
      <c r="C485" s="86">
        <v>3</v>
      </c>
      <c r="D485" s="121">
        <v>0.001015004097923048</v>
      </c>
      <c r="E485" s="121">
        <v>1.87323753889425</v>
      </c>
      <c r="F485" s="86" t="s">
        <v>3798</v>
      </c>
      <c r="G485" s="86" t="b">
        <v>1</v>
      </c>
      <c r="H485" s="86" t="b">
        <v>0</v>
      </c>
      <c r="I485" s="86" t="b">
        <v>0</v>
      </c>
      <c r="J485" s="86" t="b">
        <v>0</v>
      </c>
      <c r="K485" s="86" t="b">
        <v>0</v>
      </c>
      <c r="L485" s="86" t="b">
        <v>0</v>
      </c>
    </row>
    <row r="486" spans="1:12" ht="15">
      <c r="A486" s="86" t="s">
        <v>2725</v>
      </c>
      <c r="B486" s="86" t="s">
        <v>3470</v>
      </c>
      <c r="C486" s="86">
        <v>3</v>
      </c>
      <c r="D486" s="121">
        <v>0.001015004097923048</v>
      </c>
      <c r="E486" s="121">
        <v>1.8670772301894314</v>
      </c>
      <c r="F486" s="86" t="s">
        <v>3798</v>
      </c>
      <c r="G486" s="86" t="b">
        <v>0</v>
      </c>
      <c r="H486" s="86" t="b">
        <v>0</v>
      </c>
      <c r="I486" s="86" t="b">
        <v>0</v>
      </c>
      <c r="J486" s="86" t="b">
        <v>0</v>
      </c>
      <c r="K486" s="86" t="b">
        <v>0</v>
      </c>
      <c r="L486" s="86" t="b">
        <v>0</v>
      </c>
    </row>
    <row r="487" spans="1:12" ht="15">
      <c r="A487" s="86" t="s">
        <v>3470</v>
      </c>
      <c r="B487" s="86" t="s">
        <v>2716</v>
      </c>
      <c r="C487" s="86">
        <v>3</v>
      </c>
      <c r="D487" s="121">
        <v>0.001015004097923048</v>
      </c>
      <c r="E487" s="121">
        <v>1.815245591916563</v>
      </c>
      <c r="F487" s="86" t="s">
        <v>3798</v>
      </c>
      <c r="G487" s="86" t="b">
        <v>0</v>
      </c>
      <c r="H487" s="86" t="b">
        <v>0</v>
      </c>
      <c r="I487" s="86" t="b">
        <v>0</v>
      </c>
      <c r="J487" s="86" t="b">
        <v>0</v>
      </c>
      <c r="K487" s="86" t="b">
        <v>0</v>
      </c>
      <c r="L487" s="86" t="b">
        <v>0</v>
      </c>
    </row>
    <row r="488" spans="1:12" ht="15">
      <c r="A488" s="86" t="s">
        <v>2716</v>
      </c>
      <c r="B488" s="86" t="s">
        <v>3471</v>
      </c>
      <c r="C488" s="86">
        <v>3</v>
      </c>
      <c r="D488" s="121">
        <v>0.001015004097923048</v>
      </c>
      <c r="E488" s="121">
        <v>1.815245591916563</v>
      </c>
      <c r="F488" s="86" t="s">
        <v>3798</v>
      </c>
      <c r="G488" s="86" t="b">
        <v>0</v>
      </c>
      <c r="H488" s="86" t="b">
        <v>0</v>
      </c>
      <c r="I488" s="86" t="b">
        <v>0</v>
      </c>
      <c r="J488" s="86" t="b">
        <v>0</v>
      </c>
      <c r="K488" s="86" t="b">
        <v>0</v>
      </c>
      <c r="L488" s="86" t="b">
        <v>0</v>
      </c>
    </row>
    <row r="489" spans="1:12" ht="15">
      <c r="A489" s="86" t="s">
        <v>3471</v>
      </c>
      <c r="B489" s="86" t="s">
        <v>3238</v>
      </c>
      <c r="C489" s="86">
        <v>3</v>
      </c>
      <c r="D489" s="121">
        <v>0.001015004097923048</v>
      </c>
      <c r="E489" s="121">
        <v>2.8732375388942497</v>
      </c>
      <c r="F489" s="86" t="s">
        <v>3798</v>
      </c>
      <c r="G489" s="86" t="b">
        <v>0</v>
      </c>
      <c r="H489" s="86" t="b">
        <v>0</v>
      </c>
      <c r="I489" s="86" t="b">
        <v>0</v>
      </c>
      <c r="J489" s="86" t="b">
        <v>0</v>
      </c>
      <c r="K489" s="86" t="b">
        <v>0</v>
      </c>
      <c r="L489" s="86" t="b">
        <v>0</v>
      </c>
    </row>
    <row r="490" spans="1:12" ht="15">
      <c r="A490" s="86" t="s">
        <v>3238</v>
      </c>
      <c r="B490" s="86" t="s">
        <v>2720</v>
      </c>
      <c r="C490" s="86">
        <v>3</v>
      </c>
      <c r="D490" s="121">
        <v>0.001015004097923048</v>
      </c>
      <c r="E490" s="121">
        <v>1.9701475519023064</v>
      </c>
      <c r="F490" s="86" t="s">
        <v>3798</v>
      </c>
      <c r="G490" s="86" t="b">
        <v>0</v>
      </c>
      <c r="H490" s="86" t="b">
        <v>0</v>
      </c>
      <c r="I490" s="86" t="b">
        <v>0</v>
      </c>
      <c r="J490" s="86" t="b">
        <v>0</v>
      </c>
      <c r="K490" s="86" t="b">
        <v>0</v>
      </c>
      <c r="L490" s="86" t="b">
        <v>0</v>
      </c>
    </row>
    <row r="491" spans="1:12" ht="15">
      <c r="A491" s="86" t="s">
        <v>3191</v>
      </c>
      <c r="B491" s="86" t="s">
        <v>3472</v>
      </c>
      <c r="C491" s="86">
        <v>3</v>
      </c>
      <c r="D491" s="121">
        <v>0.001015004097923048</v>
      </c>
      <c r="E491" s="121">
        <v>2.6043922266016697</v>
      </c>
      <c r="F491" s="86" t="s">
        <v>3798</v>
      </c>
      <c r="G491" s="86" t="b">
        <v>0</v>
      </c>
      <c r="H491" s="86" t="b">
        <v>0</v>
      </c>
      <c r="I491" s="86" t="b">
        <v>0</v>
      </c>
      <c r="J491" s="86" t="b">
        <v>0</v>
      </c>
      <c r="K491" s="86" t="b">
        <v>0</v>
      </c>
      <c r="L491" s="86" t="b">
        <v>0</v>
      </c>
    </row>
    <row r="492" spans="1:12" ht="15">
      <c r="A492" s="86" t="s">
        <v>3472</v>
      </c>
      <c r="B492" s="86" t="s">
        <v>2714</v>
      </c>
      <c r="C492" s="86">
        <v>3</v>
      </c>
      <c r="D492" s="121">
        <v>0.001015004097923048</v>
      </c>
      <c r="E492" s="121">
        <v>1.7140142051258642</v>
      </c>
      <c r="F492" s="86" t="s">
        <v>3798</v>
      </c>
      <c r="G492" s="86" t="b">
        <v>0</v>
      </c>
      <c r="H492" s="86" t="b">
        <v>0</v>
      </c>
      <c r="I492" s="86" t="b">
        <v>0</v>
      </c>
      <c r="J492" s="86" t="b">
        <v>0</v>
      </c>
      <c r="K492" s="86" t="b">
        <v>0</v>
      </c>
      <c r="L492" s="86" t="b">
        <v>0</v>
      </c>
    </row>
    <row r="493" spans="1:12" ht="15">
      <c r="A493" s="86" t="s">
        <v>2714</v>
      </c>
      <c r="B493" s="86" t="s">
        <v>3473</v>
      </c>
      <c r="C493" s="86">
        <v>3</v>
      </c>
      <c r="D493" s="121">
        <v>0.001015004097923048</v>
      </c>
      <c r="E493" s="121">
        <v>1.7054983542033346</v>
      </c>
      <c r="F493" s="86" t="s">
        <v>3798</v>
      </c>
      <c r="G493" s="86" t="b">
        <v>0</v>
      </c>
      <c r="H493" s="86" t="b">
        <v>0</v>
      </c>
      <c r="I493" s="86" t="b">
        <v>0</v>
      </c>
      <c r="J493" s="86" t="b">
        <v>0</v>
      </c>
      <c r="K493" s="86" t="b">
        <v>0</v>
      </c>
      <c r="L493" s="86" t="b">
        <v>0</v>
      </c>
    </row>
    <row r="494" spans="1:12" ht="15">
      <c r="A494" s="86" t="s">
        <v>3473</v>
      </c>
      <c r="B494" s="86" t="s">
        <v>3153</v>
      </c>
      <c r="C494" s="86">
        <v>3</v>
      </c>
      <c r="D494" s="121">
        <v>0.001015004097923048</v>
      </c>
      <c r="E494" s="121">
        <v>2.116275587580544</v>
      </c>
      <c r="F494" s="86" t="s">
        <v>3798</v>
      </c>
      <c r="G494" s="86" t="b">
        <v>0</v>
      </c>
      <c r="H494" s="86" t="b">
        <v>0</v>
      </c>
      <c r="I494" s="86" t="b">
        <v>0</v>
      </c>
      <c r="J494" s="86" t="b">
        <v>0</v>
      </c>
      <c r="K494" s="86" t="b">
        <v>0</v>
      </c>
      <c r="L494" s="86" t="b">
        <v>0</v>
      </c>
    </row>
    <row r="495" spans="1:12" ht="15">
      <c r="A495" s="86" t="s">
        <v>3153</v>
      </c>
      <c r="B495" s="86" t="s">
        <v>3474</v>
      </c>
      <c r="C495" s="86">
        <v>3</v>
      </c>
      <c r="D495" s="121">
        <v>0.001015004097923048</v>
      </c>
      <c r="E495" s="121">
        <v>2.0950862885106063</v>
      </c>
      <c r="F495" s="86" t="s">
        <v>3798</v>
      </c>
      <c r="G495" s="86" t="b">
        <v>0</v>
      </c>
      <c r="H495" s="86" t="b">
        <v>0</v>
      </c>
      <c r="I495" s="86" t="b">
        <v>0</v>
      </c>
      <c r="J495" s="86" t="b">
        <v>0</v>
      </c>
      <c r="K495" s="86" t="b">
        <v>0</v>
      </c>
      <c r="L495" s="86" t="b">
        <v>0</v>
      </c>
    </row>
    <row r="496" spans="1:12" ht="15">
      <c r="A496" s="86" t="s">
        <v>3474</v>
      </c>
      <c r="B496" s="86" t="s">
        <v>3475</v>
      </c>
      <c r="C496" s="86">
        <v>3</v>
      </c>
      <c r="D496" s="121">
        <v>0.001015004097923048</v>
      </c>
      <c r="E496" s="121">
        <v>3.2412143241888445</v>
      </c>
      <c r="F496" s="86" t="s">
        <v>3798</v>
      </c>
      <c r="G496" s="86" t="b">
        <v>0</v>
      </c>
      <c r="H496" s="86" t="b">
        <v>0</v>
      </c>
      <c r="I496" s="86" t="b">
        <v>0</v>
      </c>
      <c r="J496" s="86" t="b">
        <v>0</v>
      </c>
      <c r="K496" s="86" t="b">
        <v>0</v>
      </c>
      <c r="L496" s="86" t="b">
        <v>0</v>
      </c>
    </row>
    <row r="497" spans="1:12" ht="15">
      <c r="A497" s="86" t="s">
        <v>3475</v>
      </c>
      <c r="B497" s="86" t="s">
        <v>3256</v>
      </c>
      <c r="C497" s="86">
        <v>3</v>
      </c>
      <c r="D497" s="121">
        <v>0.001015004097923048</v>
      </c>
      <c r="E497" s="121">
        <v>2.940184328524863</v>
      </c>
      <c r="F497" s="86" t="s">
        <v>3798</v>
      </c>
      <c r="G497" s="86" t="b">
        <v>0</v>
      </c>
      <c r="H497" s="86" t="b">
        <v>0</v>
      </c>
      <c r="I497" s="86" t="b">
        <v>0</v>
      </c>
      <c r="J497" s="86" t="b">
        <v>0</v>
      </c>
      <c r="K497" s="86" t="b">
        <v>0</v>
      </c>
      <c r="L497" s="86" t="b">
        <v>0</v>
      </c>
    </row>
    <row r="498" spans="1:12" ht="15">
      <c r="A498" s="86" t="s">
        <v>3256</v>
      </c>
      <c r="B498" s="86" t="s">
        <v>3476</v>
      </c>
      <c r="C498" s="86">
        <v>3</v>
      </c>
      <c r="D498" s="121">
        <v>0.001015004097923048</v>
      </c>
      <c r="E498" s="121">
        <v>2.940184328524863</v>
      </c>
      <c r="F498" s="86" t="s">
        <v>3798</v>
      </c>
      <c r="G498" s="86" t="b">
        <v>0</v>
      </c>
      <c r="H498" s="86" t="b">
        <v>0</v>
      </c>
      <c r="I498" s="86" t="b">
        <v>0</v>
      </c>
      <c r="J498" s="86" t="b">
        <v>0</v>
      </c>
      <c r="K498" s="86" t="b">
        <v>0</v>
      </c>
      <c r="L498" s="86" t="b">
        <v>0</v>
      </c>
    </row>
    <row r="499" spans="1:12" ht="15">
      <c r="A499" s="86" t="s">
        <v>2714</v>
      </c>
      <c r="B499" s="86" t="s">
        <v>3333</v>
      </c>
      <c r="C499" s="86">
        <v>3</v>
      </c>
      <c r="D499" s="121">
        <v>0.001015004097923048</v>
      </c>
      <c r="E499" s="121">
        <v>1.5805596175950347</v>
      </c>
      <c r="F499" s="86" t="s">
        <v>3798</v>
      </c>
      <c r="G499" s="86" t="b">
        <v>0</v>
      </c>
      <c r="H499" s="86" t="b">
        <v>0</v>
      </c>
      <c r="I499" s="86" t="b">
        <v>0</v>
      </c>
      <c r="J499" s="86" t="b">
        <v>0</v>
      </c>
      <c r="K499" s="86" t="b">
        <v>1</v>
      </c>
      <c r="L499" s="86" t="b">
        <v>0</v>
      </c>
    </row>
    <row r="500" spans="1:12" ht="15">
      <c r="A500" s="86" t="s">
        <v>2750</v>
      </c>
      <c r="B500" s="86" t="s">
        <v>3287</v>
      </c>
      <c r="C500" s="86">
        <v>3</v>
      </c>
      <c r="D500" s="121">
        <v>0.001015004097923048</v>
      </c>
      <c r="E500" s="121">
        <v>2.320395570236469</v>
      </c>
      <c r="F500" s="86" t="s">
        <v>3798</v>
      </c>
      <c r="G500" s="86" t="b">
        <v>0</v>
      </c>
      <c r="H500" s="86" t="b">
        <v>0</v>
      </c>
      <c r="I500" s="86" t="b">
        <v>0</v>
      </c>
      <c r="J500" s="86" t="b">
        <v>0</v>
      </c>
      <c r="K500" s="86" t="b">
        <v>0</v>
      </c>
      <c r="L500" s="86" t="b">
        <v>0</v>
      </c>
    </row>
    <row r="501" spans="1:12" ht="15">
      <c r="A501" s="86" t="s">
        <v>3287</v>
      </c>
      <c r="B501" s="86" t="s">
        <v>3477</v>
      </c>
      <c r="C501" s="86">
        <v>3</v>
      </c>
      <c r="D501" s="121">
        <v>0.001015004097923048</v>
      </c>
      <c r="E501" s="121">
        <v>3.019365574572488</v>
      </c>
      <c r="F501" s="86" t="s">
        <v>3798</v>
      </c>
      <c r="G501" s="86" t="b">
        <v>0</v>
      </c>
      <c r="H501" s="86" t="b">
        <v>0</v>
      </c>
      <c r="I501" s="86" t="b">
        <v>0</v>
      </c>
      <c r="J501" s="86" t="b">
        <v>0</v>
      </c>
      <c r="K501" s="86" t="b">
        <v>0</v>
      </c>
      <c r="L501" s="86" t="b">
        <v>0</v>
      </c>
    </row>
    <row r="502" spans="1:12" ht="15">
      <c r="A502" s="86" t="s">
        <v>3477</v>
      </c>
      <c r="B502" s="86" t="s">
        <v>3302</v>
      </c>
      <c r="C502" s="86">
        <v>3</v>
      </c>
      <c r="D502" s="121">
        <v>0.001015004097923048</v>
      </c>
      <c r="E502" s="121">
        <v>3.019365574572488</v>
      </c>
      <c r="F502" s="86" t="s">
        <v>3798</v>
      </c>
      <c r="G502" s="86" t="b">
        <v>0</v>
      </c>
      <c r="H502" s="86" t="b">
        <v>0</v>
      </c>
      <c r="I502" s="86" t="b">
        <v>0</v>
      </c>
      <c r="J502" s="86" t="b">
        <v>0</v>
      </c>
      <c r="K502" s="86" t="b">
        <v>0</v>
      </c>
      <c r="L502" s="86" t="b">
        <v>0</v>
      </c>
    </row>
    <row r="503" spans="1:12" ht="15">
      <c r="A503" s="86" t="s">
        <v>3302</v>
      </c>
      <c r="B503" s="86" t="s">
        <v>2723</v>
      </c>
      <c r="C503" s="86">
        <v>3</v>
      </c>
      <c r="D503" s="121">
        <v>0.001015004097923048</v>
      </c>
      <c r="E503" s="121">
        <v>1.7804834856573513</v>
      </c>
      <c r="F503" s="86" t="s">
        <v>3798</v>
      </c>
      <c r="G503" s="86" t="b">
        <v>0</v>
      </c>
      <c r="H503" s="86" t="b">
        <v>0</v>
      </c>
      <c r="I503" s="86" t="b">
        <v>0</v>
      </c>
      <c r="J503" s="86" t="b">
        <v>0</v>
      </c>
      <c r="K503" s="86" t="b">
        <v>0</v>
      </c>
      <c r="L503" s="86" t="b">
        <v>0</v>
      </c>
    </row>
    <row r="504" spans="1:12" ht="15">
      <c r="A504" s="86" t="s">
        <v>2723</v>
      </c>
      <c r="B504" s="86" t="s">
        <v>3269</v>
      </c>
      <c r="C504" s="86">
        <v>3</v>
      </c>
      <c r="D504" s="121">
        <v>0.001015004097923048</v>
      </c>
      <c r="E504" s="121">
        <v>1.7013022396097264</v>
      </c>
      <c r="F504" s="86" t="s">
        <v>3798</v>
      </c>
      <c r="G504" s="86" t="b">
        <v>0</v>
      </c>
      <c r="H504" s="86" t="b">
        <v>0</v>
      </c>
      <c r="I504" s="86" t="b">
        <v>0</v>
      </c>
      <c r="J504" s="86" t="b">
        <v>0</v>
      </c>
      <c r="K504" s="86" t="b">
        <v>0</v>
      </c>
      <c r="L504" s="86" t="b">
        <v>0</v>
      </c>
    </row>
    <row r="505" spans="1:12" ht="15">
      <c r="A505" s="86" t="s">
        <v>3269</v>
      </c>
      <c r="B505" s="86" t="s">
        <v>3478</v>
      </c>
      <c r="C505" s="86">
        <v>3</v>
      </c>
      <c r="D505" s="121">
        <v>0.001015004097923048</v>
      </c>
      <c r="E505" s="121">
        <v>2.940184328524863</v>
      </c>
      <c r="F505" s="86" t="s">
        <v>3798</v>
      </c>
      <c r="G505" s="86" t="b">
        <v>0</v>
      </c>
      <c r="H505" s="86" t="b">
        <v>0</v>
      </c>
      <c r="I505" s="86" t="b">
        <v>0</v>
      </c>
      <c r="J505" s="86" t="b">
        <v>0</v>
      </c>
      <c r="K505" s="86" t="b">
        <v>0</v>
      </c>
      <c r="L505" s="86" t="b">
        <v>0</v>
      </c>
    </row>
    <row r="506" spans="1:12" ht="15">
      <c r="A506" s="86" t="s">
        <v>3478</v>
      </c>
      <c r="B506" s="86" t="s">
        <v>3479</v>
      </c>
      <c r="C506" s="86">
        <v>3</v>
      </c>
      <c r="D506" s="121">
        <v>0.001015004097923048</v>
      </c>
      <c r="E506" s="121">
        <v>3.2412143241888445</v>
      </c>
      <c r="F506" s="86" t="s">
        <v>3798</v>
      </c>
      <c r="G506" s="86" t="b">
        <v>0</v>
      </c>
      <c r="H506" s="86" t="b">
        <v>0</v>
      </c>
      <c r="I506" s="86" t="b">
        <v>0</v>
      </c>
      <c r="J506" s="86" t="b">
        <v>0</v>
      </c>
      <c r="K506" s="86" t="b">
        <v>0</v>
      </c>
      <c r="L506" s="86" t="b">
        <v>0</v>
      </c>
    </row>
    <row r="507" spans="1:12" ht="15">
      <c r="A507" s="86" t="s">
        <v>3479</v>
      </c>
      <c r="B507" s="86" t="s">
        <v>3480</v>
      </c>
      <c r="C507" s="86">
        <v>3</v>
      </c>
      <c r="D507" s="121">
        <v>0.001015004097923048</v>
      </c>
      <c r="E507" s="121">
        <v>3.2412143241888445</v>
      </c>
      <c r="F507" s="86" t="s">
        <v>3798</v>
      </c>
      <c r="G507" s="86" t="b">
        <v>0</v>
      </c>
      <c r="H507" s="86" t="b">
        <v>0</v>
      </c>
      <c r="I507" s="86" t="b">
        <v>0</v>
      </c>
      <c r="J507" s="86" t="b">
        <v>0</v>
      </c>
      <c r="K507" s="86" t="b">
        <v>0</v>
      </c>
      <c r="L507" s="86" t="b">
        <v>0</v>
      </c>
    </row>
    <row r="508" spans="1:12" ht="15">
      <c r="A508" s="86" t="s">
        <v>3480</v>
      </c>
      <c r="B508" s="86" t="s">
        <v>3481</v>
      </c>
      <c r="C508" s="86">
        <v>3</v>
      </c>
      <c r="D508" s="121">
        <v>0.001015004097923048</v>
      </c>
      <c r="E508" s="121">
        <v>3.2412143241888445</v>
      </c>
      <c r="F508" s="86" t="s">
        <v>3798</v>
      </c>
      <c r="G508" s="86" t="b">
        <v>0</v>
      </c>
      <c r="H508" s="86" t="b">
        <v>0</v>
      </c>
      <c r="I508" s="86" t="b">
        <v>0</v>
      </c>
      <c r="J508" s="86" t="b">
        <v>0</v>
      </c>
      <c r="K508" s="86" t="b">
        <v>0</v>
      </c>
      <c r="L508" s="86" t="b">
        <v>0</v>
      </c>
    </row>
    <row r="509" spans="1:12" ht="15">
      <c r="A509" s="86" t="s">
        <v>3481</v>
      </c>
      <c r="B509" s="86" t="s">
        <v>2714</v>
      </c>
      <c r="C509" s="86">
        <v>3</v>
      </c>
      <c r="D509" s="121">
        <v>0.001015004097923048</v>
      </c>
      <c r="E509" s="121">
        <v>1.7140142051258642</v>
      </c>
      <c r="F509" s="86" t="s">
        <v>3798</v>
      </c>
      <c r="G509" s="86" t="b">
        <v>0</v>
      </c>
      <c r="H509" s="86" t="b">
        <v>0</v>
      </c>
      <c r="I509" s="86" t="b">
        <v>0</v>
      </c>
      <c r="J509" s="86" t="b">
        <v>0</v>
      </c>
      <c r="K509" s="86" t="b">
        <v>0</v>
      </c>
      <c r="L509" s="86" t="b">
        <v>0</v>
      </c>
    </row>
    <row r="510" spans="1:12" ht="15">
      <c r="A510" s="86" t="s">
        <v>3182</v>
      </c>
      <c r="B510" s="86" t="s">
        <v>3179</v>
      </c>
      <c r="C510" s="86">
        <v>3</v>
      </c>
      <c r="D510" s="121">
        <v>0.001015004097923048</v>
      </c>
      <c r="E510" s="121">
        <v>1.7013022396097264</v>
      </c>
      <c r="F510" s="86" t="s">
        <v>3798</v>
      </c>
      <c r="G510" s="86" t="b">
        <v>0</v>
      </c>
      <c r="H510" s="86" t="b">
        <v>0</v>
      </c>
      <c r="I510" s="86" t="b">
        <v>0</v>
      </c>
      <c r="J510" s="86" t="b">
        <v>0</v>
      </c>
      <c r="K510" s="86" t="b">
        <v>0</v>
      </c>
      <c r="L510" s="86" t="b">
        <v>0</v>
      </c>
    </row>
    <row r="511" spans="1:12" ht="15">
      <c r="A511" s="86" t="s">
        <v>3179</v>
      </c>
      <c r="B511" s="86" t="s">
        <v>3482</v>
      </c>
      <c r="C511" s="86">
        <v>3</v>
      </c>
      <c r="D511" s="121">
        <v>0.001015004097923048</v>
      </c>
      <c r="E511" s="121">
        <v>2.3381243371969007</v>
      </c>
      <c r="F511" s="86" t="s">
        <v>3798</v>
      </c>
      <c r="G511" s="86" t="b">
        <v>0</v>
      </c>
      <c r="H511" s="86" t="b">
        <v>0</v>
      </c>
      <c r="I511" s="86" t="b">
        <v>0</v>
      </c>
      <c r="J511" s="86" t="b">
        <v>0</v>
      </c>
      <c r="K511" s="86" t="b">
        <v>0</v>
      </c>
      <c r="L511" s="86" t="b">
        <v>0</v>
      </c>
    </row>
    <row r="512" spans="1:12" ht="15">
      <c r="A512" s="86" t="s">
        <v>3482</v>
      </c>
      <c r="B512" s="86" t="s">
        <v>3237</v>
      </c>
      <c r="C512" s="86">
        <v>3</v>
      </c>
      <c r="D512" s="121">
        <v>0.001015004097923048</v>
      </c>
      <c r="E512" s="121">
        <v>2.8732375388942497</v>
      </c>
      <c r="F512" s="86" t="s">
        <v>3798</v>
      </c>
      <c r="G512" s="86" t="b">
        <v>0</v>
      </c>
      <c r="H512" s="86" t="b">
        <v>0</v>
      </c>
      <c r="I512" s="86" t="b">
        <v>0</v>
      </c>
      <c r="J512" s="86" t="b">
        <v>0</v>
      </c>
      <c r="K512" s="86" t="b">
        <v>0</v>
      </c>
      <c r="L512" s="86" t="b">
        <v>0</v>
      </c>
    </row>
    <row r="513" spans="1:12" ht="15">
      <c r="A513" s="86" t="s">
        <v>3237</v>
      </c>
      <c r="B513" s="86" t="s">
        <v>3483</v>
      </c>
      <c r="C513" s="86">
        <v>3</v>
      </c>
      <c r="D513" s="121">
        <v>0.001015004097923048</v>
      </c>
      <c r="E513" s="121">
        <v>2.8732375388942497</v>
      </c>
      <c r="F513" s="86" t="s">
        <v>3798</v>
      </c>
      <c r="G513" s="86" t="b">
        <v>0</v>
      </c>
      <c r="H513" s="86" t="b">
        <v>0</v>
      </c>
      <c r="I513" s="86" t="b">
        <v>0</v>
      </c>
      <c r="J513" s="86" t="b">
        <v>0</v>
      </c>
      <c r="K513" s="86" t="b">
        <v>0</v>
      </c>
      <c r="L513" s="86" t="b">
        <v>0</v>
      </c>
    </row>
    <row r="514" spans="1:12" ht="15">
      <c r="A514" s="86" t="s">
        <v>3483</v>
      </c>
      <c r="B514" s="86" t="s">
        <v>3190</v>
      </c>
      <c r="C514" s="86">
        <v>3</v>
      </c>
      <c r="D514" s="121">
        <v>0.001015004097923048</v>
      </c>
      <c r="E514" s="121">
        <v>2.572207543230269</v>
      </c>
      <c r="F514" s="86" t="s">
        <v>3798</v>
      </c>
      <c r="G514" s="86" t="b">
        <v>0</v>
      </c>
      <c r="H514" s="86" t="b">
        <v>0</v>
      </c>
      <c r="I514" s="86" t="b">
        <v>0</v>
      </c>
      <c r="J514" s="86" t="b">
        <v>0</v>
      </c>
      <c r="K514" s="86" t="b">
        <v>0</v>
      </c>
      <c r="L514" s="86" t="b">
        <v>0</v>
      </c>
    </row>
    <row r="515" spans="1:12" ht="15">
      <c r="A515" s="86" t="s">
        <v>2656</v>
      </c>
      <c r="B515" s="86" t="s">
        <v>2730</v>
      </c>
      <c r="C515" s="86">
        <v>3</v>
      </c>
      <c r="D515" s="121">
        <v>0.001015004097923048</v>
      </c>
      <c r="E515" s="121">
        <v>1.6691175562383251</v>
      </c>
      <c r="F515" s="86" t="s">
        <v>3798</v>
      </c>
      <c r="G515" s="86" t="b">
        <v>0</v>
      </c>
      <c r="H515" s="86" t="b">
        <v>0</v>
      </c>
      <c r="I515" s="86" t="b">
        <v>0</v>
      </c>
      <c r="J515" s="86" t="b">
        <v>0</v>
      </c>
      <c r="K515" s="86" t="b">
        <v>0</v>
      </c>
      <c r="L515" s="86" t="b">
        <v>0</v>
      </c>
    </row>
    <row r="516" spans="1:12" ht="15">
      <c r="A516" s="86" t="s">
        <v>2730</v>
      </c>
      <c r="B516" s="86" t="s">
        <v>3484</v>
      </c>
      <c r="C516" s="86">
        <v>3</v>
      </c>
      <c r="D516" s="121">
        <v>0.001015004097923048</v>
      </c>
      <c r="E516" s="121">
        <v>2.0950862885106063</v>
      </c>
      <c r="F516" s="86" t="s">
        <v>3798</v>
      </c>
      <c r="G516" s="86" t="b">
        <v>0</v>
      </c>
      <c r="H516" s="86" t="b">
        <v>0</v>
      </c>
      <c r="I516" s="86" t="b">
        <v>0</v>
      </c>
      <c r="J516" s="86" t="b">
        <v>0</v>
      </c>
      <c r="K516" s="86" t="b">
        <v>0</v>
      </c>
      <c r="L516" s="86" t="b">
        <v>0</v>
      </c>
    </row>
    <row r="517" spans="1:12" ht="15">
      <c r="A517" s="86" t="s">
        <v>3484</v>
      </c>
      <c r="B517" s="86" t="s">
        <v>2714</v>
      </c>
      <c r="C517" s="86">
        <v>3</v>
      </c>
      <c r="D517" s="121">
        <v>0.001015004097923048</v>
      </c>
      <c r="E517" s="121">
        <v>1.7140142051258642</v>
      </c>
      <c r="F517" s="86" t="s">
        <v>3798</v>
      </c>
      <c r="G517" s="86" t="b">
        <v>0</v>
      </c>
      <c r="H517" s="86" t="b">
        <v>0</v>
      </c>
      <c r="I517" s="86" t="b">
        <v>0</v>
      </c>
      <c r="J517" s="86" t="b">
        <v>0</v>
      </c>
      <c r="K517" s="86" t="b">
        <v>0</v>
      </c>
      <c r="L517" s="86" t="b">
        <v>0</v>
      </c>
    </row>
    <row r="518" spans="1:12" ht="15">
      <c r="A518" s="86" t="s">
        <v>2729</v>
      </c>
      <c r="B518" s="86" t="s">
        <v>3485</v>
      </c>
      <c r="C518" s="86">
        <v>3</v>
      </c>
      <c r="D518" s="121">
        <v>0.001015004097923048</v>
      </c>
      <c r="E518" s="121">
        <v>1.8491038591775304</v>
      </c>
      <c r="F518" s="86" t="s">
        <v>3798</v>
      </c>
      <c r="G518" s="86" t="b">
        <v>0</v>
      </c>
      <c r="H518" s="86" t="b">
        <v>0</v>
      </c>
      <c r="I518" s="86" t="b">
        <v>0</v>
      </c>
      <c r="J518" s="86" t="b">
        <v>0</v>
      </c>
      <c r="K518" s="86" t="b">
        <v>0</v>
      </c>
      <c r="L518" s="86" t="b">
        <v>0</v>
      </c>
    </row>
    <row r="519" spans="1:12" ht="15">
      <c r="A519" s="86" t="s">
        <v>3485</v>
      </c>
      <c r="B519" s="86" t="s">
        <v>3157</v>
      </c>
      <c r="C519" s="86">
        <v>3</v>
      </c>
      <c r="D519" s="121">
        <v>0.001015004097923048</v>
      </c>
      <c r="E519" s="121">
        <v>2.1868566618662517</v>
      </c>
      <c r="F519" s="86" t="s">
        <v>3798</v>
      </c>
      <c r="G519" s="86" t="b">
        <v>0</v>
      </c>
      <c r="H519" s="86" t="b">
        <v>0</v>
      </c>
      <c r="I519" s="86" t="b">
        <v>0</v>
      </c>
      <c r="J519" s="86" t="b">
        <v>0</v>
      </c>
      <c r="K519" s="86" t="b">
        <v>0</v>
      </c>
      <c r="L519" s="86" t="b">
        <v>0</v>
      </c>
    </row>
    <row r="520" spans="1:12" ht="15">
      <c r="A520" s="86" t="s">
        <v>3182</v>
      </c>
      <c r="B520" s="86" t="s">
        <v>2716</v>
      </c>
      <c r="C520" s="86">
        <v>3</v>
      </c>
      <c r="D520" s="121">
        <v>0.001015004097923048</v>
      </c>
      <c r="E520" s="121">
        <v>1.1784234943293888</v>
      </c>
      <c r="F520" s="86" t="s">
        <v>3798</v>
      </c>
      <c r="G520" s="86" t="b">
        <v>0</v>
      </c>
      <c r="H520" s="86" t="b">
        <v>0</v>
      </c>
      <c r="I520" s="86" t="b">
        <v>0</v>
      </c>
      <c r="J520" s="86" t="b">
        <v>0</v>
      </c>
      <c r="K520" s="86" t="b">
        <v>0</v>
      </c>
      <c r="L520" s="86" t="b">
        <v>0</v>
      </c>
    </row>
    <row r="521" spans="1:12" ht="15">
      <c r="A521" s="86" t="s">
        <v>3214</v>
      </c>
      <c r="B521" s="86" t="s">
        <v>3297</v>
      </c>
      <c r="C521" s="86">
        <v>3</v>
      </c>
      <c r="D521" s="121">
        <v>0.001015004097923048</v>
      </c>
      <c r="E521" s="121">
        <v>2.5933968423002067</v>
      </c>
      <c r="F521" s="86" t="s">
        <v>3798</v>
      </c>
      <c r="G521" s="86" t="b">
        <v>0</v>
      </c>
      <c r="H521" s="86" t="b">
        <v>0</v>
      </c>
      <c r="I521" s="86" t="b">
        <v>0</v>
      </c>
      <c r="J521" s="86" t="b">
        <v>0</v>
      </c>
      <c r="K521" s="86" t="b">
        <v>0</v>
      </c>
      <c r="L521" s="86" t="b">
        <v>0</v>
      </c>
    </row>
    <row r="522" spans="1:12" ht="15">
      <c r="A522" s="86" t="s">
        <v>3297</v>
      </c>
      <c r="B522" s="86" t="s">
        <v>3165</v>
      </c>
      <c r="C522" s="86">
        <v>3</v>
      </c>
      <c r="D522" s="121">
        <v>0.001015004097923048</v>
      </c>
      <c r="E522" s="121">
        <v>2.049328797949931</v>
      </c>
      <c r="F522" s="86" t="s">
        <v>3798</v>
      </c>
      <c r="G522" s="86" t="b">
        <v>0</v>
      </c>
      <c r="H522" s="86" t="b">
        <v>0</v>
      </c>
      <c r="I522" s="86" t="b">
        <v>0</v>
      </c>
      <c r="J522" s="86" t="b">
        <v>0</v>
      </c>
      <c r="K522" s="86" t="b">
        <v>0</v>
      </c>
      <c r="L522" s="86" t="b">
        <v>0</v>
      </c>
    </row>
    <row r="523" spans="1:12" ht="15">
      <c r="A523" s="86" t="s">
        <v>2749</v>
      </c>
      <c r="B523" s="86" t="s">
        <v>2750</v>
      </c>
      <c r="C523" s="86">
        <v>3</v>
      </c>
      <c r="D523" s="121">
        <v>0.001015004097923048</v>
      </c>
      <c r="E523" s="121">
        <v>2.4173055832445254</v>
      </c>
      <c r="F523" s="86" t="s">
        <v>3798</v>
      </c>
      <c r="G523" s="86" t="b">
        <v>0</v>
      </c>
      <c r="H523" s="86" t="b">
        <v>0</v>
      </c>
      <c r="I523" s="86" t="b">
        <v>0</v>
      </c>
      <c r="J523" s="86" t="b">
        <v>0</v>
      </c>
      <c r="K523" s="86" t="b">
        <v>0</v>
      </c>
      <c r="L523" s="86" t="b">
        <v>0</v>
      </c>
    </row>
    <row r="524" spans="1:12" ht="15">
      <c r="A524" s="86" t="s">
        <v>2752</v>
      </c>
      <c r="B524" s="86" t="s">
        <v>2753</v>
      </c>
      <c r="C524" s="86">
        <v>3</v>
      </c>
      <c r="D524" s="121">
        <v>0.001015004097923048</v>
      </c>
      <c r="E524" s="121">
        <v>2.5933968423002067</v>
      </c>
      <c r="F524" s="86" t="s">
        <v>3798</v>
      </c>
      <c r="G524" s="86" t="b">
        <v>0</v>
      </c>
      <c r="H524" s="86" t="b">
        <v>0</v>
      </c>
      <c r="I524" s="86" t="b">
        <v>0</v>
      </c>
      <c r="J524" s="86" t="b">
        <v>0</v>
      </c>
      <c r="K524" s="86" t="b">
        <v>0</v>
      </c>
      <c r="L524" s="86" t="b">
        <v>0</v>
      </c>
    </row>
    <row r="525" spans="1:12" ht="15">
      <c r="A525" s="86" t="s">
        <v>2753</v>
      </c>
      <c r="B525" s="86" t="s">
        <v>2754</v>
      </c>
      <c r="C525" s="86">
        <v>3</v>
      </c>
      <c r="D525" s="121">
        <v>0.001015004097923048</v>
      </c>
      <c r="E525" s="121">
        <v>2.3759128980863005</v>
      </c>
      <c r="F525" s="86" t="s">
        <v>3798</v>
      </c>
      <c r="G525" s="86" t="b">
        <v>0</v>
      </c>
      <c r="H525" s="86" t="b">
        <v>0</v>
      </c>
      <c r="I525" s="86" t="b">
        <v>0</v>
      </c>
      <c r="J525" s="86" t="b">
        <v>0</v>
      </c>
      <c r="K525" s="86" t="b">
        <v>0</v>
      </c>
      <c r="L525" s="86" t="b">
        <v>0</v>
      </c>
    </row>
    <row r="526" spans="1:12" ht="15">
      <c r="A526" s="86" t="s">
        <v>2754</v>
      </c>
      <c r="B526" s="86" t="s">
        <v>2728</v>
      </c>
      <c r="C526" s="86">
        <v>3</v>
      </c>
      <c r="D526" s="121">
        <v>0.001015004097923048</v>
      </c>
      <c r="E526" s="121">
        <v>1.574280551853134</v>
      </c>
      <c r="F526" s="86" t="s">
        <v>3798</v>
      </c>
      <c r="G526" s="86" t="b">
        <v>0</v>
      </c>
      <c r="H526" s="86" t="b">
        <v>0</v>
      </c>
      <c r="I526" s="86" t="b">
        <v>0</v>
      </c>
      <c r="J526" s="86" t="b">
        <v>0</v>
      </c>
      <c r="K526" s="86" t="b">
        <v>0</v>
      </c>
      <c r="L526" s="86" t="b">
        <v>0</v>
      </c>
    </row>
    <row r="527" spans="1:12" ht="15">
      <c r="A527" s="86" t="s">
        <v>3486</v>
      </c>
      <c r="B527" s="86" t="s">
        <v>3487</v>
      </c>
      <c r="C527" s="86">
        <v>3</v>
      </c>
      <c r="D527" s="121">
        <v>0.001015004097923048</v>
      </c>
      <c r="E527" s="121">
        <v>3.2412143241888445</v>
      </c>
      <c r="F527" s="86" t="s">
        <v>3798</v>
      </c>
      <c r="G527" s="86" t="b">
        <v>0</v>
      </c>
      <c r="H527" s="86" t="b">
        <v>0</v>
      </c>
      <c r="I527" s="86" t="b">
        <v>0</v>
      </c>
      <c r="J527" s="86" t="b">
        <v>0</v>
      </c>
      <c r="K527" s="86" t="b">
        <v>0</v>
      </c>
      <c r="L527" s="86" t="b">
        <v>0</v>
      </c>
    </row>
    <row r="528" spans="1:12" ht="15">
      <c r="A528" s="86" t="s">
        <v>3487</v>
      </c>
      <c r="B528" s="86" t="s">
        <v>3191</v>
      </c>
      <c r="C528" s="86">
        <v>3</v>
      </c>
      <c r="D528" s="121">
        <v>0.001015004097923048</v>
      </c>
      <c r="E528" s="121">
        <v>2.6043922266016697</v>
      </c>
      <c r="F528" s="86" t="s">
        <v>3798</v>
      </c>
      <c r="G528" s="86" t="b">
        <v>0</v>
      </c>
      <c r="H528" s="86" t="b">
        <v>0</v>
      </c>
      <c r="I528" s="86" t="b">
        <v>0</v>
      </c>
      <c r="J528" s="86" t="b">
        <v>0</v>
      </c>
      <c r="K528" s="86" t="b">
        <v>0</v>
      </c>
      <c r="L528" s="86" t="b">
        <v>0</v>
      </c>
    </row>
    <row r="529" spans="1:12" ht="15">
      <c r="A529" s="86" t="s">
        <v>3191</v>
      </c>
      <c r="B529" s="86" t="s">
        <v>3193</v>
      </c>
      <c r="C529" s="86">
        <v>3</v>
      </c>
      <c r="D529" s="121">
        <v>0.001015004097923048</v>
      </c>
      <c r="E529" s="121">
        <v>1.9675701290144956</v>
      </c>
      <c r="F529" s="86" t="s">
        <v>3798</v>
      </c>
      <c r="G529" s="86" t="b">
        <v>0</v>
      </c>
      <c r="H529" s="86" t="b">
        <v>0</v>
      </c>
      <c r="I529" s="86" t="b">
        <v>0</v>
      </c>
      <c r="J529" s="86" t="b">
        <v>0</v>
      </c>
      <c r="K529" s="86" t="b">
        <v>0</v>
      </c>
      <c r="L529" s="86" t="b">
        <v>0</v>
      </c>
    </row>
    <row r="530" spans="1:12" ht="15">
      <c r="A530" s="86" t="s">
        <v>3193</v>
      </c>
      <c r="B530" s="86" t="s">
        <v>3488</v>
      </c>
      <c r="C530" s="86">
        <v>3</v>
      </c>
      <c r="D530" s="121">
        <v>0.001015004097923048</v>
      </c>
      <c r="E530" s="121">
        <v>2.6043922266016697</v>
      </c>
      <c r="F530" s="86" t="s">
        <v>3798</v>
      </c>
      <c r="G530" s="86" t="b">
        <v>0</v>
      </c>
      <c r="H530" s="86" t="b">
        <v>0</v>
      </c>
      <c r="I530" s="86" t="b">
        <v>0</v>
      </c>
      <c r="J530" s="86" t="b">
        <v>0</v>
      </c>
      <c r="K530" s="86" t="b">
        <v>0</v>
      </c>
      <c r="L530" s="86" t="b">
        <v>0</v>
      </c>
    </row>
    <row r="531" spans="1:12" ht="15">
      <c r="A531" s="86" t="s">
        <v>3488</v>
      </c>
      <c r="B531" s="86" t="s">
        <v>2772</v>
      </c>
      <c r="C531" s="86">
        <v>3</v>
      </c>
      <c r="D531" s="121">
        <v>0.001015004097923048</v>
      </c>
      <c r="E531" s="121">
        <v>2.764093069469182</v>
      </c>
      <c r="F531" s="86" t="s">
        <v>3798</v>
      </c>
      <c r="G531" s="86" t="b">
        <v>0</v>
      </c>
      <c r="H531" s="86" t="b">
        <v>0</v>
      </c>
      <c r="I531" s="86" t="b">
        <v>0</v>
      </c>
      <c r="J531" s="86" t="b">
        <v>0</v>
      </c>
      <c r="K531" s="86" t="b">
        <v>0</v>
      </c>
      <c r="L531" s="86" t="b">
        <v>0</v>
      </c>
    </row>
    <row r="532" spans="1:12" ht="15">
      <c r="A532" s="86" t="s">
        <v>2772</v>
      </c>
      <c r="B532" s="86" t="s">
        <v>3489</v>
      </c>
      <c r="C532" s="86">
        <v>3</v>
      </c>
      <c r="D532" s="121">
        <v>0.001015004097923048</v>
      </c>
      <c r="E532" s="121">
        <v>2.764093069469182</v>
      </c>
      <c r="F532" s="86" t="s">
        <v>3798</v>
      </c>
      <c r="G532" s="86" t="b">
        <v>0</v>
      </c>
      <c r="H532" s="86" t="b">
        <v>0</v>
      </c>
      <c r="I532" s="86" t="b">
        <v>0</v>
      </c>
      <c r="J532" s="86" t="b">
        <v>0</v>
      </c>
      <c r="K532" s="86" t="b">
        <v>0</v>
      </c>
      <c r="L532" s="86" t="b">
        <v>0</v>
      </c>
    </row>
    <row r="533" spans="1:12" ht="15">
      <c r="A533" s="86" t="s">
        <v>3489</v>
      </c>
      <c r="B533" s="86" t="s">
        <v>3286</v>
      </c>
      <c r="C533" s="86">
        <v>3</v>
      </c>
      <c r="D533" s="121">
        <v>0.001015004097923048</v>
      </c>
      <c r="E533" s="121">
        <v>3.019365574572488</v>
      </c>
      <c r="F533" s="86" t="s">
        <v>3798</v>
      </c>
      <c r="G533" s="86" t="b">
        <v>0</v>
      </c>
      <c r="H533" s="86" t="b">
        <v>0</v>
      </c>
      <c r="I533" s="86" t="b">
        <v>0</v>
      </c>
      <c r="J533" s="86" t="b">
        <v>0</v>
      </c>
      <c r="K533" s="86" t="b">
        <v>0</v>
      </c>
      <c r="L533" s="86" t="b">
        <v>0</v>
      </c>
    </row>
    <row r="534" spans="1:12" ht="15">
      <c r="A534" s="86" t="s">
        <v>3286</v>
      </c>
      <c r="B534" s="86" t="s">
        <v>3240</v>
      </c>
      <c r="C534" s="86">
        <v>3</v>
      </c>
      <c r="D534" s="121">
        <v>0.001015004097923048</v>
      </c>
      <c r="E534" s="121">
        <v>2.6513887892778936</v>
      </c>
      <c r="F534" s="86" t="s">
        <v>3798</v>
      </c>
      <c r="G534" s="86" t="b">
        <v>0</v>
      </c>
      <c r="H534" s="86" t="b">
        <v>0</v>
      </c>
      <c r="I534" s="86" t="b">
        <v>0</v>
      </c>
      <c r="J534" s="86" t="b">
        <v>0</v>
      </c>
      <c r="K534" s="86" t="b">
        <v>0</v>
      </c>
      <c r="L534" s="86" t="b">
        <v>0</v>
      </c>
    </row>
    <row r="535" spans="1:12" ht="15">
      <c r="A535" s="86" t="s">
        <v>3240</v>
      </c>
      <c r="B535" s="86" t="s">
        <v>3490</v>
      </c>
      <c r="C535" s="86">
        <v>3</v>
      </c>
      <c r="D535" s="121">
        <v>0.001015004097923048</v>
      </c>
      <c r="E535" s="121">
        <v>2.8732375388942497</v>
      </c>
      <c r="F535" s="86" t="s">
        <v>3798</v>
      </c>
      <c r="G535" s="86" t="b">
        <v>0</v>
      </c>
      <c r="H535" s="86" t="b">
        <v>0</v>
      </c>
      <c r="I535" s="86" t="b">
        <v>0</v>
      </c>
      <c r="J535" s="86" t="b">
        <v>0</v>
      </c>
      <c r="K535" s="86" t="b">
        <v>0</v>
      </c>
      <c r="L535" s="86" t="b">
        <v>0</v>
      </c>
    </row>
    <row r="536" spans="1:12" ht="15">
      <c r="A536" s="86" t="s">
        <v>3490</v>
      </c>
      <c r="B536" s="86" t="s">
        <v>2744</v>
      </c>
      <c r="C536" s="86">
        <v>3</v>
      </c>
      <c r="D536" s="121">
        <v>0.001015004097923048</v>
      </c>
      <c r="E536" s="121">
        <v>2.764093069469182</v>
      </c>
      <c r="F536" s="86" t="s">
        <v>3798</v>
      </c>
      <c r="G536" s="86" t="b">
        <v>0</v>
      </c>
      <c r="H536" s="86" t="b">
        <v>0</v>
      </c>
      <c r="I536" s="86" t="b">
        <v>0</v>
      </c>
      <c r="J536" s="86" t="b">
        <v>0</v>
      </c>
      <c r="K536" s="86" t="b">
        <v>0</v>
      </c>
      <c r="L536" s="86" t="b">
        <v>0</v>
      </c>
    </row>
    <row r="537" spans="1:12" ht="15">
      <c r="A537" s="86" t="s">
        <v>2744</v>
      </c>
      <c r="B537" s="86" t="s">
        <v>3491</v>
      </c>
      <c r="C537" s="86">
        <v>3</v>
      </c>
      <c r="D537" s="121">
        <v>0.001015004097923048</v>
      </c>
      <c r="E537" s="121">
        <v>2.764093069469182</v>
      </c>
      <c r="F537" s="86" t="s">
        <v>3798</v>
      </c>
      <c r="G537" s="86" t="b">
        <v>0</v>
      </c>
      <c r="H537" s="86" t="b">
        <v>0</v>
      </c>
      <c r="I537" s="86" t="b">
        <v>0</v>
      </c>
      <c r="J537" s="86" t="b">
        <v>0</v>
      </c>
      <c r="K537" s="86" t="b">
        <v>0</v>
      </c>
      <c r="L537" s="86" t="b">
        <v>0</v>
      </c>
    </row>
    <row r="538" spans="1:12" ht="15">
      <c r="A538" s="86" t="s">
        <v>3491</v>
      </c>
      <c r="B538" s="86" t="s">
        <v>3492</v>
      </c>
      <c r="C538" s="86">
        <v>3</v>
      </c>
      <c r="D538" s="121">
        <v>0.001015004097923048</v>
      </c>
      <c r="E538" s="121">
        <v>3.2412143241888445</v>
      </c>
      <c r="F538" s="86" t="s">
        <v>3798</v>
      </c>
      <c r="G538" s="86" t="b">
        <v>0</v>
      </c>
      <c r="H538" s="86" t="b">
        <v>0</v>
      </c>
      <c r="I538" s="86" t="b">
        <v>0</v>
      </c>
      <c r="J538" s="86" t="b">
        <v>1</v>
      </c>
      <c r="K538" s="86" t="b">
        <v>0</v>
      </c>
      <c r="L538" s="86" t="b">
        <v>0</v>
      </c>
    </row>
    <row r="539" spans="1:12" ht="15">
      <c r="A539" s="86" t="s">
        <v>3492</v>
      </c>
      <c r="B539" s="86" t="s">
        <v>3224</v>
      </c>
      <c r="C539" s="86">
        <v>3</v>
      </c>
      <c r="D539" s="121">
        <v>0.001015004097923048</v>
      </c>
      <c r="E539" s="121">
        <v>2.8732375388942497</v>
      </c>
      <c r="F539" s="86" t="s">
        <v>3798</v>
      </c>
      <c r="G539" s="86" t="b">
        <v>1</v>
      </c>
      <c r="H539" s="86" t="b">
        <v>0</v>
      </c>
      <c r="I539" s="86" t="b">
        <v>0</v>
      </c>
      <c r="J539" s="86" t="b">
        <v>0</v>
      </c>
      <c r="K539" s="86" t="b">
        <v>0</v>
      </c>
      <c r="L539" s="86" t="b">
        <v>0</v>
      </c>
    </row>
    <row r="540" spans="1:12" ht="15">
      <c r="A540" s="86" t="s">
        <v>2739</v>
      </c>
      <c r="B540" s="86" t="s">
        <v>2739</v>
      </c>
      <c r="C540" s="86">
        <v>3</v>
      </c>
      <c r="D540" s="121">
        <v>0.001015004097923048</v>
      </c>
      <c r="E540" s="121">
        <v>1.5106114719837567</v>
      </c>
      <c r="F540" s="86" t="s">
        <v>3798</v>
      </c>
      <c r="G540" s="86" t="b">
        <v>0</v>
      </c>
      <c r="H540" s="86" t="b">
        <v>0</v>
      </c>
      <c r="I540" s="86" t="b">
        <v>0</v>
      </c>
      <c r="J540" s="86" t="b">
        <v>0</v>
      </c>
      <c r="K540" s="86" t="b">
        <v>0</v>
      </c>
      <c r="L540" s="86" t="b">
        <v>0</v>
      </c>
    </row>
    <row r="541" spans="1:12" ht="15">
      <c r="A541" s="86" t="s">
        <v>2739</v>
      </c>
      <c r="B541" s="86" t="s">
        <v>3493</v>
      </c>
      <c r="C541" s="86">
        <v>3</v>
      </c>
      <c r="D541" s="121">
        <v>0.001015004097923048</v>
      </c>
      <c r="E541" s="121">
        <v>2.3759128980863005</v>
      </c>
      <c r="F541" s="86" t="s">
        <v>3798</v>
      </c>
      <c r="G541" s="86" t="b">
        <v>0</v>
      </c>
      <c r="H541" s="86" t="b">
        <v>0</v>
      </c>
      <c r="I541" s="86" t="b">
        <v>0</v>
      </c>
      <c r="J541" s="86" t="b">
        <v>0</v>
      </c>
      <c r="K541" s="86" t="b">
        <v>0</v>
      </c>
      <c r="L541" s="86" t="b">
        <v>0</v>
      </c>
    </row>
    <row r="542" spans="1:12" ht="15">
      <c r="A542" s="86" t="s">
        <v>3493</v>
      </c>
      <c r="B542" s="86" t="s">
        <v>2714</v>
      </c>
      <c r="C542" s="86">
        <v>3</v>
      </c>
      <c r="D542" s="121">
        <v>0.001015004097923048</v>
      </c>
      <c r="E542" s="121">
        <v>1.7140142051258642</v>
      </c>
      <c r="F542" s="86" t="s">
        <v>3798</v>
      </c>
      <c r="G542" s="86" t="b">
        <v>0</v>
      </c>
      <c r="H542" s="86" t="b">
        <v>0</v>
      </c>
      <c r="I542" s="86" t="b">
        <v>0</v>
      </c>
      <c r="J542" s="86" t="b">
        <v>0</v>
      </c>
      <c r="K542" s="86" t="b">
        <v>0</v>
      </c>
      <c r="L542" s="86" t="b">
        <v>0</v>
      </c>
    </row>
    <row r="543" spans="1:12" ht="15">
      <c r="A543" s="86" t="s">
        <v>2714</v>
      </c>
      <c r="B543" s="86" t="s">
        <v>3494</v>
      </c>
      <c r="C543" s="86">
        <v>3</v>
      </c>
      <c r="D543" s="121">
        <v>0.001015004097923048</v>
      </c>
      <c r="E543" s="121">
        <v>1.7054983542033346</v>
      </c>
      <c r="F543" s="86" t="s">
        <v>3798</v>
      </c>
      <c r="G543" s="86" t="b">
        <v>0</v>
      </c>
      <c r="H543" s="86" t="b">
        <v>0</v>
      </c>
      <c r="I543" s="86" t="b">
        <v>0</v>
      </c>
      <c r="J543" s="86" t="b">
        <v>0</v>
      </c>
      <c r="K543" s="86" t="b">
        <v>0</v>
      </c>
      <c r="L543" s="86" t="b">
        <v>0</v>
      </c>
    </row>
    <row r="544" spans="1:12" ht="15">
      <c r="A544" s="86" t="s">
        <v>3494</v>
      </c>
      <c r="B544" s="86" t="s">
        <v>3495</v>
      </c>
      <c r="C544" s="86">
        <v>3</v>
      </c>
      <c r="D544" s="121">
        <v>0.001015004097923048</v>
      </c>
      <c r="E544" s="121">
        <v>3.2412143241888445</v>
      </c>
      <c r="F544" s="86" t="s">
        <v>3798</v>
      </c>
      <c r="G544" s="86" t="b">
        <v>0</v>
      </c>
      <c r="H544" s="86" t="b">
        <v>0</v>
      </c>
      <c r="I544" s="86" t="b">
        <v>0</v>
      </c>
      <c r="J544" s="86" t="b">
        <v>0</v>
      </c>
      <c r="K544" s="86" t="b">
        <v>0</v>
      </c>
      <c r="L544" s="86" t="b">
        <v>0</v>
      </c>
    </row>
    <row r="545" spans="1:12" ht="15">
      <c r="A545" s="86" t="s">
        <v>3495</v>
      </c>
      <c r="B545" s="86" t="s">
        <v>3189</v>
      </c>
      <c r="C545" s="86">
        <v>3</v>
      </c>
      <c r="D545" s="121">
        <v>0.001015004097923048</v>
      </c>
      <c r="E545" s="121">
        <v>2.7183355789085066</v>
      </c>
      <c r="F545" s="86" t="s">
        <v>3798</v>
      </c>
      <c r="G545" s="86" t="b">
        <v>0</v>
      </c>
      <c r="H545" s="86" t="b">
        <v>0</v>
      </c>
      <c r="I545" s="86" t="b">
        <v>0</v>
      </c>
      <c r="J545" s="86" t="b">
        <v>0</v>
      </c>
      <c r="K545" s="86" t="b">
        <v>0</v>
      </c>
      <c r="L545" s="86" t="b">
        <v>0</v>
      </c>
    </row>
    <row r="546" spans="1:12" ht="15">
      <c r="A546" s="86" t="s">
        <v>3189</v>
      </c>
      <c r="B546" s="86" t="s">
        <v>316</v>
      </c>
      <c r="C546" s="86">
        <v>3</v>
      </c>
      <c r="D546" s="121">
        <v>0.001015004097923048</v>
      </c>
      <c r="E546" s="121">
        <v>2.572207543230269</v>
      </c>
      <c r="F546" s="86" t="s">
        <v>3798</v>
      </c>
      <c r="G546" s="86" t="b">
        <v>0</v>
      </c>
      <c r="H546" s="86" t="b">
        <v>0</v>
      </c>
      <c r="I546" s="86" t="b">
        <v>0</v>
      </c>
      <c r="J546" s="86" t="b">
        <v>0</v>
      </c>
      <c r="K546" s="86" t="b">
        <v>0</v>
      </c>
      <c r="L546" s="86" t="b">
        <v>0</v>
      </c>
    </row>
    <row r="547" spans="1:12" ht="15">
      <c r="A547" s="86" t="s">
        <v>316</v>
      </c>
      <c r="B547" s="86" t="s">
        <v>2714</v>
      </c>
      <c r="C547" s="86">
        <v>3</v>
      </c>
      <c r="D547" s="121">
        <v>0.001015004097923048</v>
      </c>
      <c r="E547" s="121">
        <v>1.7140142051258642</v>
      </c>
      <c r="F547" s="86" t="s">
        <v>3798</v>
      </c>
      <c r="G547" s="86" t="b">
        <v>0</v>
      </c>
      <c r="H547" s="86" t="b">
        <v>0</v>
      </c>
      <c r="I547" s="86" t="b">
        <v>0</v>
      </c>
      <c r="J547" s="86" t="b">
        <v>0</v>
      </c>
      <c r="K547" s="86" t="b">
        <v>0</v>
      </c>
      <c r="L547" s="86" t="b">
        <v>0</v>
      </c>
    </row>
    <row r="548" spans="1:12" ht="15">
      <c r="A548" s="86" t="s">
        <v>2714</v>
      </c>
      <c r="B548" s="86" t="s">
        <v>3227</v>
      </c>
      <c r="C548" s="86">
        <v>3</v>
      </c>
      <c r="D548" s="121">
        <v>0.001015004097923048</v>
      </c>
      <c r="E548" s="121">
        <v>1.33752156890874</v>
      </c>
      <c r="F548" s="86" t="s">
        <v>3798</v>
      </c>
      <c r="G548" s="86" t="b">
        <v>0</v>
      </c>
      <c r="H548" s="86" t="b">
        <v>0</v>
      </c>
      <c r="I548" s="86" t="b">
        <v>0</v>
      </c>
      <c r="J548" s="86" t="b">
        <v>0</v>
      </c>
      <c r="K548" s="86" t="b">
        <v>0</v>
      </c>
      <c r="L548" s="86" t="b">
        <v>0</v>
      </c>
    </row>
    <row r="549" spans="1:12" ht="15">
      <c r="A549" s="86" t="s">
        <v>3227</v>
      </c>
      <c r="B549" s="86" t="s">
        <v>3496</v>
      </c>
      <c r="C549" s="86">
        <v>3</v>
      </c>
      <c r="D549" s="121">
        <v>0.001015004097923048</v>
      </c>
      <c r="E549" s="121">
        <v>2.8732375388942497</v>
      </c>
      <c r="F549" s="86" t="s">
        <v>3798</v>
      </c>
      <c r="G549" s="86" t="b">
        <v>0</v>
      </c>
      <c r="H549" s="86" t="b">
        <v>0</v>
      </c>
      <c r="I549" s="86" t="b">
        <v>0</v>
      </c>
      <c r="J549" s="86" t="b">
        <v>0</v>
      </c>
      <c r="K549" s="86" t="b">
        <v>0</v>
      </c>
      <c r="L549" s="86" t="b">
        <v>0</v>
      </c>
    </row>
    <row r="550" spans="1:12" ht="15">
      <c r="A550" s="86" t="s">
        <v>3496</v>
      </c>
      <c r="B550" s="86" t="s">
        <v>2713</v>
      </c>
      <c r="C550" s="86">
        <v>3</v>
      </c>
      <c r="D550" s="121">
        <v>0.001015004097923048</v>
      </c>
      <c r="E550" s="121">
        <v>1.4441777296448268</v>
      </c>
      <c r="F550" s="86" t="s">
        <v>3798</v>
      </c>
      <c r="G550" s="86" t="b">
        <v>0</v>
      </c>
      <c r="H550" s="86" t="b">
        <v>0</v>
      </c>
      <c r="I550" s="86" t="b">
        <v>0</v>
      </c>
      <c r="J550" s="86" t="b">
        <v>0</v>
      </c>
      <c r="K550" s="86" t="b">
        <v>0</v>
      </c>
      <c r="L550" s="86" t="b">
        <v>0</v>
      </c>
    </row>
    <row r="551" spans="1:12" ht="15">
      <c r="A551" s="86" t="s">
        <v>2713</v>
      </c>
      <c r="B551" s="86" t="s">
        <v>3165</v>
      </c>
      <c r="C551" s="86">
        <v>3</v>
      </c>
      <c r="D551" s="121">
        <v>0.001015004097923048</v>
      </c>
      <c r="E551" s="121">
        <v>0.5003255359241432</v>
      </c>
      <c r="F551" s="86" t="s">
        <v>3798</v>
      </c>
      <c r="G551" s="86" t="b">
        <v>0</v>
      </c>
      <c r="H551" s="86" t="b">
        <v>0</v>
      </c>
      <c r="I551" s="86" t="b">
        <v>0</v>
      </c>
      <c r="J551" s="86" t="b">
        <v>0</v>
      </c>
      <c r="K551" s="86" t="b">
        <v>0</v>
      </c>
      <c r="L551" s="86" t="b">
        <v>0</v>
      </c>
    </row>
    <row r="552" spans="1:12" ht="15">
      <c r="A552" s="86" t="s">
        <v>2762</v>
      </c>
      <c r="B552" s="86" t="s">
        <v>3497</v>
      </c>
      <c r="C552" s="86">
        <v>3</v>
      </c>
      <c r="D552" s="121">
        <v>0.001015004097923048</v>
      </c>
      <c r="E552" s="121">
        <v>2.2559375810095506</v>
      </c>
      <c r="F552" s="86" t="s">
        <v>3798</v>
      </c>
      <c r="G552" s="86" t="b">
        <v>0</v>
      </c>
      <c r="H552" s="86" t="b">
        <v>0</v>
      </c>
      <c r="I552" s="86" t="b">
        <v>0</v>
      </c>
      <c r="J552" s="86" t="b">
        <v>0</v>
      </c>
      <c r="K552" s="86" t="b">
        <v>0</v>
      </c>
      <c r="L552" s="86" t="b">
        <v>0</v>
      </c>
    </row>
    <row r="553" spans="1:12" ht="15">
      <c r="A553" s="86" t="s">
        <v>3196</v>
      </c>
      <c r="B553" s="86" t="s">
        <v>3498</v>
      </c>
      <c r="C553" s="86">
        <v>3</v>
      </c>
      <c r="D553" s="121">
        <v>0.001015004097923048</v>
      </c>
      <c r="E553" s="121">
        <v>2.639154332860882</v>
      </c>
      <c r="F553" s="86" t="s">
        <v>3798</v>
      </c>
      <c r="G553" s="86" t="b">
        <v>0</v>
      </c>
      <c r="H553" s="86" t="b">
        <v>0</v>
      </c>
      <c r="I553" s="86" t="b">
        <v>0</v>
      </c>
      <c r="J553" s="86" t="b">
        <v>0</v>
      </c>
      <c r="K553" s="86" t="b">
        <v>0</v>
      </c>
      <c r="L553" s="86" t="b">
        <v>0</v>
      </c>
    </row>
    <row r="554" spans="1:12" ht="15">
      <c r="A554" s="86" t="s">
        <v>3498</v>
      </c>
      <c r="B554" s="86" t="s">
        <v>3343</v>
      </c>
      <c r="C554" s="86">
        <v>3</v>
      </c>
      <c r="D554" s="121">
        <v>0.001015004097923048</v>
      </c>
      <c r="E554" s="121">
        <v>3.116275587580544</v>
      </c>
      <c r="F554" s="86" t="s">
        <v>3798</v>
      </c>
      <c r="G554" s="86" t="b">
        <v>0</v>
      </c>
      <c r="H554" s="86" t="b">
        <v>0</v>
      </c>
      <c r="I554" s="86" t="b">
        <v>0</v>
      </c>
      <c r="J554" s="86" t="b">
        <v>1</v>
      </c>
      <c r="K554" s="86" t="b">
        <v>0</v>
      </c>
      <c r="L554" s="86" t="b">
        <v>0</v>
      </c>
    </row>
    <row r="555" spans="1:12" ht="15">
      <c r="A555" s="86" t="s">
        <v>3343</v>
      </c>
      <c r="B555" s="86" t="s">
        <v>3499</v>
      </c>
      <c r="C555" s="86">
        <v>3</v>
      </c>
      <c r="D555" s="121">
        <v>0.001015004097923048</v>
      </c>
      <c r="E555" s="121">
        <v>3.116275587580544</v>
      </c>
      <c r="F555" s="86" t="s">
        <v>3798</v>
      </c>
      <c r="G555" s="86" t="b">
        <v>1</v>
      </c>
      <c r="H555" s="86" t="b">
        <v>0</v>
      </c>
      <c r="I555" s="86" t="b">
        <v>0</v>
      </c>
      <c r="J555" s="86" t="b">
        <v>0</v>
      </c>
      <c r="K555" s="86" t="b">
        <v>0</v>
      </c>
      <c r="L555" s="86" t="b">
        <v>0</v>
      </c>
    </row>
    <row r="556" spans="1:12" ht="15">
      <c r="A556" s="86" t="s">
        <v>3499</v>
      </c>
      <c r="B556" s="86" t="s">
        <v>3364</v>
      </c>
      <c r="C556" s="86">
        <v>3</v>
      </c>
      <c r="D556" s="121">
        <v>0.001015004097923048</v>
      </c>
      <c r="E556" s="121">
        <v>3.116275587580544</v>
      </c>
      <c r="F556" s="86" t="s">
        <v>3798</v>
      </c>
      <c r="G556" s="86" t="b">
        <v>0</v>
      </c>
      <c r="H556" s="86" t="b">
        <v>0</v>
      </c>
      <c r="I556" s="86" t="b">
        <v>0</v>
      </c>
      <c r="J556" s="86" t="b">
        <v>0</v>
      </c>
      <c r="K556" s="86" t="b">
        <v>0</v>
      </c>
      <c r="L556" s="86" t="b">
        <v>0</v>
      </c>
    </row>
    <row r="557" spans="1:12" ht="15">
      <c r="A557" s="86" t="s">
        <v>3364</v>
      </c>
      <c r="B557" s="86" t="s">
        <v>3500</v>
      </c>
      <c r="C557" s="86">
        <v>3</v>
      </c>
      <c r="D557" s="121">
        <v>0.001015004097923048</v>
      </c>
      <c r="E557" s="121">
        <v>3.116275587580544</v>
      </c>
      <c r="F557" s="86" t="s">
        <v>3798</v>
      </c>
      <c r="G557" s="86" t="b">
        <v>0</v>
      </c>
      <c r="H557" s="86" t="b">
        <v>0</v>
      </c>
      <c r="I557" s="86" t="b">
        <v>0</v>
      </c>
      <c r="J557" s="86" t="b">
        <v>0</v>
      </c>
      <c r="K557" s="86" t="b">
        <v>0</v>
      </c>
      <c r="L557" s="86" t="b">
        <v>0</v>
      </c>
    </row>
    <row r="558" spans="1:12" ht="15">
      <c r="A558" s="86" t="s">
        <v>3500</v>
      </c>
      <c r="B558" s="86" t="s">
        <v>3336</v>
      </c>
      <c r="C558" s="86">
        <v>3</v>
      </c>
      <c r="D558" s="121">
        <v>0.001015004097923048</v>
      </c>
      <c r="E558" s="121">
        <v>3.116275587580544</v>
      </c>
      <c r="F558" s="86" t="s">
        <v>3798</v>
      </c>
      <c r="G558" s="86" t="b">
        <v>0</v>
      </c>
      <c r="H558" s="86" t="b">
        <v>0</v>
      </c>
      <c r="I558" s="86" t="b">
        <v>0</v>
      </c>
      <c r="J558" s="86" t="b">
        <v>0</v>
      </c>
      <c r="K558" s="86" t="b">
        <v>0</v>
      </c>
      <c r="L558" s="86" t="b">
        <v>0</v>
      </c>
    </row>
    <row r="559" spans="1:12" ht="15">
      <c r="A559" s="86" t="s">
        <v>3336</v>
      </c>
      <c r="B559" s="86" t="s">
        <v>3337</v>
      </c>
      <c r="C559" s="86">
        <v>3</v>
      </c>
      <c r="D559" s="121">
        <v>0.001015004097923048</v>
      </c>
      <c r="E559" s="121">
        <v>2.991336850972244</v>
      </c>
      <c r="F559" s="86" t="s">
        <v>3798</v>
      </c>
      <c r="G559" s="86" t="b">
        <v>0</v>
      </c>
      <c r="H559" s="86" t="b">
        <v>0</v>
      </c>
      <c r="I559" s="86" t="b">
        <v>0</v>
      </c>
      <c r="J559" s="86" t="b">
        <v>0</v>
      </c>
      <c r="K559" s="86" t="b">
        <v>0</v>
      </c>
      <c r="L559" s="86" t="b">
        <v>0</v>
      </c>
    </row>
    <row r="560" spans="1:12" ht="15">
      <c r="A560" s="86" t="s">
        <v>3337</v>
      </c>
      <c r="B560" s="86" t="s">
        <v>3501</v>
      </c>
      <c r="C560" s="86">
        <v>3</v>
      </c>
      <c r="D560" s="121">
        <v>0.001015004097923048</v>
      </c>
      <c r="E560" s="121">
        <v>3.116275587580544</v>
      </c>
      <c r="F560" s="86" t="s">
        <v>3798</v>
      </c>
      <c r="G560" s="86" t="b">
        <v>0</v>
      </c>
      <c r="H560" s="86" t="b">
        <v>0</v>
      </c>
      <c r="I560" s="86" t="b">
        <v>0</v>
      </c>
      <c r="J560" s="86" t="b">
        <v>0</v>
      </c>
      <c r="K560" s="86" t="b">
        <v>0</v>
      </c>
      <c r="L560" s="86" t="b">
        <v>0</v>
      </c>
    </row>
    <row r="561" spans="1:12" ht="15">
      <c r="A561" s="86" t="s">
        <v>3501</v>
      </c>
      <c r="B561" s="86" t="s">
        <v>2717</v>
      </c>
      <c r="C561" s="86">
        <v>3</v>
      </c>
      <c r="D561" s="121">
        <v>0.001015004097923048</v>
      </c>
      <c r="E561" s="121">
        <v>1.8318448537360248</v>
      </c>
      <c r="F561" s="86" t="s">
        <v>3798</v>
      </c>
      <c r="G561" s="86" t="b">
        <v>0</v>
      </c>
      <c r="H561" s="86" t="b">
        <v>0</v>
      </c>
      <c r="I561" s="86" t="b">
        <v>0</v>
      </c>
      <c r="J561" s="86" t="b">
        <v>0</v>
      </c>
      <c r="K561" s="86" t="b">
        <v>0</v>
      </c>
      <c r="L561" s="86" t="b">
        <v>0</v>
      </c>
    </row>
    <row r="562" spans="1:12" ht="15">
      <c r="A562" s="86" t="s">
        <v>2713</v>
      </c>
      <c r="B562" s="86" t="s">
        <v>3352</v>
      </c>
      <c r="C562" s="86">
        <v>3</v>
      </c>
      <c r="D562" s="121">
        <v>0.001015004097923048</v>
      </c>
      <c r="E562" s="121">
        <v>1.3454235759384001</v>
      </c>
      <c r="F562" s="86" t="s">
        <v>3798</v>
      </c>
      <c r="G562" s="86" t="b">
        <v>0</v>
      </c>
      <c r="H562" s="86" t="b">
        <v>0</v>
      </c>
      <c r="I562" s="86" t="b">
        <v>0</v>
      </c>
      <c r="J562" s="86" t="b">
        <v>0</v>
      </c>
      <c r="K562" s="86" t="b">
        <v>0</v>
      </c>
      <c r="L562" s="86" t="b">
        <v>0</v>
      </c>
    </row>
    <row r="563" spans="1:12" ht="15">
      <c r="A563" s="86" t="s">
        <v>3352</v>
      </c>
      <c r="B563" s="86" t="s">
        <v>2722</v>
      </c>
      <c r="C563" s="86">
        <v>3</v>
      </c>
      <c r="D563" s="121">
        <v>0.001015004097923048</v>
      </c>
      <c r="E563" s="121">
        <v>1.7360643458689384</v>
      </c>
      <c r="F563" s="86" t="s">
        <v>3798</v>
      </c>
      <c r="G563" s="86" t="b">
        <v>0</v>
      </c>
      <c r="H563" s="86" t="b">
        <v>0</v>
      </c>
      <c r="I563" s="86" t="b">
        <v>0</v>
      </c>
      <c r="J563" s="86" t="b">
        <v>0</v>
      </c>
      <c r="K563" s="86" t="b">
        <v>0</v>
      </c>
      <c r="L563" s="86" t="b">
        <v>0</v>
      </c>
    </row>
    <row r="564" spans="1:12" ht="15">
      <c r="A564" s="86" t="s">
        <v>2729</v>
      </c>
      <c r="B564" s="86" t="s">
        <v>2753</v>
      </c>
      <c r="C564" s="86">
        <v>3</v>
      </c>
      <c r="D564" s="121">
        <v>0.001015004097923048</v>
      </c>
      <c r="E564" s="121">
        <v>1.326225113897193</v>
      </c>
      <c r="F564" s="86" t="s">
        <v>3798</v>
      </c>
      <c r="G564" s="86" t="b">
        <v>0</v>
      </c>
      <c r="H564" s="86" t="b">
        <v>0</v>
      </c>
      <c r="I564" s="86" t="b">
        <v>0</v>
      </c>
      <c r="J564" s="86" t="b">
        <v>0</v>
      </c>
      <c r="K564" s="86" t="b">
        <v>0</v>
      </c>
      <c r="L564" s="86" t="b">
        <v>0</v>
      </c>
    </row>
    <row r="565" spans="1:12" ht="15">
      <c r="A565" s="86" t="s">
        <v>2753</v>
      </c>
      <c r="B565" s="86" t="s">
        <v>3342</v>
      </c>
      <c r="C565" s="86">
        <v>3</v>
      </c>
      <c r="D565" s="121">
        <v>0.001015004097923048</v>
      </c>
      <c r="E565" s="121">
        <v>2.8152455919165633</v>
      </c>
      <c r="F565" s="86" t="s">
        <v>3798</v>
      </c>
      <c r="G565" s="86" t="b">
        <v>0</v>
      </c>
      <c r="H565" s="86" t="b">
        <v>0</v>
      </c>
      <c r="I565" s="86" t="b">
        <v>0</v>
      </c>
      <c r="J565" s="86" t="b">
        <v>0</v>
      </c>
      <c r="K565" s="86" t="b">
        <v>0</v>
      </c>
      <c r="L565" s="86" t="b">
        <v>0</v>
      </c>
    </row>
    <row r="566" spans="1:12" ht="15">
      <c r="A566" s="86" t="s">
        <v>3342</v>
      </c>
      <c r="B566" s="86" t="s">
        <v>3154</v>
      </c>
      <c r="C566" s="86">
        <v>3</v>
      </c>
      <c r="D566" s="121">
        <v>0.001015004097923048</v>
      </c>
      <c r="E566" s="121">
        <v>2.0370943415329195</v>
      </c>
      <c r="F566" s="86" t="s">
        <v>3798</v>
      </c>
      <c r="G566" s="86" t="b">
        <v>0</v>
      </c>
      <c r="H566" s="86" t="b">
        <v>0</v>
      </c>
      <c r="I566" s="86" t="b">
        <v>0</v>
      </c>
      <c r="J566" s="86" t="b">
        <v>0</v>
      </c>
      <c r="K566" s="86" t="b">
        <v>0</v>
      </c>
      <c r="L566" s="86" t="b">
        <v>0</v>
      </c>
    </row>
    <row r="567" spans="1:12" ht="15">
      <c r="A567" s="86" t="s">
        <v>3502</v>
      </c>
      <c r="B567" s="86" t="s">
        <v>3503</v>
      </c>
      <c r="C567" s="86">
        <v>3</v>
      </c>
      <c r="D567" s="121">
        <v>0.001015004097923048</v>
      </c>
      <c r="E567" s="121">
        <v>3.2412143241888445</v>
      </c>
      <c r="F567" s="86" t="s">
        <v>3798</v>
      </c>
      <c r="G567" s="86" t="b">
        <v>0</v>
      </c>
      <c r="H567" s="86" t="b">
        <v>0</v>
      </c>
      <c r="I567" s="86" t="b">
        <v>0</v>
      </c>
      <c r="J567" s="86" t="b">
        <v>0</v>
      </c>
      <c r="K567" s="86" t="b">
        <v>0</v>
      </c>
      <c r="L567" s="86" t="b">
        <v>0</v>
      </c>
    </row>
    <row r="568" spans="1:12" ht="15">
      <c r="A568" s="86" t="s">
        <v>3503</v>
      </c>
      <c r="B568" s="86" t="s">
        <v>3504</v>
      </c>
      <c r="C568" s="86">
        <v>3</v>
      </c>
      <c r="D568" s="121">
        <v>0.001015004097923048</v>
      </c>
      <c r="E568" s="121">
        <v>3.2412143241888445</v>
      </c>
      <c r="F568" s="86" t="s">
        <v>3798</v>
      </c>
      <c r="G568" s="86" t="b">
        <v>0</v>
      </c>
      <c r="H568" s="86" t="b">
        <v>0</v>
      </c>
      <c r="I568" s="86" t="b">
        <v>0</v>
      </c>
      <c r="J568" s="86" t="b">
        <v>0</v>
      </c>
      <c r="K568" s="86" t="b">
        <v>0</v>
      </c>
      <c r="L568" s="86" t="b">
        <v>0</v>
      </c>
    </row>
    <row r="569" spans="1:12" ht="15">
      <c r="A569" s="86" t="s">
        <v>3504</v>
      </c>
      <c r="B569" s="86" t="s">
        <v>3505</v>
      </c>
      <c r="C569" s="86">
        <v>3</v>
      </c>
      <c r="D569" s="121">
        <v>0.001015004097923048</v>
      </c>
      <c r="E569" s="121">
        <v>3.2412143241888445</v>
      </c>
      <c r="F569" s="86" t="s">
        <v>3798</v>
      </c>
      <c r="G569" s="86" t="b">
        <v>0</v>
      </c>
      <c r="H569" s="86" t="b">
        <v>0</v>
      </c>
      <c r="I569" s="86" t="b">
        <v>0</v>
      </c>
      <c r="J569" s="86" t="b">
        <v>0</v>
      </c>
      <c r="K569" s="86" t="b">
        <v>0</v>
      </c>
      <c r="L569" s="86" t="b">
        <v>0</v>
      </c>
    </row>
    <row r="570" spans="1:12" ht="15">
      <c r="A570" s="86" t="s">
        <v>3505</v>
      </c>
      <c r="B570" s="86" t="s">
        <v>3299</v>
      </c>
      <c r="C570" s="86">
        <v>3</v>
      </c>
      <c r="D570" s="121">
        <v>0.001015004097923048</v>
      </c>
      <c r="E570" s="121">
        <v>3.019365574572488</v>
      </c>
      <c r="F570" s="86" t="s">
        <v>3798</v>
      </c>
      <c r="G570" s="86" t="b">
        <v>0</v>
      </c>
      <c r="H570" s="86" t="b">
        <v>0</v>
      </c>
      <c r="I570" s="86" t="b">
        <v>0</v>
      </c>
      <c r="J570" s="86" t="b">
        <v>0</v>
      </c>
      <c r="K570" s="86" t="b">
        <v>0</v>
      </c>
      <c r="L570" s="86" t="b">
        <v>0</v>
      </c>
    </row>
    <row r="571" spans="1:12" ht="15">
      <c r="A571" s="86" t="s">
        <v>3299</v>
      </c>
      <c r="B571" s="86" t="s">
        <v>3506</v>
      </c>
      <c r="C571" s="86">
        <v>3</v>
      </c>
      <c r="D571" s="121">
        <v>0.001015004097923048</v>
      </c>
      <c r="E571" s="121">
        <v>3.019365574572488</v>
      </c>
      <c r="F571" s="86" t="s">
        <v>3798</v>
      </c>
      <c r="G571" s="86" t="b">
        <v>0</v>
      </c>
      <c r="H571" s="86" t="b">
        <v>0</v>
      </c>
      <c r="I571" s="86" t="b">
        <v>0</v>
      </c>
      <c r="J571" s="86" t="b">
        <v>1</v>
      </c>
      <c r="K571" s="86" t="b">
        <v>0</v>
      </c>
      <c r="L571" s="86" t="b">
        <v>0</v>
      </c>
    </row>
    <row r="572" spans="1:12" ht="15">
      <c r="A572" s="86" t="s">
        <v>3506</v>
      </c>
      <c r="B572" s="86" t="s">
        <v>3200</v>
      </c>
      <c r="C572" s="86">
        <v>3</v>
      </c>
      <c r="D572" s="121">
        <v>0.001015004097923048</v>
      </c>
      <c r="E572" s="121">
        <v>2.6769428937502817</v>
      </c>
      <c r="F572" s="86" t="s">
        <v>3798</v>
      </c>
      <c r="G572" s="86" t="b">
        <v>1</v>
      </c>
      <c r="H572" s="86" t="b">
        <v>0</v>
      </c>
      <c r="I572" s="86" t="b">
        <v>0</v>
      </c>
      <c r="J572" s="86" t="b">
        <v>0</v>
      </c>
      <c r="K572" s="86" t="b">
        <v>0</v>
      </c>
      <c r="L572" s="86" t="b">
        <v>0</v>
      </c>
    </row>
    <row r="573" spans="1:12" ht="15">
      <c r="A573" s="86" t="s">
        <v>2651</v>
      </c>
      <c r="B573" s="86" t="s">
        <v>3507</v>
      </c>
      <c r="C573" s="86">
        <v>3</v>
      </c>
      <c r="D573" s="121">
        <v>0.001015004097923048</v>
      </c>
      <c r="E573" s="121">
        <v>2.572207543230269</v>
      </c>
      <c r="F573" s="86" t="s">
        <v>3798</v>
      </c>
      <c r="G573" s="86" t="b">
        <v>0</v>
      </c>
      <c r="H573" s="86" t="b">
        <v>0</v>
      </c>
      <c r="I573" s="86" t="b">
        <v>0</v>
      </c>
      <c r="J573" s="86" t="b">
        <v>0</v>
      </c>
      <c r="K573" s="86" t="b">
        <v>0</v>
      </c>
      <c r="L573" s="86" t="b">
        <v>0</v>
      </c>
    </row>
    <row r="574" spans="1:12" ht="15">
      <c r="A574" s="86" t="s">
        <v>3507</v>
      </c>
      <c r="B574" s="86" t="s">
        <v>3508</v>
      </c>
      <c r="C574" s="86">
        <v>3</v>
      </c>
      <c r="D574" s="121">
        <v>0.001015004097923048</v>
      </c>
      <c r="E574" s="121">
        <v>3.2412143241888445</v>
      </c>
      <c r="F574" s="86" t="s">
        <v>3798</v>
      </c>
      <c r="G574" s="86" t="b">
        <v>0</v>
      </c>
      <c r="H574" s="86" t="b">
        <v>0</v>
      </c>
      <c r="I574" s="86" t="b">
        <v>0</v>
      </c>
      <c r="J574" s="86" t="b">
        <v>0</v>
      </c>
      <c r="K574" s="86" t="b">
        <v>0</v>
      </c>
      <c r="L574" s="86" t="b">
        <v>0</v>
      </c>
    </row>
    <row r="575" spans="1:12" ht="15">
      <c r="A575" s="86" t="s">
        <v>3508</v>
      </c>
      <c r="B575" s="86" t="s">
        <v>3355</v>
      </c>
      <c r="C575" s="86">
        <v>3</v>
      </c>
      <c r="D575" s="121">
        <v>0.001015004097923048</v>
      </c>
      <c r="E575" s="121">
        <v>3.116275587580544</v>
      </c>
      <c r="F575" s="86" t="s">
        <v>3798</v>
      </c>
      <c r="G575" s="86" t="b">
        <v>0</v>
      </c>
      <c r="H575" s="86" t="b">
        <v>0</v>
      </c>
      <c r="I575" s="86" t="b">
        <v>0</v>
      </c>
      <c r="J575" s="86" t="b">
        <v>0</v>
      </c>
      <c r="K575" s="86" t="b">
        <v>0</v>
      </c>
      <c r="L575" s="86" t="b">
        <v>0</v>
      </c>
    </row>
    <row r="576" spans="1:12" ht="15">
      <c r="A576" s="86" t="s">
        <v>3355</v>
      </c>
      <c r="B576" s="86" t="s">
        <v>3509</v>
      </c>
      <c r="C576" s="86">
        <v>3</v>
      </c>
      <c r="D576" s="121">
        <v>0.001015004097923048</v>
      </c>
      <c r="E576" s="121">
        <v>3.116275587580544</v>
      </c>
      <c r="F576" s="86" t="s">
        <v>3798</v>
      </c>
      <c r="G576" s="86" t="b">
        <v>0</v>
      </c>
      <c r="H576" s="86" t="b">
        <v>0</v>
      </c>
      <c r="I576" s="86" t="b">
        <v>0</v>
      </c>
      <c r="J576" s="86" t="b">
        <v>0</v>
      </c>
      <c r="K576" s="86" t="b">
        <v>0</v>
      </c>
      <c r="L576" s="86" t="b">
        <v>0</v>
      </c>
    </row>
    <row r="577" spans="1:12" ht="15">
      <c r="A577" s="86" t="s">
        <v>3509</v>
      </c>
      <c r="B577" s="86" t="s">
        <v>3510</v>
      </c>
      <c r="C577" s="86">
        <v>3</v>
      </c>
      <c r="D577" s="121">
        <v>0.001015004097923048</v>
      </c>
      <c r="E577" s="121">
        <v>3.2412143241888445</v>
      </c>
      <c r="F577" s="86" t="s">
        <v>3798</v>
      </c>
      <c r="G577" s="86" t="b">
        <v>0</v>
      </c>
      <c r="H577" s="86" t="b">
        <v>0</v>
      </c>
      <c r="I577" s="86" t="b">
        <v>0</v>
      </c>
      <c r="J577" s="86" t="b">
        <v>0</v>
      </c>
      <c r="K577" s="86" t="b">
        <v>0</v>
      </c>
      <c r="L577" s="86" t="b">
        <v>0</v>
      </c>
    </row>
    <row r="578" spans="1:12" ht="15">
      <c r="A578" s="86" t="s">
        <v>3510</v>
      </c>
      <c r="B578" s="86" t="s">
        <v>3511</v>
      </c>
      <c r="C578" s="86">
        <v>3</v>
      </c>
      <c r="D578" s="121">
        <v>0.001015004097923048</v>
      </c>
      <c r="E578" s="121">
        <v>3.2412143241888445</v>
      </c>
      <c r="F578" s="86" t="s">
        <v>3798</v>
      </c>
      <c r="G578" s="86" t="b">
        <v>0</v>
      </c>
      <c r="H578" s="86" t="b">
        <v>0</v>
      </c>
      <c r="I578" s="86" t="b">
        <v>0</v>
      </c>
      <c r="J578" s="86" t="b">
        <v>0</v>
      </c>
      <c r="K578" s="86" t="b">
        <v>0</v>
      </c>
      <c r="L578" s="86" t="b">
        <v>0</v>
      </c>
    </row>
    <row r="579" spans="1:12" ht="15">
      <c r="A579" s="86" t="s">
        <v>3511</v>
      </c>
      <c r="B579" s="86" t="s">
        <v>3512</v>
      </c>
      <c r="C579" s="86">
        <v>3</v>
      </c>
      <c r="D579" s="121">
        <v>0.001015004097923048</v>
      </c>
      <c r="E579" s="121">
        <v>3.2412143241888445</v>
      </c>
      <c r="F579" s="86" t="s">
        <v>3798</v>
      </c>
      <c r="G579" s="86" t="b">
        <v>0</v>
      </c>
      <c r="H579" s="86" t="b">
        <v>0</v>
      </c>
      <c r="I579" s="86" t="b">
        <v>0</v>
      </c>
      <c r="J579" s="86" t="b">
        <v>0</v>
      </c>
      <c r="K579" s="86" t="b">
        <v>0</v>
      </c>
      <c r="L579" s="86" t="b">
        <v>0</v>
      </c>
    </row>
    <row r="580" spans="1:12" ht="15">
      <c r="A580" s="86" t="s">
        <v>3512</v>
      </c>
      <c r="B580" s="86" t="s">
        <v>2713</v>
      </c>
      <c r="C580" s="86">
        <v>3</v>
      </c>
      <c r="D580" s="121">
        <v>0.001015004097923048</v>
      </c>
      <c r="E580" s="121">
        <v>1.4441777296448268</v>
      </c>
      <c r="F580" s="86" t="s">
        <v>3798</v>
      </c>
      <c r="G580" s="86" t="b">
        <v>0</v>
      </c>
      <c r="H580" s="86" t="b">
        <v>0</v>
      </c>
      <c r="I580" s="86" t="b">
        <v>0</v>
      </c>
      <c r="J580" s="86" t="b">
        <v>0</v>
      </c>
      <c r="K580" s="86" t="b">
        <v>0</v>
      </c>
      <c r="L580" s="86" t="b">
        <v>0</v>
      </c>
    </row>
    <row r="581" spans="1:12" ht="15">
      <c r="A581" s="86" t="s">
        <v>2713</v>
      </c>
      <c r="B581" s="86" t="s">
        <v>3266</v>
      </c>
      <c r="C581" s="86">
        <v>3</v>
      </c>
      <c r="D581" s="121">
        <v>0.001015004097923048</v>
      </c>
      <c r="E581" s="121">
        <v>1.1693323168827188</v>
      </c>
      <c r="F581" s="86" t="s">
        <v>3798</v>
      </c>
      <c r="G581" s="86" t="b">
        <v>0</v>
      </c>
      <c r="H581" s="86" t="b">
        <v>0</v>
      </c>
      <c r="I581" s="86" t="b">
        <v>0</v>
      </c>
      <c r="J581" s="86" t="b">
        <v>0</v>
      </c>
      <c r="K581" s="86" t="b">
        <v>0</v>
      </c>
      <c r="L581" s="86" t="b">
        <v>0</v>
      </c>
    </row>
    <row r="582" spans="1:12" ht="15">
      <c r="A582" s="86" t="s">
        <v>3204</v>
      </c>
      <c r="B582" s="86" t="s">
        <v>3513</v>
      </c>
      <c r="C582" s="86">
        <v>3</v>
      </c>
      <c r="D582" s="121">
        <v>0.001015004097923048</v>
      </c>
      <c r="E582" s="121">
        <v>2.7183355789085066</v>
      </c>
      <c r="F582" s="86" t="s">
        <v>3798</v>
      </c>
      <c r="G582" s="86" t="b">
        <v>0</v>
      </c>
      <c r="H582" s="86" t="b">
        <v>0</v>
      </c>
      <c r="I582" s="86" t="b">
        <v>0</v>
      </c>
      <c r="J582" s="86" t="b">
        <v>0</v>
      </c>
      <c r="K582" s="86" t="b">
        <v>0</v>
      </c>
      <c r="L582" s="86" t="b">
        <v>0</v>
      </c>
    </row>
    <row r="583" spans="1:12" ht="15">
      <c r="A583" s="86" t="s">
        <v>3513</v>
      </c>
      <c r="B583" s="86" t="s">
        <v>3262</v>
      </c>
      <c r="C583" s="86">
        <v>3</v>
      </c>
      <c r="D583" s="121">
        <v>0.001015004097923048</v>
      </c>
      <c r="E583" s="121">
        <v>2.940184328524863</v>
      </c>
      <c r="F583" s="86" t="s">
        <v>3798</v>
      </c>
      <c r="G583" s="86" t="b">
        <v>0</v>
      </c>
      <c r="H583" s="86" t="b">
        <v>0</v>
      </c>
      <c r="I583" s="86" t="b">
        <v>0</v>
      </c>
      <c r="J583" s="86" t="b">
        <v>0</v>
      </c>
      <c r="K583" s="86" t="b">
        <v>0</v>
      </c>
      <c r="L583" s="86" t="b">
        <v>0</v>
      </c>
    </row>
    <row r="584" spans="1:12" ht="15">
      <c r="A584" s="86" t="s">
        <v>3262</v>
      </c>
      <c r="B584" s="86" t="s">
        <v>3514</v>
      </c>
      <c r="C584" s="86">
        <v>3</v>
      </c>
      <c r="D584" s="121">
        <v>0.001015004097923048</v>
      </c>
      <c r="E584" s="121">
        <v>3.2412143241888445</v>
      </c>
      <c r="F584" s="86" t="s">
        <v>3798</v>
      </c>
      <c r="G584" s="86" t="b">
        <v>0</v>
      </c>
      <c r="H584" s="86" t="b">
        <v>0</v>
      </c>
      <c r="I584" s="86" t="b">
        <v>0</v>
      </c>
      <c r="J584" s="86" t="b">
        <v>0</v>
      </c>
      <c r="K584" s="86" t="b">
        <v>0</v>
      </c>
      <c r="L584" s="86" t="b">
        <v>0</v>
      </c>
    </row>
    <row r="585" spans="1:12" ht="15">
      <c r="A585" s="86" t="s">
        <v>3514</v>
      </c>
      <c r="B585" s="86" t="s">
        <v>3515</v>
      </c>
      <c r="C585" s="86">
        <v>3</v>
      </c>
      <c r="D585" s="121">
        <v>0.001015004097923048</v>
      </c>
      <c r="E585" s="121">
        <v>3.2412143241888445</v>
      </c>
      <c r="F585" s="86" t="s">
        <v>3798</v>
      </c>
      <c r="G585" s="86" t="b">
        <v>0</v>
      </c>
      <c r="H585" s="86" t="b">
        <v>0</v>
      </c>
      <c r="I585" s="86" t="b">
        <v>0</v>
      </c>
      <c r="J585" s="86" t="b">
        <v>0</v>
      </c>
      <c r="K585" s="86" t="b">
        <v>0</v>
      </c>
      <c r="L585" s="86" t="b">
        <v>0</v>
      </c>
    </row>
    <row r="586" spans="1:12" ht="15">
      <c r="A586" s="86" t="s">
        <v>3515</v>
      </c>
      <c r="B586" s="86" t="s">
        <v>3516</v>
      </c>
      <c r="C586" s="86">
        <v>3</v>
      </c>
      <c r="D586" s="121">
        <v>0.001015004097923048</v>
      </c>
      <c r="E586" s="121">
        <v>3.2412143241888445</v>
      </c>
      <c r="F586" s="86" t="s">
        <v>3798</v>
      </c>
      <c r="G586" s="86" t="b">
        <v>0</v>
      </c>
      <c r="H586" s="86" t="b">
        <v>0</v>
      </c>
      <c r="I586" s="86" t="b">
        <v>0</v>
      </c>
      <c r="J586" s="86" t="b">
        <v>0</v>
      </c>
      <c r="K586" s="86" t="b">
        <v>0</v>
      </c>
      <c r="L586" s="86" t="b">
        <v>0</v>
      </c>
    </row>
    <row r="587" spans="1:12" ht="15">
      <c r="A587" s="86" t="s">
        <v>3259</v>
      </c>
      <c r="B587" s="86" t="s">
        <v>3517</v>
      </c>
      <c r="C587" s="86">
        <v>3</v>
      </c>
      <c r="D587" s="121">
        <v>0.001015004097923048</v>
      </c>
      <c r="E587" s="121">
        <v>2.940184328524863</v>
      </c>
      <c r="F587" s="86" t="s">
        <v>3798</v>
      </c>
      <c r="G587" s="86" t="b">
        <v>0</v>
      </c>
      <c r="H587" s="86" t="b">
        <v>0</v>
      </c>
      <c r="I587" s="86" t="b">
        <v>0</v>
      </c>
      <c r="J587" s="86" t="b">
        <v>0</v>
      </c>
      <c r="K587" s="86" t="b">
        <v>0</v>
      </c>
      <c r="L587" s="86" t="b">
        <v>0</v>
      </c>
    </row>
    <row r="588" spans="1:12" ht="15">
      <c r="A588" s="86" t="s">
        <v>3517</v>
      </c>
      <c r="B588" s="86" t="s">
        <v>3303</v>
      </c>
      <c r="C588" s="86">
        <v>3</v>
      </c>
      <c r="D588" s="121">
        <v>0.001015004097923048</v>
      </c>
      <c r="E588" s="121">
        <v>3.019365574572488</v>
      </c>
      <c r="F588" s="86" t="s">
        <v>3798</v>
      </c>
      <c r="G588" s="86" t="b">
        <v>0</v>
      </c>
      <c r="H588" s="86" t="b">
        <v>0</v>
      </c>
      <c r="I588" s="86" t="b">
        <v>0</v>
      </c>
      <c r="J588" s="86" t="b">
        <v>0</v>
      </c>
      <c r="K588" s="86" t="b">
        <v>0</v>
      </c>
      <c r="L588" s="86" t="b">
        <v>0</v>
      </c>
    </row>
    <row r="589" spans="1:12" ht="15">
      <c r="A589" s="86" t="s">
        <v>3303</v>
      </c>
      <c r="B589" s="86" t="s">
        <v>3231</v>
      </c>
      <c r="C589" s="86">
        <v>3</v>
      </c>
      <c r="D589" s="121">
        <v>0.001015004097923048</v>
      </c>
      <c r="E589" s="121">
        <v>2.6513887892778936</v>
      </c>
      <c r="F589" s="86" t="s">
        <v>3798</v>
      </c>
      <c r="G589" s="86" t="b">
        <v>0</v>
      </c>
      <c r="H589" s="86" t="b">
        <v>0</v>
      </c>
      <c r="I589" s="86" t="b">
        <v>0</v>
      </c>
      <c r="J589" s="86" t="b">
        <v>0</v>
      </c>
      <c r="K589" s="86" t="b">
        <v>0</v>
      </c>
      <c r="L589" s="86" t="b">
        <v>0</v>
      </c>
    </row>
    <row r="590" spans="1:12" ht="15">
      <c r="A590" s="86" t="s">
        <v>3231</v>
      </c>
      <c r="B590" s="86" t="s">
        <v>3518</v>
      </c>
      <c r="C590" s="86">
        <v>3</v>
      </c>
      <c r="D590" s="121">
        <v>0.001015004097923048</v>
      </c>
      <c r="E590" s="121">
        <v>2.8732375388942497</v>
      </c>
      <c r="F590" s="86" t="s">
        <v>3798</v>
      </c>
      <c r="G590" s="86" t="b">
        <v>0</v>
      </c>
      <c r="H590" s="86" t="b">
        <v>0</v>
      </c>
      <c r="I590" s="86" t="b">
        <v>0</v>
      </c>
      <c r="J590" s="86" t="b">
        <v>0</v>
      </c>
      <c r="K590" s="86" t="b">
        <v>0</v>
      </c>
      <c r="L590" s="86" t="b">
        <v>0</v>
      </c>
    </row>
    <row r="591" spans="1:12" ht="15">
      <c r="A591" s="86" t="s">
        <v>3518</v>
      </c>
      <c r="B591" s="86" t="s">
        <v>3249</v>
      </c>
      <c r="C591" s="86">
        <v>3</v>
      </c>
      <c r="D591" s="121">
        <v>0.001015004097923048</v>
      </c>
      <c r="E591" s="121">
        <v>2.940184328524863</v>
      </c>
      <c r="F591" s="86" t="s">
        <v>3798</v>
      </c>
      <c r="G591" s="86" t="b">
        <v>0</v>
      </c>
      <c r="H591" s="86" t="b">
        <v>0</v>
      </c>
      <c r="I591" s="86" t="b">
        <v>0</v>
      </c>
      <c r="J591" s="86" t="b">
        <v>0</v>
      </c>
      <c r="K591" s="86" t="b">
        <v>0</v>
      </c>
      <c r="L591" s="86" t="b">
        <v>0</v>
      </c>
    </row>
    <row r="592" spans="1:12" ht="15">
      <c r="A592" s="86" t="s">
        <v>3249</v>
      </c>
      <c r="B592" s="86" t="s">
        <v>3519</v>
      </c>
      <c r="C592" s="86">
        <v>3</v>
      </c>
      <c r="D592" s="121">
        <v>0.001015004097923048</v>
      </c>
      <c r="E592" s="121">
        <v>2.940184328524863</v>
      </c>
      <c r="F592" s="86" t="s">
        <v>3798</v>
      </c>
      <c r="G592" s="86" t="b">
        <v>0</v>
      </c>
      <c r="H592" s="86" t="b">
        <v>0</v>
      </c>
      <c r="I592" s="86" t="b">
        <v>0</v>
      </c>
      <c r="J592" s="86" t="b">
        <v>0</v>
      </c>
      <c r="K592" s="86" t="b">
        <v>0</v>
      </c>
      <c r="L592" s="86" t="b">
        <v>0</v>
      </c>
    </row>
    <row r="593" spans="1:12" ht="15">
      <c r="A593" s="86" t="s">
        <v>3519</v>
      </c>
      <c r="B593" s="86" t="s">
        <v>3520</v>
      </c>
      <c r="C593" s="86">
        <v>3</v>
      </c>
      <c r="D593" s="121">
        <v>0.001015004097923048</v>
      </c>
      <c r="E593" s="121">
        <v>3.2412143241888445</v>
      </c>
      <c r="F593" s="86" t="s">
        <v>3798</v>
      </c>
      <c r="G593" s="86" t="b">
        <v>0</v>
      </c>
      <c r="H593" s="86" t="b">
        <v>0</v>
      </c>
      <c r="I593" s="86" t="b">
        <v>0</v>
      </c>
      <c r="J593" s="86" t="b">
        <v>0</v>
      </c>
      <c r="K593" s="86" t="b">
        <v>0</v>
      </c>
      <c r="L593" s="86" t="b">
        <v>0</v>
      </c>
    </row>
    <row r="594" spans="1:12" ht="15">
      <c r="A594" s="86" t="s">
        <v>3520</v>
      </c>
      <c r="B594" s="86" t="s">
        <v>3233</v>
      </c>
      <c r="C594" s="86">
        <v>3</v>
      </c>
      <c r="D594" s="121">
        <v>0.001015004097923048</v>
      </c>
      <c r="E594" s="121">
        <v>2.8732375388942497</v>
      </c>
      <c r="F594" s="86" t="s">
        <v>3798</v>
      </c>
      <c r="G594" s="86" t="b">
        <v>0</v>
      </c>
      <c r="H594" s="86" t="b">
        <v>0</v>
      </c>
      <c r="I594" s="86" t="b">
        <v>0</v>
      </c>
      <c r="J594" s="86" t="b">
        <v>0</v>
      </c>
      <c r="K594" s="86" t="b">
        <v>0</v>
      </c>
      <c r="L594" s="86" t="b">
        <v>0</v>
      </c>
    </row>
    <row r="595" spans="1:12" ht="15">
      <c r="A595" s="86" t="s">
        <v>3234</v>
      </c>
      <c r="B595" s="86" t="s">
        <v>2716</v>
      </c>
      <c r="C595" s="86">
        <v>3</v>
      </c>
      <c r="D595" s="121">
        <v>0.001015004097923048</v>
      </c>
      <c r="E595" s="121">
        <v>1.4472688066219688</v>
      </c>
      <c r="F595" s="86" t="s">
        <v>3798</v>
      </c>
      <c r="G595" s="86" t="b">
        <v>0</v>
      </c>
      <c r="H595" s="86" t="b">
        <v>0</v>
      </c>
      <c r="I595" s="86" t="b">
        <v>0</v>
      </c>
      <c r="J595" s="86" t="b">
        <v>0</v>
      </c>
      <c r="K595" s="86" t="b">
        <v>0</v>
      </c>
      <c r="L595" s="86" t="b">
        <v>0</v>
      </c>
    </row>
    <row r="596" spans="1:12" ht="15">
      <c r="A596" s="86" t="s">
        <v>2716</v>
      </c>
      <c r="B596" s="86" t="s">
        <v>3331</v>
      </c>
      <c r="C596" s="86">
        <v>3</v>
      </c>
      <c r="D596" s="121">
        <v>0.001015004097923048</v>
      </c>
      <c r="E596" s="121">
        <v>1.6903068553082632</v>
      </c>
      <c r="F596" s="86" t="s">
        <v>3798</v>
      </c>
      <c r="G596" s="86" t="b">
        <v>0</v>
      </c>
      <c r="H596" s="86" t="b">
        <v>0</v>
      </c>
      <c r="I596" s="86" t="b">
        <v>0</v>
      </c>
      <c r="J596" s="86" t="b">
        <v>0</v>
      </c>
      <c r="K596" s="86" t="b">
        <v>0</v>
      </c>
      <c r="L596" s="86" t="b">
        <v>0</v>
      </c>
    </row>
    <row r="597" spans="1:12" ht="15">
      <c r="A597" s="86" t="s">
        <v>3331</v>
      </c>
      <c r="B597" s="86" t="s">
        <v>2725</v>
      </c>
      <c r="C597" s="86">
        <v>3</v>
      </c>
      <c r="D597" s="121">
        <v>0.001015004097923048</v>
      </c>
      <c r="E597" s="121">
        <v>1.74829880228595</v>
      </c>
      <c r="F597" s="86" t="s">
        <v>3798</v>
      </c>
      <c r="G597" s="86" t="b">
        <v>0</v>
      </c>
      <c r="H597" s="86" t="b">
        <v>0</v>
      </c>
      <c r="I597" s="86" t="b">
        <v>0</v>
      </c>
      <c r="J597" s="86" t="b">
        <v>0</v>
      </c>
      <c r="K597" s="86" t="b">
        <v>0</v>
      </c>
      <c r="L597" s="86" t="b">
        <v>0</v>
      </c>
    </row>
    <row r="598" spans="1:12" ht="15">
      <c r="A598" s="86" t="s">
        <v>2725</v>
      </c>
      <c r="B598" s="86" t="s">
        <v>3521</v>
      </c>
      <c r="C598" s="86">
        <v>3</v>
      </c>
      <c r="D598" s="121">
        <v>0.001015004097923048</v>
      </c>
      <c r="E598" s="121">
        <v>1.8670772301894314</v>
      </c>
      <c r="F598" s="86" t="s">
        <v>3798</v>
      </c>
      <c r="G598" s="86" t="b">
        <v>0</v>
      </c>
      <c r="H598" s="86" t="b">
        <v>0</v>
      </c>
      <c r="I598" s="86" t="b">
        <v>0</v>
      </c>
      <c r="J598" s="86" t="b">
        <v>0</v>
      </c>
      <c r="K598" s="86" t="b">
        <v>0</v>
      </c>
      <c r="L598" s="86" t="b">
        <v>0</v>
      </c>
    </row>
    <row r="599" spans="1:12" ht="15">
      <c r="A599" s="86" t="s">
        <v>3521</v>
      </c>
      <c r="B599" s="86" t="s">
        <v>3157</v>
      </c>
      <c r="C599" s="86">
        <v>3</v>
      </c>
      <c r="D599" s="121">
        <v>0.001015004097923048</v>
      </c>
      <c r="E599" s="121">
        <v>2.1868566618662517</v>
      </c>
      <c r="F599" s="86" t="s">
        <v>3798</v>
      </c>
      <c r="G599" s="86" t="b">
        <v>0</v>
      </c>
      <c r="H599" s="86" t="b">
        <v>0</v>
      </c>
      <c r="I599" s="86" t="b">
        <v>0</v>
      </c>
      <c r="J599" s="86" t="b">
        <v>0</v>
      </c>
      <c r="K599" s="86" t="b">
        <v>0</v>
      </c>
      <c r="L599" s="86" t="b">
        <v>0</v>
      </c>
    </row>
    <row r="600" spans="1:12" ht="15">
      <c r="A600" s="86" t="s">
        <v>3157</v>
      </c>
      <c r="B600" s="86" t="s">
        <v>3522</v>
      </c>
      <c r="C600" s="86">
        <v>3</v>
      </c>
      <c r="D600" s="121">
        <v>0.001015004097923048</v>
      </c>
      <c r="E600" s="121">
        <v>2.1868566618662517</v>
      </c>
      <c r="F600" s="86" t="s">
        <v>3798</v>
      </c>
      <c r="G600" s="86" t="b">
        <v>0</v>
      </c>
      <c r="H600" s="86" t="b">
        <v>0</v>
      </c>
      <c r="I600" s="86" t="b">
        <v>0</v>
      </c>
      <c r="J600" s="86" t="b">
        <v>0</v>
      </c>
      <c r="K600" s="86" t="b">
        <v>0</v>
      </c>
      <c r="L600" s="86" t="b">
        <v>0</v>
      </c>
    </row>
    <row r="601" spans="1:12" ht="15">
      <c r="A601" s="86" t="s">
        <v>3522</v>
      </c>
      <c r="B601" s="86" t="s">
        <v>3523</v>
      </c>
      <c r="C601" s="86">
        <v>3</v>
      </c>
      <c r="D601" s="121">
        <v>0.001015004097923048</v>
      </c>
      <c r="E601" s="121">
        <v>3.2412143241888445</v>
      </c>
      <c r="F601" s="86" t="s">
        <v>3798</v>
      </c>
      <c r="G601" s="86" t="b">
        <v>0</v>
      </c>
      <c r="H601" s="86" t="b">
        <v>0</v>
      </c>
      <c r="I601" s="86" t="b">
        <v>0</v>
      </c>
      <c r="J601" s="86" t="b">
        <v>0</v>
      </c>
      <c r="K601" s="86" t="b">
        <v>0</v>
      </c>
      <c r="L601" s="86" t="b">
        <v>0</v>
      </c>
    </row>
    <row r="602" spans="1:12" ht="15">
      <c r="A602" s="86" t="s">
        <v>3523</v>
      </c>
      <c r="B602" s="86" t="s">
        <v>3217</v>
      </c>
      <c r="C602" s="86">
        <v>3</v>
      </c>
      <c r="D602" s="121">
        <v>0.001015004097923048</v>
      </c>
      <c r="E602" s="121">
        <v>2.8152455919165633</v>
      </c>
      <c r="F602" s="86" t="s">
        <v>3798</v>
      </c>
      <c r="G602" s="86" t="b">
        <v>0</v>
      </c>
      <c r="H602" s="86" t="b">
        <v>0</v>
      </c>
      <c r="I602" s="86" t="b">
        <v>0</v>
      </c>
      <c r="J602" s="86" t="b">
        <v>0</v>
      </c>
      <c r="K602" s="86" t="b">
        <v>0</v>
      </c>
      <c r="L602" s="86" t="b">
        <v>0</v>
      </c>
    </row>
    <row r="603" spans="1:12" ht="15">
      <c r="A603" s="86" t="s">
        <v>3217</v>
      </c>
      <c r="B603" s="86" t="s">
        <v>2649</v>
      </c>
      <c r="C603" s="86">
        <v>3</v>
      </c>
      <c r="D603" s="121">
        <v>0.001015004097923048</v>
      </c>
      <c r="E603" s="121">
        <v>2.2923668466362255</v>
      </c>
      <c r="F603" s="86" t="s">
        <v>3798</v>
      </c>
      <c r="G603" s="86" t="b">
        <v>0</v>
      </c>
      <c r="H603" s="86" t="b">
        <v>0</v>
      </c>
      <c r="I603" s="86" t="b">
        <v>0</v>
      </c>
      <c r="J603" s="86" t="b">
        <v>0</v>
      </c>
      <c r="K603" s="86" t="b">
        <v>0</v>
      </c>
      <c r="L603" s="86" t="b">
        <v>0</v>
      </c>
    </row>
    <row r="604" spans="1:12" ht="15">
      <c r="A604" s="86" t="s">
        <v>2649</v>
      </c>
      <c r="B604" s="86" t="s">
        <v>3269</v>
      </c>
      <c r="C604" s="86">
        <v>3</v>
      </c>
      <c r="D604" s="121">
        <v>0.001015004097923048</v>
      </c>
      <c r="E604" s="121">
        <v>2.4173055832445254</v>
      </c>
      <c r="F604" s="86" t="s">
        <v>3798</v>
      </c>
      <c r="G604" s="86" t="b">
        <v>0</v>
      </c>
      <c r="H604" s="86" t="b">
        <v>0</v>
      </c>
      <c r="I604" s="86" t="b">
        <v>0</v>
      </c>
      <c r="J604" s="86" t="b">
        <v>0</v>
      </c>
      <c r="K604" s="86" t="b">
        <v>0</v>
      </c>
      <c r="L604" s="86" t="b">
        <v>0</v>
      </c>
    </row>
    <row r="605" spans="1:12" ht="15">
      <c r="A605" s="86" t="s">
        <v>3269</v>
      </c>
      <c r="B605" s="86" t="s">
        <v>3524</v>
      </c>
      <c r="C605" s="86">
        <v>3</v>
      </c>
      <c r="D605" s="121">
        <v>0.001015004097923048</v>
      </c>
      <c r="E605" s="121">
        <v>2.940184328524863</v>
      </c>
      <c r="F605" s="86" t="s">
        <v>3798</v>
      </c>
      <c r="G605" s="86" t="b">
        <v>0</v>
      </c>
      <c r="H605" s="86" t="b">
        <v>0</v>
      </c>
      <c r="I605" s="86" t="b">
        <v>0</v>
      </c>
      <c r="J605" s="86" t="b">
        <v>0</v>
      </c>
      <c r="K605" s="86" t="b">
        <v>0</v>
      </c>
      <c r="L605" s="86" t="b">
        <v>0</v>
      </c>
    </row>
    <row r="606" spans="1:12" ht="15">
      <c r="A606" s="86" t="s">
        <v>3524</v>
      </c>
      <c r="B606" s="86" t="s">
        <v>3257</v>
      </c>
      <c r="C606" s="86">
        <v>3</v>
      </c>
      <c r="D606" s="121">
        <v>0.001015004097923048</v>
      </c>
      <c r="E606" s="121">
        <v>2.940184328524863</v>
      </c>
      <c r="F606" s="86" t="s">
        <v>3798</v>
      </c>
      <c r="G606" s="86" t="b">
        <v>0</v>
      </c>
      <c r="H606" s="86" t="b">
        <v>0</v>
      </c>
      <c r="I606" s="86" t="b">
        <v>0</v>
      </c>
      <c r="J606" s="86" t="b">
        <v>0</v>
      </c>
      <c r="K606" s="86" t="b">
        <v>0</v>
      </c>
      <c r="L606" s="86" t="b">
        <v>0</v>
      </c>
    </row>
    <row r="607" spans="1:12" ht="15">
      <c r="A607" s="86" t="s">
        <v>3344</v>
      </c>
      <c r="B607" s="86" t="s">
        <v>2723</v>
      </c>
      <c r="C607" s="86">
        <v>3</v>
      </c>
      <c r="D607" s="121">
        <v>0.001015004097923048</v>
      </c>
      <c r="E607" s="121">
        <v>1.8773934986654077</v>
      </c>
      <c r="F607" s="86" t="s">
        <v>3798</v>
      </c>
      <c r="G607" s="86" t="b">
        <v>0</v>
      </c>
      <c r="H607" s="86" t="b">
        <v>0</v>
      </c>
      <c r="I607" s="86" t="b">
        <v>0</v>
      </c>
      <c r="J607" s="86" t="b">
        <v>0</v>
      </c>
      <c r="K607" s="86" t="b">
        <v>0</v>
      </c>
      <c r="L607" s="86" t="b">
        <v>0</v>
      </c>
    </row>
    <row r="608" spans="1:12" ht="15">
      <c r="A608" s="86" t="s">
        <v>247</v>
      </c>
      <c r="B608" s="86" t="s">
        <v>3165</v>
      </c>
      <c r="C608" s="86">
        <v>3</v>
      </c>
      <c r="D608" s="121">
        <v>0.001015004097923048</v>
      </c>
      <c r="E608" s="121">
        <v>2.049328797949931</v>
      </c>
      <c r="F608" s="86" t="s">
        <v>3798</v>
      </c>
      <c r="G608" s="86" t="b">
        <v>0</v>
      </c>
      <c r="H608" s="86" t="b">
        <v>0</v>
      </c>
      <c r="I608" s="86" t="b">
        <v>0</v>
      </c>
      <c r="J608" s="86" t="b">
        <v>0</v>
      </c>
      <c r="K608" s="86" t="b">
        <v>0</v>
      </c>
      <c r="L608" s="86" t="b">
        <v>0</v>
      </c>
    </row>
    <row r="609" spans="1:12" ht="15">
      <c r="A609" s="86" t="s">
        <v>2762</v>
      </c>
      <c r="B609" s="86" t="s">
        <v>3525</v>
      </c>
      <c r="C609" s="86">
        <v>3</v>
      </c>
      <c r="D609" s="121">
        <v>0.001015004097923048</v>
      </c>
      <c r="E609" s="121">
        <v>2.2559375810095506</v>
      </c>
      <c r="F609" s="86" t="s">
        <v>3798</v>
      </c>
      <c r="G609" s="86" t="b">
        <v>0</v>
      </c>
      <c r="H609" s="86" t="b">
        <v>0</v>
      </c>
      <c r="I609" s="86" t="b">
        <v>0</v>
      </c>
      <c r="J609" s="86" t="b">
        <v>0</v>
      </c>
      <c r="K609" s="86" t="b">
        <v>0</v>
      </c>
      <c r="L609" s="86" t="b">
        <v>0</v>
      </c>
    </row>
    <row r="610" spans="1:12" ht="15">
      <c r="A610" s="86" t="s">
        <v>2758</v>
      </c>
      <c r="B610" s="86" t="s">
        <v>2759</v>
      </c>
      <c r="C610" s="86">
        <v>3</v>
      </c>
      <c r="D610" s="121">
        <v>0.001015004097923048</v>
      </c>
      <c r="E610" s="121">
        <v>2.514215596252582</v>
      </c>
      <c r="F610" s="86" t="s">
        <v>3798</v>
      </c>
      <c r="G610" s="86" t="b">
        <v>0</v>
      </c>
      <c r="H610" s="86" t="b">
        <v>0</v>
      </c>
      <c r="I610" s="86" t="b">
        <v>0</v>
      </c>
      <c r="J610" s="86" t="b">
        <v>0</v>
      </c>
      <c r="K610" s="86" t="b">
        <v>0</v>
      </c>
      <c r="L610" s="86" t="b">
        <v>0</v>
      </c>
    </row>
    <row r="611" spans="1:12" ht="15">
      <c r="A611" s="86" t="s">
        <v>2759</v>
      </c>
      <c r="B611" s="86" t="s">
        <v>2760</v>
      </c>
      <c r="C611" s="86">
        <v>3</v>
      </c>
      <c r="D611" s="121">
        <v>0.001015004097923048</v>
      </c>
      <c r="E611" s="121">
        <v>2.894426837964188</v>
      </c>
      <c r="F611" s="86" t="s">
        <v>3798</v>
      </c>
      <c r="G611" s="86" t="b">
        <v>0</v>
      </c>
      <c r="H611" s="86" t="b">
        <v>0</v>
      </c>
      <c r="I611" s="86" t="b">
        <v>0</v>
      </c>
      <c r="J611" s="86" t="b">
        <v>0</v>
      </c>
      <c r="K611" s="86" t="b">
        <v>0</v>
      </c>
      <c r="L611" s="86" t="b">
        <v>0</v>
      </c>
    </row>
    <row r="612" spans="1:12" ht="15">
      <c r="A612" s="86" t="s">
        <v>2760</v>
      </c>
      <c r="B612" s="86" t="s">
        <v>3526</v>
      </c>
      <c r="C612" s="86">
        <v>3</v>
      </c>
      <c r="D612" s="121">
        <v>0.001015004097923048</v>
      </c>
      <c r="E612" s="121">
        <v>3.019365574572488</v>
      </c>
      <c r="F612" s="86" t="s">
        <v>3798</v>
      </c>
      <c r="G612" s="86" t="b">
        <v>0</v>
      </c>
      <c r="H612" s="86" t="b">
        <v>0</v>
      </c>
      <c r="I612" s="86" t="b">
        <v>0</v>
      </c>
      <c r="J612" s="86" t="b">
        <v>0</v>
      </c>
      <c r="K612" s="86" t="b">
        <v>0</v>
      </c>
      <c r="L612" s="86" t="b">
        <v>0</v>
      </c>
    </row>
    <row r="613" spans="1:12" ht="15">
      <c r="A613" s="86" t="s">
        <v>3526</v>
      </c>
      <c r="B613" s="86" t="s">
        <v>2717</v>
      </c>
      <c r="C613" s="86">
        <v>3</v>
      </c>
      <c r="D613" s="121">
        <v>0.001015004097923048</v>
      </c>
      <c r="E613" s="121">
        <v>1.8318448537360248</v>
      </c>
      <c r="F613" s="86" t="s">
        <v>3798</v>
      </c>
      <c r="G613" s="86" t="b">
        <v>0</v>
      </c>
      <c r="H613" s="86" t="b">
        <v>0</v>
      </c>
      <c r="I613" s="86" t="b">
        <v>0</v>
      </c>
      <c r="J613" s="86" t="b">
        <v>0</v>
      </c>
      <c r="K613" s="86" t="b">
        <v>0</v>
      </c>
      <c r="L613" s="86" t="b">
        <v>0</v>
      </c>
    </row>
    <row r="614" spans="1:12" ht="15">
      <c r="A614" s="86" t="s">
        <v>2721</v>
      </c>
      <c r="B614" s="86" t="s">
        <v>304</v>
      </c>
      <c r="C614" s="86">
        <v>3</v>
      </c>
      <c r="D614" s="121">
        <v>0.001015004097923048</v>
      </c>
      <c r="E614" s="121">
        <v>1.5858624244029491</v>
      </c>
      <c r="F614" s="86" t="s">
        <v>3798</v>
      </c>
      <c r="G614" s="86" t="b">
        <v>0</v>
      </c>
      <c r="H614" s="86" t="b">
        <v>0</v>
      </c>
      <c r="I614" s="86" t="b">
        <v>0</v>
      </c>
      <c r="J614" s="86" t="b">
        <v>0</v>
      </c>
      <c r="K614" s="86" t="b">
        <v>0</v>
      </c>
      <c r="L614" s="86" t="b">
        <v>0</v>
      </c>
    </row>
    <row r="615" spans="1:12" ht="15">
      <c r="A615" s="86" t="s">
        <v>304</v>
      </c>
      <c r="B615" s="86" t="s">
        <v>3155</v>
      </c>
      <c r="C615" s="86">
        <v>3</v>
      </c>
      <c r="D615" s="121">
        <v>0.001015004097923048</v>
      </c>
      <c r="E615" s="121">
        <v>1.691666150570988</v>
      </c>
      <c r="F615" s="86" t="s">
        <v>3798</v>
      </c>
      <c r="G615" s="86" t="b">
        <v>0</v>
      </c>
      <c r="H615" s="86" t="b">
        <v>0</v>
      </c>
      <c r="I615" s="86" t="b">
        <v>0</v>
      </c>
      <c r="J615" s="86" t="b">
        <v>0</v>
      </c>
      <c r="K615" s="86" t="b">
        <v>0</v>
      </c>
      <c r="L615" s="86" t="b">
        <v>0</v>
      </c>
    </row>
    <row r="616" spans="1:12" ht="15">
      <c r="A616" s="86" t="s">
        <v>2713</v>
      </c>
      <c r="B616" s="86" t="s">
        <v>3265</v>
      </c>
      <c r="C616" s="86">
        <v>3</v>
      </c>
      <c r="D616" s="121">
        <v>0.001015004097923048</v>
      </c>
      <c r="E616" s="121">
        <v>1.1693323168827188</v>
      </c>
      <c r="F616" s="86" t="s">
        <v>3798</v>
      </c>
      <c r="G616" s="86" t="b">
        <v>0</v>
      </c>
      <c r="H616" s="86" t="b">
        <v>0</v>
      </c>
      <c r="I616" s="86" t="b">
        <v>0</v>
      </c>
      <c r="J616" s="86" t="b">
        <v>0</v>
      </c>
      <c r="K616" s="86" t="b">
        <v>0</v>
      </c>
      <c r="L616" s="86" t="b">
        <v>0</v>
      </c>
    </row>
    <row r="617" spans="1:12" ht="15">
      <c r="A617" s="86" t="s">
        <v>3265</v>
      </c>
      <c r="B617" s="86" t="s">
        <v>3239</v>
      </c>
      <c r="C617" s="86">
        <v>3</v>
      </c>
      <c r="D617" s="121">
        <v>0.001015004097923048</v>
      </c>
      <c r="E617" s="121">
        <v>2.572207543230269</v>
      </c>
      <c r="F617" s="86" t="s">
        <v>3798</v>
      </c>
      <c r="G617" s="86" t="b">
        <v>0</v>
      </c>
      <c r="H617" s="86" t="b">
        <v>0</v>
      </c>
      <c r="I617" s="86" t="b">
        <v>0</v>
      </c>
      <c r="J617" s="86" t="b">
        <v>0</v>
      </c>
      <c r="K617" s="86" t="b">
        <v>0</v>
      </c>
      <c r="L617" s="86" t="b">
        <v>0</v>
      </c>
    </row>
    <row r="618" spans="1:12" ht="15">
      <c r="A618" s="86" t="s">
        <v>2716</v>
      </c>
      <c r="B618" s="86" t="s">
        <v>3527</v>
      </c>
      <c r="C618" s="86">
        <v>3</v>
      </c>
      <c r="D618" s="121">
        <v>0.001015004097923048</v>
      </c>
      <c r="E618" s="121">
        <v>1.815245591916563</v>
      </c>
      <c r="F618" s="86" t="s">
        <v>3798</v>
      </c>
      <c r="G618" s="86" t="b">
        <v>0</v>
      </c>
      <c r="H618" s="86" t="b">
        <v>0</v>
      </c>
      <c r="I618" s="86" t="b">
        <v>0</v>
      </c>
      <c r="J618" s="86" t="b">
        <v>0</v>
      </c>
      <c r="K618" s="86" t="b">
        <v>0</v>
      </c>
      <c r="L618" s="86" t="b">
        <v>0</v>
      </c>
    </row>
    <row r="619" spans="1:12" ht="15">
      <c r="A619" s="86" t="s">
        <v>3527</v>
      </c>
      <c r="B619" s="86" t="s">
        <v>3528</v>
      </c>
      <c r="C619" s="86">
        <v>3</v>
      </c>
      <c r="D619" s="121">
        <v>0.001015004097923048</v>
      </c>
      <c r="E619" s="121">
        <v>3.2412143241888445</v>
      </c>
      <c r="F619" s="86" t="s">
        <v>3798</v>
      </c>
      <c r="G619" s="86" t="b">
        <v>0</v>
      </c>
      <c r="H619" s="86" t="b">
        <v>0</v>
      </c>
      <c r="I619" s="86" t="b">
        <v>0</v>
      </c>
      <c r="J619" s="86" t="b">
        <v>0</v>
      </c>
      <c r="K619" s="86" t="b">
        <v>0</v>
      </c>
      <c r="L619" s="86" t="b">
        <v>0</v>
      </c>
    </row>
    <row r="620" spans="1:12" ht="15">
      <c r="A620" s="86" t="s">
        <v>3528</v>
      </c>
      <c r="B620" s="86" t="s">
        <v>2757</v>
      </c>
      <c r="C620" s="86">
        <v>3</v>
      </c>
      <c r="D620" s="121">
        <v>0.001015004097923048</v>
      </c>
      <c r="E620" s="121">
        <v>2.7183355789085066</v>
      </c>
      <c r="F620" s="86" t="s">
        <v>3798</v>
      </c>
      <c r="G620" s="86" t="b">
        <v>0</v>
      </c>
      <c r="H620" s="86" t="b">
        <v>0</v>
      </c>
      <c r="I620" s="86" t="b">
        <v>0</v>
      </c>
      <c r="J620" s="86" t="b">
        <v>0</v>
      </c>
      <c r="K620" s="86" t="b">
        <v>0</v>
      </c>
      <c r="L620" s="86" t="b">
        <v>0</v>
      </c>
    </row>
    <row r="621" spans="1:12" ht="15">
      <c r="A621" s="86" t="s">
        <v>2757</v>
      </c>
      <c r="B621" s="86" t="s">
        <v>3529</v>
      </c>
      <c r="C621" s="86">
        <v>3</v>
      </c>
      <c r="D621" s="121">
        <v>0.001015004097923048</v>
      </c>
      <c r="E621" s="121">
        <v>2.8152455919165633</v>
      </c>
      <c r="F621" s="86" t="s">
        <v>3798</v>
      </c>
      <c r="G621" s="86" t="b">
        <v>0</v>
      </c>
      <c r="H621" s="86" t="b">
        <v>0</v>
      </c>
      <c r="I621" s="86" t="b">
        <v>0</v>
      </c>
      <c r="J621" s="86" t="b">
        <v>0</v>
      </c>
      <c r="K621" s="86" t="b">
        <v>0</v>
      </c>
      <c r="L621" s="86" t="b">
        <v>0</v>
      </c>
    </row>
    <row r="622" spans="1:12" ht="15">
      <c r="A622" s="86" t="s">
        <v>338</v>
      </c>
      <c r="B622" s="86" t="s">
        <v>3530</v>
      </c>
      <c r="C622" s="86">
        <v>3</v>
      </c>
      <c r="D622" s="121">
        <v>0.001015004097923048</v>
      </c>
      <c r="E622" s="121">
        <v>3.2412143241888445</v>
      </c>
      <c r="F622" s="86" t="s">
        <v>3798</v>
      </c>
      <c r="G622" s="86" t="b">
        <v>0</v>
      </c>
      <c r="H622" s="86" t="b">
        <v>0</v>
      </c>
      <c r="I622" s="86" t="b">
        <v>0</v>
      </c>
      <c r="J622" s="86" t="b">
        <v>0</v>
      </c>
      <c r="K622" s="86" t="b">
        <v>0</v>
      </c>
      <c r="L622" s="86" t="b">
        <v>0</v>
      </c>
    </row>
    <row r="623" spans="1:12" ht="15">
      <c r="A623" s="86" t="s">
        <v>3530</v>
      </c>
      <c r="B623" s="86" t="s">
        <v>3531</v>
      </c>
      <c r="C623" s="86">
        <v>3</v>
      </c>
      <c r="D623" s="121">
        <v>0.001015004097923048</v>
      </c>
      <c r="E623" s="121">
        <v>3.2412143241888445</v>
      </c>
      <c r="F623" s="86" t="s">
        <v>3798</v>
      </c>
      <c r="G623" s="86" t="b">
        <v>0</v>
      </c>
      <c r="H623" s="86" t="b">
        <v>0</v>
      </c>
      <c r="I623" s="86" t="b">
        <v>0</v>
      </c>
      <c r="J623" s="86" t="b">
        <v>0</v>
      </c>
      <c r="K623" s="86" t="b">
        <v>0</v>
      </c>
      <c r="L623" s="86" t="b">
        <v>0</v>
      </c>
    </row>
    <row r="624" spans="1:12" ht="15">
      <c r="A624" s="86" t="s">
        <v>3531</v>
      </c>
      <c r="B624" s="86" t="s">
        <v>3532</v>
      </c>
      <c r="C624" s="86">
        <v>3</v>
      </c>
      <c r="D624" s="121">
        <v>0.001015004097923048</v>
      </c>
      <c r="E624" s="121">
        <v>3.2412143241888445</v>
      </c>
      <c r="F624" s="86" t="s">
        <v>3798</v>
      </c>
      <c r="G624" s="86" t="b">
        <v>0</v>
      </c>
      <c r="H624" s="86" t="b">
        <v>0</v>
      </c>
      <c r="I624" s="86" t="b">
        <v>0</v>
      </c>
      <c r="J624" s="86" t="b">
        <v>0</v>
      </c>
      <c r="K624" s="86" t="b">
        <v>0</v>
      </c>
      <c r="L624" s="86" t="b">
        <v>0</v>
      </c>
    </row>
    <row r="625" spans="1:12" ht="15">
      <c r="A625" s="86" t="s">
        <v>3532</v>
      </c>
      <c r="B625" s="86" t="s">
        <v>3183</v>
      </c>
      <c r="C625" s="86">
        <v>3</v>
      </c>
      <c r="D625" s="121">
        <v>0.001015004097923048</v>
      </c>
      <c r="E625" s="121">
        <v>2.4630630738052006</v>
      </c>
      <c r="F625" s="86" t="s">
        <v>3798</v>
      </c>
      <c r="G625" s="86" t="b">
        <v>0</v>
      </c>
      <c r="H625" s="86" t="b">
        <v>0</v>
      </c>
      <c r="I625" s="86" t="b">
        <v>0</v>
      </c>
      <c r="J625" s="86" t="b">
        <v>0</v>
      </c>
      <c r="K625" s="86" t="b">
        <v>0</v>
      </c>
      <c r="L625" s="86" t="b">
        <v>0</v>
      </c>
    </row>
    <row r="626" spans="1:12" ht="15">
      <c r="A626" s="86" t="s">
        <v>3183</v>
      </c>
      <c r="B626" s="86" t="s">
        <v>3533</v>
      </c>
      <c r="C626" s="86">
        <v>3</v>
      </c>
      <c r="D626" s="121">
        <v>0.001015004097923048</v>
      </c>
      <c r="E626" s="121">
        <v>2.4630630738052006</v>
      </c>
      <c r="F626" s="86" t="s">
        <v>3798</v>
      </c>
      <c r="G626" s="86" t="b">
        <v>0</v>
      </c>
      <c r="H626" s="86" t="b">
        <v>0</v>
      </c>
      <c r="I626" s="86" t="b">
        <v>0</v>
      </c>
      <c r="J626" s="86" t="b">
        <v>0</v>
      </c>
      <c r="K626" s="86" t="b">
        <v>0</v>
      </c>
      <c r="L626" s="86" t="b">
        <v>0</v>
      </c>
    </row>
    <row r="627" spans="1:12" ht="15">
      <c r="A627" s="86" t="s">
        <v>3533</v>
      </c>
      <c r="B627" s="86" t="s">
        <v>2679</v>
      </c>
      <c r="C627" s="86">
        <v>3</v>
      </c>
      <c r="D627" s="121">
        <v>0.001015004097923048</v>
      </c>
      <c r="E627" s="121">
        <v>3.019365574572488</v>
      </c>
      <c r="F627" s="86" t="s">
        <v>3798</v>
      </c>
      <c r="G627" s="86" t="b">
        <v>0</v>
      </c>
      <c r="H627" s="86" t="b">
        <v>0</v>
      </c>
      <c r="I627" s="86" t="b">
        <v>0</v>
      </c>
      <c r="J627" s="86" t="b">
        <v>0</v>
      </c>
      <c r="K627" s="86" t="b">
        <v>0</v>
      </c>
      <c r="L627" s="86" t="b">
        <v>0</v>
      </c>
    </row>
    <row r="628" spans="1:12" ht="15">
      <c r="A628" s="86" t="s">
        <v>2679</v>
      </c>
      <c r="B628" s="86" t="s">
        <v>3190</v>
      </c>
      <c r="C628" s="86">
        <v>3</v>
      </c>
      <c r="D628" s="121">
        <v>0.001015004097923048</v>
      </c>
      <c r="E628" s="121">
        <v>2.3503587936139123</v>
      </c>
      <c r="F628" s="86" t="s">
        <v>3798</v>
      </c>
      <c r="G628" s="86" t="b">
        <v>0</v>
      </c>
      <c r="H628" s="86" t="b">
        <v>0</v>
      </c>
      <c r="I628" s="86" t="b">
        <v>0</v>
      </c>
      <c r="J628" s="86" t="b">
        <v>0</v>
      </c>
      <c r="K628" s="86" t="b">
        <v>0</v>
      </c>
      <c r="L628" s="86" t="b">
        <v>0</v>
      </c>
    </row>
    <row r="629" spans="1:12" ht="15">
      <c r="A629" s="86" t="s">
        <v>3190</v>
      </c>
      <c r="B629" s="86" t="s">
        <v>3534</v>
      </c>
      <c r="C629" s="86">
        <v>3</v>
      </c>
      <c r="D629" s="121">
        <v>0.001015004097923048</v>
      </c>
      <c r="E629" s="121">
        <v>2.572207543230269</v>
      </c>
      <c r="F629" s="86" t="s">
        <v>3798</v>
      </c>
      <c r="G629" s="86" t="b">
        <v>0</v>
      </c>
      <c r="H629" s="86" t="b">
        <v>0</v>
      </c>
      <c r="I629" s="86" t="b">
        <v>0</v>
      </c>
      <c r="J629" s="86" t="b">
        <v>0</v>
      </c>
      <c r="K629" s="86" t="b">
        <v>0</v>
      </c>
      <c r="L629" s="86" t="b">
        <v>0</v>
      </c>
    </row>
    <row r="630" spans="1:12" ht="15">
      <c r="A630" s="86" t="s">
        <v>3534</v>
      </c>
      <c r="B630" s="86" t="s">
        <v>3535</v>
      </c>
      <c r="C630" s="86">
        <v>3</v>
      </c>
      <c r="D630" s="121">
        <v>0.001015004097923048</v>
      </c>
      <c r="E630" s="121">
        <v>3.2412143241888445</v>
      </c>
      <c r="F630" s="86" t="s">
        <v>3798</v>
      </c>
      <c r="G630" s="86" t="b">
        <v>0</v>
      </c>
      <c r="H630" s="86" t="b">
        <v>0</v>
      </c>
      <c r="I630" s="86" t="b">
        <v>0</v>
      </c>
      <c r="J630" s="86" t="b">
        <v>0</v>
      </c>
      <c r="K630" s="86" t="b">
        <v>0</v>
      </c>
      <c r="L630" s="86" t="b">
        <v>0</v>
      </c>
    </row>
    <row r="631" spans="1:12" ht="15">
      <c r="A631" s="86" t="s">
        <v>3535</v>
      </c>
      <c r="B631" s="86" t="s">
        <v>3195</v>
      </c>
      <c r="C631" s="86">
        <v>3</v>
      </c>
      <c r="D631" s="121">
        <v>0.001015004097923048</v>
      </c>
      <c r="E631" s="121">
        <v>2.6043922266016697</v>
      </c>
      <c r="F631" s="86" t="s">
        <v>3798</v>
      </c>
      <c r="G631" s="86" t="b">
        <v>0</v>
      </c>
      <c r="H631" s="86" t="b">
        <v>0</v>
      </c>
      <c r="I631" s="86" t="b">
        <v>0</v>
      </c>
      <c r="J631" s="86" t="b">
        <v>0</v>
      </c>
      <c r="K631" s="86" t="b">
        <v>0</v>
      </c>
      <c r="L631" s="86" t="b">
        <v>0</v>
      </c>
    </row>
    <row r="632" spans="1:12" ht="15">
      <c r="A632" s="86" t="s">
        <v>3195</v>
      </c>
      <c r="B632" s="86" t="s">
        <v>2714</v>
      </c>
      <c r="C632" s="86">
        <v>3</v>
      </c>
      <c r="D632" s="121">
        <v>0.001015004097923048</v>
      </c>
      <c r="E632" s="121">
        <v>1.0771921075386899</v>
      </c>
      <c r="F632" s="86" t="s">
        <v>3798</v>
      </c>
      <c r="G632" s="86" t="b">
        <v>0</v>
      </c>
      <c r="H632" s="86" t="b">
        <v>0</v>
      </c>
      <c r="I632" s="86" t="b">
        <v>0</v>
      </c>
      <c r="J632" s="86" t="b">
        <v>0</v>
      </c>
      <c r="K632" s="86" t="b">
        <v>0</v>
      </c>
      <c r="L632" s="86" t="b">
        <v>0</v>
      </c>
    </row>
    <row r="633" spans="1:12" ht="15">
      <c r="A633" s="86" t="s">
        <v>2714</v>
      </c>
      <c r="B633" s="86" t="s">
        <v>3536</v>
      </c>
      <c r="C633" s="86">
        <v>3</v>
      </c>
      <c r="D633" s="121">
        <v>0.001015004097923048</v>
      </c>
      <c r="E633" s="121">
        <v>1.7054983542033346</v>
      </c>
      <c r="F633" s="86" t="s">
        <v>3798</v>
      </c>
      <c r="G633" s="86" t="b">
        <v>0</v>
      </c>
      <c r="H633" s="86" t="b">
        <v>0</v>
      </c>
      <c r="I633" s="86" t="b">
        <v>0</v>
      </c>
      <c r="J633" s="86" t="b">
        <v>0</v>
      </c>
      <c r="K633" s="86" t="b">
        <v>0</v>
      </c>
      <c r="L633" s="86" t="b">
        <v>0</v>
      </c>
    </row>
    <row r="634" spans="1:12" ht="15">
      <c r="A634" s="86" t="s">
        <v>3536</v>
      </c>
      <c r="B634" s="86" t="s">
        <v>3216</v>
      </c>
      <c r="C634" s="86">
        <v>3</v>
      </c>
      <c r="D634" s="121">
        <v>0.001015004097923048</v>
      </c>
      <c r="E634" s="121">
        <v>2.8152455919165633</v>
      </c>
      <c r="F634" s="86" t="s">
        <v>3798</v>
      </c>
      <c r="G634" s="86" t="b">
        <v>0</v>
      </c>
      <c r="H634" s="86" t="b">
        <v>0</v>
      </c>
      <c r="I634" s="86" t="b">
        <v>0</v>
      </c>
      <c r="J634" s="86" t="b">
        <v>0</v>
      </c>
      <c r="K634" s="86" t="b">
        <v>0</v>
      </c>
      <c r="L634" s="86" t="b">
        <v>0</v>
      </c>
    </row>
    <row r="635" spans="1:12" ht="15">
      <c r="A635" s="86" t="s">
        <v>3216</v>
      </c>
      <c r="B635" s="86" t="s">
        <v>2756</v>
      </c>
      <c r="C635" s="86">
        <v>3</v>
      </c>
      <c r="D635" s="121">
        <v>0.001015004097923048</v>
      </c>
      <c r="E635" s="121">
        <v>2.0136132456833966</v>
      </c>
      <c r="F635" s="86" t="s">
        <v>3798</v>
      </c>
      <c r="G635" s="86" t="b">
        <v>0</v>
      </c>
      <c r="H635" s="86" t="b">
        <v>0</v>
      </c>
      <c r="I635" s="86" t="b">
        <v>0</v>
      </c>
      <c r="J635" s="86" t="b">
        <v>0</v>
      </c>
      <c r="K635" s="86" t="b">
        <v>0</v>
      </c>
      <c r="L635" s="86" t="b">
        <v>0</v>
      </c>
    </row>
    <row r="636" spans="1:12" ht="15">
      <c r="A636" s="86" t="s">
        <v>2756</v>
      </c>
      <c r="B636" s="86" t="s">
        <v>2751</v>
      </c>
      <c r="C636" s="86">
        <v>3</v>
      </c>
      <c r="D636" s="121">
        <v>0.001015004097923048</v>
      </c>
      <c r="E636" s="121">
        <v>1.5364919909637342</v>
      </c>
      <c r="F636" s="86" t="s">
        <v>3798</v>
      </c>
      <c r="G636" s="86" t="b">
        <v>0</v>
      </c>
      <c r="H636" s="86" t="b">
        <v>0</v>
      </c>
      <c r="I636" s="86" t="b">
        <v>0</v>
      </c>
      <c r="J636" s="86" t="b">
        <v>0</v>
      </c>
      <c r="K636" s="86" t="b">
        <v>0</v>
      </c>
      <c r="L636" s="86" t="b">
        <v>0</v>
      </c>
    </row>
    <row r="637" spans="1:12" ht="15">
      <c r="A637" s="86" t="s">
        <v>2751</v>
      </c>
      <c r="B637" s="86" t="s">
        <v>3258</v>
      </c>
      <c r="C637" s="86">
        <v>3</v>
      </c>
      <c r="D637" s="121">
        <v>0.001015004097923048</v>
      </c>
      <c r="E637" s="121">
        <v>2.0370943415329195</v>
      </c>
      <c r="F637" s="86" t="s">
        <v>3798</v>
      </c>
      <c r="G637" s="86" t="b">
        <v>0</v>
      </c>
      <c r="H637" s="86" t="b">
        <v>0</v>
      </c>
      <c r="I637" s="86" t="b">
        <v>0</v>
      </c>
      <c r="J637" s="86" t="b">
        <v>0</v>
      </c>
      <c r="K637" s="86" t="b">
        <v>0</v>
      </c>
      <c r="L637" s="86" t="b">
        <v>0</v>
      </c>
    </row>
    <row r="638" spans="1:12" ht="15">
      <c r="A638" s="86" t="s">
        <v>3258</v>
      </c>
      <c r="B638" s="86" t="s">
        <v>2723</v>
      </c>
      <c r="C638" s="86">
        <v>3</v>
      </c>
      <c r="D638" s="121">
        <v>0.001015004097923048</v>
      </c>
      <c r="E638" s="121">
        <v>1.7013022396097264</v>
      </c>
      <c r="F638" s="86" t="s">
        <v>3798</v>
      </c>
      <c r="G638" s="86" t="b">
        <v>0</v>
      </c>
      <c r="H638" s="86" t="b">
        <v>0</v>
      </c>
      <c r="I638" s="86" t="b">
        <v>0</v>
      </c>
      <c r="J638" s="86" t="b">
        <v>0</v>
      </c>
      <c r="K638" s="86" t="b">
        <v>0</v>
      </c>
      <c r="L638" s="86" t="b">
        <v>0</v>
      </c>
    </row>
    <row r="639" spans="1:12" ht="15">
      <c r="A639" s="86" t="s">
        <v>304</v>
      </c>
      <c r="B639" s="86" t="s">
        <v>3370</v>
      </c>
      <c r="C639" s="86">
        <v>3</v>
      </c>
      <c r="D639" s="121">
        <v>0.001015004097923048</v>
      </c>
      <c r="E639" s="121">
        <v>2.552004157141982</v>
      </c>
      <c r="F639" s="86" t="s">
        <v>3798</v>
      </c>
      <c r="G639" s="86" t="b">
        <v>0</v>
      </c>
      <c r="H639" s="86" t="b">
        <v>0</v>
      </c>
      <c r="I639" s="86" t="b">
        <v>0</v>
      </c>
      <c r="J639" s="86" t="b">
        <v>0</v>
      </c>
      <c r="K639" s="86" t="b">
        <v>0</v>
      </c>
      <c r="L639" s="86" t="b">
        <v>0</v>
      </c>
    </row>
    <row r="640" spans="1:12" ht="15">
      <c r="A640" s="86" t="s">
        <v>3370</v>
      </c>
      <c r="B640" s="86" t="s">
        <v>3537</v>
      </c>
      <c r="C640" s="86">
        <v>3</v>
      </c>
      <c r="D640" s="121">
        <v>0.001015004097923048</v>
      </c>
      <c r="E640" s="121">
        <v>3.116275587580544</v>
      </c>
      <c r="F640" s="86" t="s">
        <v>3798</v>
      </c>
      <c r="G640" s="86" t="b">
        <v>0</v>
      </c>
      <c r="H640" s="86" t="b">
        <v>0</v>
      </c>
      <c r="I640" s="86" t="b">
        <v>0</v>
      </c>
      <c r="J640" s="86" t="b">
        <v>0</v>
      </c>
      <c r="K640" s="86" t="b">
        <v>0</v>
      </c>
      <c r="L640" s="86" t="b">
        <v>0</v>
      </c>
    </row>
    <row r="641" spans="1:12" ht="15">
      <c r="A641" s="86" t="s">
        <v>3537</v>
      </c>
      <c r="B641" s="86" t="s">
        <v>2719</v>
      </c>
      <c r="C641" s="86">
        <v>3</v>
      </c>
      <c r="D641" s="121">
        <v>0.001015004097923048</v>
      </c>
      <c r="E641" s="121">
        <v>1.9474835672663624</v>
      </c>
      <c r="F641" s="86" t="s">
        <v>3798</v>
      </c>
      <c r="G641" s="86" t="b">
        <v>0</v>
      </c>
      <c r="H641" s="86" t="b">
        <v>0</v>
      </c>
      <c r="I641" s="86" t="b">
        <v>0</v>
      </c>
      <c r="J641" s="86" t="b">
        <v>0</v>
      </c>
      <c r="K641" s="86" t="b">
        <v>0</v>
      </c>
      <c r="L641" s="86" t="b">
        <v>0</v>
      </c>
    </row>
    <row r="642" spans="1:12" ht="15">
      <c r="A642" s="86" t="s">
        <v>2715</v>
      </c>
      <c r="B642" s="86" t="s">
        <v>3261</v>
      </c>
      <c r="C642" s="86">
        <v>3</v>
      </c>
      <c r="D642" s="121">
        <v>0.001015004097923048</v>
      </c>
      <c r="E642" s="121">
        <v>1.4044683585393534</v>
      </c>
      <c r="F642" s="86" t="s">
        <v>3798</v>
      </c>
      <c r="G642" s="86" t="b">
        <v>0</v>
      </c>
      <c r="H642" s="86" t="b">
        <v>0</v>
      </c>
      <c r="I642" s="86" t="b">
        <v>0</v>
      </c>
      <c r="J642" s="86" t="b">
        <v>0</v>
      </c>
      <c r="K642" s="86" t="b">
        <v>0</v>
      </c>
      <c r="L642" s="86" t="b">
        <v>0</v>
      </c>
    </row>
    <row r="643" spans="1:12" ht="15">
      <c r="A643" s="86" t="s">
        <v>3219</v>
      </c>
      <c r="B643" s="86" t="s">
        <v>3185</v>
      </c>
      <c r="C643" s="86">
        <v>3</v>
      </c>
      <c r="D643" s="121">
        <v>0.001015004097923048</v>
      </c>
      <c r="E643" s="121">
        <v>2.116275587580544</v>
      </c>
      <c r="F643" s="86" t="s">
        <v>3798</v>
      </c>
      <c r="G643" s="86" t="b">
        <v>0</v>
      </c>
      <c r="H643" s="86" t="b">
        <v>0</v>
      </c>
      <c r="I643" s="86" t="b">
        <v>0</v>
      </c>
      <c r="J643" s="86" t="b">
        <v>0</v>
      </c>
      <c r="K643" s="86" t="b">
        <v>0</v>
      </c>
      <c r="L643" s="86" t="b">
        <v>0</v>
      </c>
    </row>
    <row r="644" spans="1:12" ht="15">
      <c r="A644" s="86" t="s">
        <v>2729</v>
      </c>
      <c r="B644" s="86" t="s">
        <v>3538</v>
      </c>
      <c r="C644" s="86">
        <v>3</v>
      </c>
      <c r="D644" s="121">
        <v>0.001015004097923048</v>
      </c>
      <c r="E644" s="121">
        <v>1.8491038591775304</v>
      </c>
      <c r="F644" s="86" t="s">
        <v>3798</v>
      </c>
      <c r="G644" s="86" t="b">
        <v>0</v>
      </c>
      <c r="H644" s="86" t="b">
        <v>0</v>
      </c>
      <c r="I644" s="86" t="b">
        <v>0</v>
      </c>
      <c r="J644" s="86" t="b">
        <v>0</v>
      </c>
      <c r="K644" s="86" t="b">
        <v>0</v>
      </c>
      <c r="L644" s="86" t="b">
        <v>0</v>
      </c>
    </row>
    <row r="645" spans="1:12" ht="15">
      <c r="A645" s="86" t="s">
        <v>3538</v>
      </c>
      <c r="B645" s="86" t="s">
        <v>3241</v>
      </c>
      <c r="C645" s="86">
        <v>3</v>
      </c>
      <c r="D645" s="121">
        <v>0.001015004097923048</v>
      </c>
      <c r="E645" s="121">
        <v>2.8732375388942497</v>
      </c>
      <c r="F645" s="86" t="s">
        <v>3798</v>
      </c>
      <c r="G645" s="86" t="b">
        <v>0</v>
      </c>
      <c r="H645" s="86" t="b">
        <v>0</v>
      </c>
      <c r="I645" s="86" t="b">
        <v>0</v>
      </c>
      <c r="J645" s="86" t="b">
        <v>0</v>
      </c>
      <c r="K645" s="86" t="b">
        <v>0</v>
      </c>
      <c r="L645" s="86" t="b">
        <v>0</v>
      </c>
    </row>
    <row r="646" spans="1:12" ht="15">
      <c r="A646" s="86" t="s">
        <v>3241</v>
      </c>
      <c r="B646" s="86" t="s">
        <v>3160</v>
      </c>
      <c r="C646" s="86">
        <v>3</v>
      </c>
      <c r="D646" s="121">
        <v>0.001015004097923048</v>
      </c>
      <c r="E646" s="121">
        <v>1.87323753889425</v>
      </c>
      <c r="F646" s="86" t="s">
        <v>3798</v>
      </c>
      <c r="G646" s="86" t="b">
        <v>0</v>
      </c>
      <c r="H646" s="86" t="b">
        <v>0</v>
      </c>
      <c r="I646" s="86" t="b">
        <v>0</v>
      </c>
      <c r="J646" s="86" t="b">
        <v>0</v>
      </c>
      <c r="K646" s="86" t="b">
        <v>0</v>
      </c>
      <c r="L646" s="86" t="b">
        <v>0</v>
      </c>
    </row>
    <row r="647" spans="1:12" ht="15">
      <c r="A647" s="86" t="s">
        <v>3160</v>
      </c>
      <c r="B647" s="86" t="s">
        <v>3539</v>
      </c>
      <c r="C647" s="86">
        <v>3</v>
      </c>
      <c r="D647" s="121">
        <v>0.001015004097923048</v>
      </c>
      <c r="E647" s="121">
        <v>2.2412143241888445</v>
      </c>
      <c r="F647" s="86" t="s">
        <v>3798</v>
      </c>
      <c r="G647" s="86" t="b">
        <v>0</v>
      </c>
      <c r="H647" s="86" t="b">
        <v>0</v>
      </c>
      <c r="I647" s="86" t="b">
        <v>0</v>
      </c>
      <c r="J647" s="86" t="b">
        <v>0</v>
      </c>
      <c r="K647" s="86" t="b">
        <v>0</v>
      </c>
      <c r="L647" s="86" t="b">
        <v>0</v>
      </c>
    </row>
    <row r="648" spans="1:12" ht="15">
      <c r="A648" s="86" t="s">
        <v>3539</v>
      </c>
      <c r="B648" s="86" t="s">
        <v>2717</v>
      </c>
      <c r="C648" s="86">
        <v>3</v>
      </c>
      <c r="D648" s="121">
        <v>0.001015004097923048</v>
      </c>
      <c r="E648" s="121">
        <v>1.8318448537360248</v>
      </c>
      <c r="F648" s="86" t="s">
        <v>3798</v>
      </c>
      <c r="G648" s="86" t="b">
        <v>0</v>
      </c>
      <c r="H648" s="86" t="b">
        <v>0</v>
      </c>
      <c r="I648" s="86" t="b">
        <v>0</v>
      </c>
      <c r="J648" s="86" t="b">
        <v>0</v>
      </c>
      <c r="K648" s="86" t="b">
        <v>0</v>
      </c>
      <c r="L648" s="86" t="b">
        <v>0</v>
      </c>
    </row>
    <row r="649" spans="1:12" ht="15">
      <c r="A649" s="86" t="s">
        <v>2717</v>
      </c>
      <c r="B649" s="86" t="s">
        <v>3540</v>
      </c>
      <c r="C649" s="86">
        <v>3</v>
      </c>
      <c r="D649" s="121">
        <v>0.001015004097923048</v>
      </c>
      <c r="E649" s="121">
        <v>1.8318448537360248</v>
      </c>
      <c r="F649" s="86" t="s">
        <v>3798</v>
      </c>
      <c r="G649" s="86" t="b">
        <v>0</v>
      </c>
      <c r="H649" s="86" t="b">
        <v>0</v>
      </c>
      <c r="I649" s="86" t="b">
        <v>0</v>
      </c>
      <c r="J649" s="86" t="b">
        <v>0</v>
      </c>
      <c r="K649" s="86" t="b">
        <v>0</v>
      </c>
      <c r="L649" s="86" t="b">
        <v>0</v>
      </c>
    </row>
    <row r="650" spans="1:12" ht="15">
      <c r="A650" s="86" t="s">
        <v>3540</v>
      </c>
      <c r="B650" s="86" t="s">
        <v>3179</v>
      </c>
      <c r="C650" s="86">
        <v>3</v>
      </c>
      <c r="D650" s="121">
        <v>0.001015004097923048</v>
      </c>
      <c r="E650" s="121">
        <v>2.3381243371969007</v>
      </c>
      <c r="F650" s="86" t="s">
        <v>3798</v>
      </c>
      <c r="G650" s="86" t="b">
        <v>0</v>
      </c>
      <c r="H650" s="86" t="b">
        <v>0</v>
      </c>
      <c r="I650" s="86" t="b">
        <v>0</v>
      </c>
      <c r="J650" s="86" t="b">
        <v>0</v>
      </c>
      <c r="K650" s="86" t="b">
        <v>0</v>
      </c>
      <c r="L650" s="86" t="b">
        <v>0</v>
      </c>
    </row>
    <row r="651" spans="1:12" ht="15">
      <c r="A651" s="86" t="s">
        <v>3179</v>
      </c>
      <c r="B651" s="86" t="s">
        <v>2756</v>
      </c>
      <c r="C651" s="86">
        <v>3</v>
      </c>
      <c r="D651" s="121">
        <v>0.001015004097923048</v>
      </c>
      <c r="E651" s="121">
        <v>1.5364919909637342</v>
      </c>
      <c r="F651" s="86" t="s">
        <v>3798</v>
      </c>
      <c r="G651" s="86" t="b">
        <v>0</v>
      </c>
      <c r="H651" s="86" t="b">
        <v>0</v>
      </c>
      <c r="I651" s="86" t="b">
        <v>0</v>
      </c>
      <c r="J651" s="86" t="b">
        <v>0</v>
      </c>
      <c r="K651" s="86" t="b">
        <v>0</v>
      </c>
      <c r="L651" s="86" t="b">
        <v>0</v>
      </c>
    </row>
    <row r="652" spans="1:12" ht="15">
      <c r="A652" s="86" t="s">
        <v>2756</v>
      </c>
      <c r="B652" s="86" t="s">
        <v>3217</v>
      </c>
      <c r="C652" s="86">
        <v>3</v>
      </c>
      <c r="D652" s="121">
        <v>0.001015004097923048</v>
      </c>
      <c r="E652" s="121">
        <v>2.0136132456833966</v>
      </c>
      <c r="F652" s="86" t="s">
        <v>3798</v>
      </c>
      <c r="G652" s="86" t="b">
        <v>0</v>
      </c>
      <c r="H652" s="86" t="b">
        <v>0</v>
      </c>
      <c r="I652" s="86" t="b">
        <v>0</v>
      </c>
      <c r="J652" s="86" t="b">
        <v>0</v>
      </c>
      <c r="K652" s="86" t="b">
        <v>0</v>
      </c>
      <c r="L652" s="86" t="b">
        <v>0</v>
      </c>
    </row>
    <row r="653" spans="1:12" ht="15">
      <c r="A653" s="86" t="s">
        <v>3217</v>
      </c>
      <c r="B653" s="86" t="s">
        <v>3541</v>
      </c>
      <c r="C653" s="86">
        <v>3</v>
      </c>
      <c r="D653" s="121">
        <v>0.001015004097923048</v>
      </c>
      <c r="E653" s="121">
        <v>2.8152455919165633</v>
      </c>
      <c r="F653" s="86" t="s">
        <v>3798</v>
      </c>
      <c r="G653" s="86" t="b">
        <v>0</v>
      </c>
      <c r="H653" s="86" t="b">
        <v>0</v>
      </c>
      <c r="I653" s="86" t="b">
        <v>0</v>
      </c>
      <c r="J653" s="86" t="b">
        <v>0</v>
      </c>
      <c r="K653" s="86" t="b">
        <v>0</v>
      </c>
      <c r="L653" s="86" t="b">
        <v>0</v>
      </c>
    </row>
    <row r="654" spans="1:12" ht="15">
      <c r="A654" s="86" t="s">
        <v>3541</v>
      </c>
      <c r="B654" s="86" t="s">
        <v>3542</v>
      </c>
      <c r="C654" s="86">
        <v>3</v>
      </c>
      <c r="D654" s="121">
        <v>0.001015004097923048</v>
      </c>
      <c r="E654" s="121">
        <v>3.2412143241888445</v>
      </c>
      <c r="F654" s="86" t="s">
        <v>3798</v>
      </c>
      <c r="G654" s="86" t="b">
        <v>0</v>
      </c>
      <c r="H654" s="86" t="b">
        <v>0</v>
      </c>
      <c r="I654" s="86" t="b">
        <v>0</v>
      </c>
      <c r="J654" s="86" t="b">
        <v>0</v>
      </c>
      <c r="K654" s="86" t="b">
        <v>0</v>
      </c>
      <c r="L654" s="86" t="b">
        <v>0</v>
      </c>
    </row>
    <row r="655" spans="1:12" ht="15">
      <c r="A655" s="86" t="s">
        <v>3542</v>
      </c>
      <c r="B655" s="86" t="s">
        <v>3543</v>
      </c>
      <c r="C655" s="86">
        <v>3</v>
      </c>
      <c r="D655" s="121">
        <v>0.001015004097923048</v>
      </c>
      <c r="E655" s="121">
        <v>3.2412143241888445</v>
      </c>
      <c r="F655" s="86" t="s">
        <v>3798</v>
      </c>
      <c r="G655" s="86" t="b">
        <v>0</v>
      </c>
      <c r="H655" s="86" t="b">
        <v>0</v>
      </c>
      <c r="I655" s="86" t="b">
        <v>0</v>
      </c>
      <c r="J655" s="86" t="b">
        <v>0</v>
      </c>
      <c r="K655" s="86" t="b">
        <v>0</v>
      </c>
      <c r="L655" s="86" t="b">
        <v>0</v>
      </c>
    </row>
    <row r="656" spans="1:12" ht="15">
      <c r="A656" s="86" t="s">
        <v>3543</v>
      </c>
      <c r="B656" s="86" t="s">
        <v>3544</v>
      </c>
      <c r="C656" s="86">
        <v>3</v>
      </c>
      <c r="D656" s="121">
        <v>0.001015004097923048</v>
      </c>
      <c r="E656" s="121">
        <v>3.2412143241888445</v>
      </c>
      <c r="F656" s="86" t="s">
        <v>3798</v>
      </c>
      <c r="G656" s="86" t="b">
        <v>0</v>
      </c>
      <c r="H656" s="86" t="b">
        <v>0</v>
      </c>
      <c r="I656" s="86" t="b">
        <v>0</v>
      </c>
      <c r="J656" s="86" t="b">
        <v>0</v>
      </c>
      <c r="K656" s="86" t="b">
        <v>0</v>
      </c>
      <c r="L656" s="86" t="b">
        <v>0</v>
      </c>
    </row>
    <row r="657" spans="1:12" ht="15">
      <c r="A657" s="86" t="s">
        <v>3544</v>
      </c>
      <c r="B657" s="86" t="s">
        <v>3545</v>
      </c>
      <c r="C657" s="86">
        <v>3</v>
      </c>
      <c r="D657" s="121">
        <v>0.001015004097923048</v>
      </c>
      <c r="E657" s="121">
        <v>3.2412143241888445</v>
      </c>
      <c r="F657" s="86" t="s">
        <v>3798</v>
      </c>
      <c r="G657" s="86" t="b">
        <v>0</v>
      </c>
      <c r="H657" s="86" t="b">
        <v>0</v>
      </c>
      <c r="I657" s="86" t="b">
        <v>0</v>
      </c>
      <c r="J657" s="86" t="b">
        <v>0</v>
      </c>
      <c r="K657" s="86" t="b">
        <v>0</v>
      </c>
      <c r="L657" s="86" t="b">
        <v>0</v>
      </c>
    </row>
    <row r="658" spans="1:12" ht="15">
      <c r="A658" s="86" t="s">
        <v>3545</v>
      </c>
      <c r="B658" s="86" t="s">
        <v>3212</v>
      </c>
      <c r="C658" s="86">
        <v>3</v>
      </c>
      <c r="D658" s="121">
        <v>0.001015004097923048</v>
      </c>
      <c r="E658" s="121">
        <v>2.764093069469182</v>
      </c>
      <c r="F658" s="86" t="s">
        <v>3798</v>
      </c>
      <c r="G658" s="86" t="b">
        <v>0</v>
      </c>
      <c r="H658" s="86" t="b">
        <v>0</v>
      </c>
      <c r="I658" s="86" t="b">
        <v>0</v>
      </c>
      <c r="J658" s="86" t="b">
        <v>0</v>
      </c>
      <c r="K658" s="86" t="b">
        <v>0</v>
      </c>
      <c r="L658" s="86" t="b">
        <v>0</v>
      </c>
    </row>
    <row r="659" spans="1:12" ht="15">
      <c r="A659" s="86" t="s">
        <v>3212</v>
      </c>
      <c r="B659" s="86" t="s">
        <v>304</v>
      </c>
      <c r="C659" s="86">
        <v>3</v>
      </c>
      <c r="D659" s="121">
        <v>0.001015004097923048</v>
      </c>
      <c r="E659" s="121">
        <v>2.199821639030619</v>
      </c>
      <c r="F659" s="86" t="s">
        <v>3798</v>
      </c>
      <c r="G659" s="86" t="b">
        <v>0</v>
      </c>
      <c r="H659" s="86" t="b">
        <v>0</v>
      </c>
      <c r="I659" s="86" t="b">
        <v>0</v>
      </c>
      <c r="J659" s="86" t="b">
        <v>0</v>
      </c>
      <c r="K659" s="86" t="b">
        <v>0</v>
      </c>
      <c r="L659" s="86" t="b">
        <v>0</v>
      </c>
    </row>
    <row r="660" spans="1:12" ht="15">
      <c r="A660" s="86" t="s">
        <v>304</v>
      </c>
      <c r="B660" s="86" t="s">
        <v>3546</v>
      </c>
      <c r="C660" s="86">
        <v>3</v>
      </c>
      <c r="D660" s="121">
        <v>0.001015004097923048</v>
      </c>
      <c r="E660" s="121">
        <v>2.6769428937502817</v>
      </c>
      <c r="F660" s="86" t="s">
        <v>3798</v>
      </c>
      <c r="G660" s="86" t="b">
        <v>0</v>
      </c>
      <c r="H660" s="86" t="b">
        <v>0</v>
      </c>
      <c r="I660" s="86" t="b">
        <v>0</v>
      </c>
      <c r="J660" s="86" t="b">
        <v>0</v>
      </c>
      <c r="K660" s="86" t="b">
        <v>0</v>
      </c>
      <c r="L660" s="86" t="b">
        <v>0</v>
      </c>
    </row>
    <row r="661" spans="1:12" ht="15">
      <c r="A661" s="86" t="s">
        <v>3546</v>
      </c>
      <c r="B661" s="86" t="s">
        <v>3547</v>
      </c>
      <c r="C661" s="86">
        <v>3</v>
      </c>
      <c r="D661" s="121">
        <v>0.001015004097923048</v>
      </c>
      <c r="E661" s="121">
        <v>3.2412143241888445</v>
      </c>
      <c r="F661" s="86" t="s">
        <v>3798</v>
      </c>
      <c r="G661" s="86" t="b">
        <v>0</v>
      </c>
      <c r="H661" s="86" t="b">
        <v>0</v>
      </c>
      <c r="I661" s="86" t="b">
        <v>0</v>
      </c>
      <c r="J661" s="86" t="b">
        <v>0</v>
      </c>
      <c r="K661" s="86" t="b">
        <v>0</v>
      </c>
      <c r="L661" s="86" t="b">
        <v>0</v>
      </c>
    </row>
    <row r="662" spans="1:12" ht="15">
      <c r="A662" s="86" t="s">
        <v>3547</v>
      </c>
      <c r="B662" s="86" t="s">
        <v>3181</v>
      </c>
      <c r="C662" s="86">
        <v>3</v>
      </c>
      <c r="D662" s="121">
        <v>0.001015004097923048</v>
      </c>
      <c r="E662" s="121">
        <v>2.3566077428909136</v>
      </c>
      <c r="F662" s="86" t="s">
        <v>3798</v>
      </c>
      <c r="G662" s="86" t="b">
        <v>0</v>
      </c>
      <c r="H662" s="86" t="b">
        <v>0</v>
      </c>
      <c r="I662" s="86" t="b">
        <v>0</v>
      </c>
      <c r="J662" s="86" t="b">
        <v>0</v>
      </c>
      <c r="K662" s="86" t="b">
        <v>0</v>
      </c>
      <c r="L662" s="86" t="b">
        <v>0</v>
      </c>
    </row>
    <row r="663" spans="1:12" ht="15">
      <c r="A663" s="86" t="s">
        <v>2762</v>
      </c>
      <c r="B663" s="86" t="s">
        <v>3548</v>
      </c>
      <c r="C663" s="86">
        <v>3</v>
      </c>
      <c r="D663" s="121">
        <v>0.001015004097923048</v>
      </c>
      <c r="E663" s="121">
        <v>2.2559375810095506</v>
      </c>
      <c r="F663" s="86" t="s">
        <v>3798</v>
      </c>
      <c r="G663" s="86" t="b">
        <v>0</v>
      </c>
      <c r="H663" s="86" t="b">
        <v>0</v>
      </c>
      <c r="I663" s="86" t="b">
        <v>0</v>
      </c>
      <c r="J663" s="86" t="b">
        <v>0</v>
      </c>
      <c r="K663" s="86" t="b">
        <v>0</v>
      </c>
      <c r="L663" s="86" t="b">
        <v>0</v>
      </c>
    </row>
    <row r="664" spans="1:12" ht="15">
      <c r="A664" s="86" t="s">
        <v>3548</v>
      </c>
      <c r="B664" s="86" t="s">
        <v>2713</v>
      </c>
      <c r="C664" s="86">
        <v>3</v>
      </c>
      <c r="D664" s="121">
        <v>0.001015004097923048</v>
      </c>
      <c r="E664" s="121">
        <v>1.4441777296448268</v>
      </c>
      <c r="F664" s="86" t="s">
        <v>3798</v>
      </c>
      <c r="G664" s="86" t="b">
        <v>0</v>
      </c>
      <c r="H664" s="86" t="b">
        <v>0</v>
      </c>
      <c r="I664" s="86" t="b">
        <v>0</v>
      </c>
      <c r="J664" s="86" t="b">
        <v>0</v>
      </c>
      <c r="K664" s="86" t="b">
        <v>0</v>
      </c>
      <c r="L664" s="86" t="b">
        <v>0</v>
      </c>
    </row>
    <row r="665" spans="1:12" ht="15">
      <c r="A665" s="86" t="s">
        <v>2713</v>
      </c>
      <c r="B665" s="86" t="s">
        <v>293</v>
      </c>
      <c r="C665" s="86">
        <v>3</v>
      </c>
      <c r="D665" s="121">
        <v>0.001015004097923048</v>
      </c>
      <c r="E665" s="121">
        <v>0.5672723255547564</v>
      </c>
      <c r="F665" s="86" t="s">
        <v>3798</v>
      </c>
      <c r="G665" s="86" t="b">
        <v>0</v>
      </c>
      <c r="H665" s="86" t="b">
        <v>0</v>
      </c>
      <c r="I665" s="86" t="b">
        <v>0</v>
      </c>
      <c r="J665" s="86" t="b">
        <v>0</v>
      </c>
      <c r="K665" s="86" t="b">
        <v>0</v>
      </c>
      <c r="L665" s="86" t="b">
        <v>0</v>
      </c>
    </row>
    <row r="666" spans="1:12" ht="15">
      <c r="A666" s="86" t="s">
        <v>293</v>
      </c>
      <c r="B666" s="86" t="s">
        <v>3204</v>
      </c>
      <c r="C666" s="86">
        <v>3</v>
      </c>
      <c r="D666" s="121">
        <v>0.001015004097923048</v>
      </c>
      <c r="E666" s="121">
        <v>1.7640930694691819</v>
      </c>
      <c r="F666" s="86" t="s">
        <v>3798</v>
      </c>
      <c r="G666" s="86" t="b">
        <v>0</v>
      </c>
      <c r="H666" s="86" t="b">
        <v>0</v>
      </c>
      <c r="I666" s="86" t="b">
        <v>0</v>
      </c>
      <c r="J666" s="86" t="b">
        <v>0</v>
      </c>
      <c r="K666" s="86" t="b">
        <v>0</v>
      </c>
      <c r="L666" s="86" t="b">
        <v>0</v>
      </c>
    </row>
    <row r="667" spans="1:12" ht="15">
      <c r="A667" s="86" t="s">
        <v>3204</v>
      </c>
      <c r="B667" s="86" t="s">
        <v>3549</v>
      </c>
      <c r="C667" s="86">
        <v>3</v>
      </c>
      <c r="D667" s="121">
        <v>0.001015004097923048</v>
      </c>
      <c r="E667" s="121">
        <v>2.7183355789085066</v>
      </c>
      <c r="F667" s="86" t="s">
        <v>3798</v>
      </c>
      <c r="G667" s="86" t="b">
        <v>0</v>
      </c>
      <c r="H667" s="86" t="b">
        <v>0</v>
      </c>
      <c r="I667" s="86" t="b">
        <v>0</v>
      </c>
      <c r="J667" s="86" t="b">
        <v>0</v>
      </c>
      <c r="K667" s="86" t="b">
        <v>0</v>
      </c>
      <c r="L667" s="86" t="b">
        <v>0</v>
      </c>
    </row>
    <row r="668" spans="1:12" ht="15">
      <c r="A668" s="86" t="s">
        <v>3549</v>
      </c>
      <c r="B668" s="86" t="s">
        <v>3550</v>
      </c>
      <c r="C668" s="86">
        <v>3</v>
      </c>
      <c r="D668" s="121">
        <v>0.001015004097923048</v>
      </c>
      <c r="E668" s="121">
        <v>3.2412143241888445</v>
      </c>
      <c r="F668" s="86" t="s">
        <v>3798</v>
      </c>
      <c r="G668" s="86" t="b">
        <v>0</v>
      </c>
      <c r="H668" s="86" t="b">
        <v>0</v>
      </c>
      <c r="I668" s="86" t="b">
        <v>0</v>
      </c>
      <c r="J668" s="86" t="b">
        <v>0</v>
      </c>
      <c r="K668" s="86" t="b">
        <v>0</v>
      </c>
      <c r="L668" s="86" t="b">
        <v>0</v>
      </c>
    </row>
    <row r="669" spans="1:12" ht="15">
      <c r="A669" s="86" t="s">
        <v>3550</v>
      </c>
      <c r="B669" s="86" t="s">
        <v>3551</v>
      </c>
      <c r="C669" s="86">
        <v>3</v>
      </c>
      <c r="D669" s="121">
        <v>0.001015004097923048</v>
      </c>
      <c r="E669" s="121">
        <v>3.2412143241888445</v>
      </c>
      <c r="F669" s="86" t="s">
        <v>3798</v>
      </c>
      <c r="G669" s="86" t="b">
        <v>0</v>
      </c>
      <c r="H669" s="86" t="b">
        <v>0</v>
      </c>
      <c r="I669" s="86" t="b">
        <v>0</v>
      </c>
      <c r="J669" s="86" t="b">
        <v>0</v>
      </c>
      <c r="K669" s="86" t="b">
        <v>0</v>
      </c>
      <c r="L669" s="86" t="b">
        <v>0</v>
      </c>
    </row>
    <row r="670" spans="1:12" ht="15">
      <c r="A670" s="86" t="s">
        <v>3551</v>
      </c>
      <c r="B670" s="86" t="s">
        <v>3200</v>
      </c>
      <c r="C670" s="86">
        <v>3</v>
      </c>
      <c r="D670" s="121">
        <v>0.001015004097923048</v>
      </c>
      <c r="E670" s="121">
        <v>2.6769428937502817</v>
      </c>
      <c r="F670" s="86" t="s">
        <v>3798</v>
      </c>
      <c r="G670" s="86" t="b">
        <v>0</v>
      </c>
      <c r="H670" s="86" t="b">
        <v>0</v>
      </c>
      <c r="I670" s="86" t="b">
        <v>0</v>
      </c>
      <c r="J670" s="86" t="b">
        <v>0</v>
      </c>
      <c r="K670" s="86" t="b">
        <v>0</v>
      </c>
      <c r="L670" s="86" t="b">
        <v>0</v>
      </c>
    </row>
    <row r="671" spans="1:12" ht="15">
      <c r="A671" s="86" t="s">
        <v>3223</v>
      </c>
      <c r="B671" s="86" t="s">
        <v>2763</v>
      </c>
      <c r="C671" s="86">
        <v>3</v>
      </c>
      <c r="D671" s="121">
        <v>0.001015004097923048</v>
      </c>
      <c r="E671" s="121">
        <v>1.918995029454925</v>
      </c>
      <c r="F671" s="86" t="s">
        <v>3798</v>
      </c>
      <c r="G671" s="86" t="b">
        <v>0</v>
      </c>
      <c r="H671" s="86" t="b">
        <v>0</v>
      </c>
      <c r="I671" s="86" t="b">
        <v>0</v>
      </c>
      <c r="J671" s="86" t="b">
        <v>0</v>
      </c>
      <c r="K671" s="86" t="b">
        <v>0</v>
      </c>
      <c r="L671" s="86" t="b">
        <v>0</v>
      </c>
    </row>
    <row r="672" spans="1:12" ht="15">
      <c r="A672" s="86" t="s">
        <v>2756</v>
      </c>
      <c r="B672" s="86" t="s">
        <v>613</v>
      </c>
      <c r="C672" s="86">
        <v>3</v>
      </c>
      <c r="D672" s="121">
        <v>0.001015004097923048</v>
      </c>
      <c r="E672" s="121">
        <v>2.314643241347378</v>
      </c>
      <c r="F672" s="86" t="s">
        <v>3798</v>
      </c>
      <c r="G672" s="86" t="b">
        <v>0</v>
      </c>
      <c r="H672" s="86" t="b">
        <v>0</v>
      </c>
      <c r="I672" s="86" t="b">
        <v>0</v>
      </c>
      <c r="J672" s="86" t="b">
        <v>0</v>
      </c>
      <c r="K672" s="86" t="b">
        <v>0</v>
      </c>
      <c r="L672" s="86" t="b">
        <v>0</v>
      </c>
    </row>
    <row r="673" spans="1:12" ht="15">
      <c r="A673" s="86" t="s">
        <v>613</v>
      </c>
      <c r="B673" s="86" t="s">
        <v>3245</v>
      </c>
      <c r="C673" s="86">
        <v>3</v>
      </c>
      <c r="D673" s="121">
        <v>0.001015004097923048</v>
      </c>
      <c r="E673" s="121">
        <v>2.8152455919165633</v>
      </c>
      <c r="F673" s="86" t="s">
        <v>3798</v>
      </c>
      <c r="G673" s="86" t="b">
        <v>0</v>
      </c>
      <c r="H673" s="86" t="b">
        <v>0</v>
      </c>
      <c r="I673" s="86" t="b">
        <v>0</v>
      </c>
      <c r="J673" s="86" t="b">
        <v>0</v>
      </c>
      <c r="K673" s="86" t="b">
        <v>0</v>
      </c>
      <c r="L673" s="86" t="b">
        <v>0</v>
      </c>
    </row>
    <row r="674" spans="1:12" ht="15">
      <c r="A674" s="86" t="s">
        <v>3245</v>
      </c>
      <c r="B674" s="86" t="s">
        <v>3260</v>
      </c>
      <c r="C674" s="86">
        <v>3</v>
      </c>
      <c r="D674" s="121">
        <v>0.001015004097923048</v>
      </c>
      <c r="E674" s="121">
        <v>2.639154332860882</v>
      </c>
      <c r="F674" s="86" t="s">
        <v>3798</v>
      </c>
      <c r="G674" s="86" t="b">
        <v>0</v>
      </c>
      <c r="H674" s="86" t="b">
        <v>0</v>
      </c>
      <c r="I674" s="86" t="b">
        <v>0</v>
      </c>
      <c r="J674" s="86" t="b">
        <v>0</v>
      </c>
      <c r="K674" s="86" t="b">
        <v>0</v>
      </c>
      <c r="L674" s="86" t="b">
        <v>0</v>
      </c>
    </row>
    <row r="675" spans="1:12" ht="15">
      <c r="A675" s="86" t="s">
        <v>3396</v>
      </c>
      <c r="B675" s="86" t="s">
        <v>3552</v>
      </c>
      <c r="C675" s="86">
        <v>3</v>
      </c>
      <c r="D675" s="121">
        <v>0.001015004097923048</v>
      </c>
      <c r="E675" s="121">
        <v>3.116275587580544</v>
      </c>
      <c r="F675" s="86" t="s">
        <v>3798</v>
      </c>
      <c r="G675" s="86" t="b">
        <v>0</v>
      </c>
      <c r="H675" s="86" t="b">
        <v>0</v>
      </c>
      <c r="I675" s="86" t="b">
        <v>0</v>
      </c>
      <c r="J675" s="86" t="b">
        <v>0</v>
      </c>
      <c r="K675" s="86" t="b">
        <v>0</v>
      </c>
      <c r="L675" s="86" t="b">
        <v>0</v>
      </c>
    </row>
    <row r="676" spans="1:12" ht="15">
      <c r="A676" s="86" t="s">
        <v>3552</v>
      </c>
      <c r="B676" s="86" t="s">
        <v>221</v>
      </c>
      <c r="C676" s="86">
        <v>3</v>
      </c>
      <c r="D676" s="121">
        <v>0.001015004097923048</v>
      </c>
      <c r="E676" s="121">
        <v>2.940184328524863</v>
      </c>
      <c r="F676" s="86" t="s">
        <v>3798</v>
      </c>
      <c r="G676" s="86" t="b">
        <v>0</v>
      </c>
      <c r="H676" s="86" t="b">
        <v>0</v>
      </c>
      <c r="I676" s="86" t="b">
        <v>0</v>
      </c>
      <c r="J676" s="86" t="b">
        <v>0</v>
      </c>
      <c r="K676" s="86" t="b">
        <v>0</v>
      </c>
      <c r="L676" s="86" t="b">
        <v>0</v>
      </c>
    </row>
    <row r="677" spans="1:12" ht="15">
      <c r="A677" s="86" t="s">
        <v>3404</v>
      </c>
      <c r="B677" s="86" t="s">
        <v>2717</v>
      </c>
      <c r="C677" s="86">
        <v>2</v>
      </c>
      <c r="D677" s="121">
        <v>0.000741468389988201</v>
      </c>
      <c r="E677" s="121">
        <v>1.6557535946803434</v>
      </c>
      <c r="F677" s="86" t="s">
        <v>3798</v>
      </c>
      <c r="G677" s="86" t="b">
        <v>0</v>
      </c>
      <c r="H677" s="86" t="b">
        <v>0</v>
      </c>
      <c r="I677" s="86" t="b">
        <v>0</v>
      </c>
      <c r="J677" s="86" t="b">
        <v>0</v>
      </c>
      <c r="K677" s="86" t="b">
        <v>0</v>
      </c>
      <c r="L677" s="86" t="b">
        <v>0</v>
      </c>
    </row>
    <row r="678" spans="1:12" ht="15">
      <c r="A678" s="86" t="s">
        <v>2721</v>
      </c>
      <c r="B678" s="86" t="s">
        <v>382</v>
      </c>
      <c r="C678" s="86">
        <v>2</v>
      </c>
      <c r="D678" s="121">
        <v>0.000741468389988201</v>
      </c>
      <c r="E678" s="121">
        <v>2.1501338548415116</v>
      </c>
      <c r="F678" s="86" t="s">
        <v>3798</v>
      </c>
      <c r="G678" s="86" t="b">
        <v>0</v>
      </c>
      <c r="H678" s="86" t="b">
        <v>0</v>
      </c>
      <c r="I678" s="86" t="b">
        <v>0</v>
      </c>
      <c r="J678" s="86" t="b">
        <v>0</v>
      </c>
      <c r="K678" s="86" t="b">
        <v>0</v>
      </c>
      <c r="L678" s="86" t="b">
        <v>0</v>
      </c>
    </row>
    <row r="679" spans="1:12" ht="15">
      <c r="A679" s="86" t="s">
        <v>382</v>
      </c>
      <c r="B679" s="86" t="s">
        <v>2717</v>
      </c>
      <c r="C679" s="86">
        <v>2</v>
      </c>
      <c r="D679" s="121">
        <v>0.000741468389988201</v>
      </c>
      <c r="E679" s="121">
        <v>1.8318448537360248</v>
      </c>
      <c r="F679" s="86" t="s">
        <v>3798</v>
      </c>
      <c r="G679" s="86" t="b">
        <v>0</v>
      </c>
      <c r="H679" s="86" t="b">
        <v>0</v>
      </c>
      <c r="I679" s="86" t="b">
        <v>0</v>
      </c>
      <c r="J679" s="86" t="b">
        <v>0</v>
      </c>
      <c r="K679" s="86" t="b">
        <v>0</v>
      </c>
      <c r="L679" s="86" t="b">
        <v>0</v>
      </c>
    </row>
    <row r="680" spans="1:12" ht="15">
      <c r="A680" s="86" t="s">
        <v>2713</v>
      </c>
      <c r="B680" s="86" t="s">
        <v>2762</v>
      </c>
      <c r="C680" s="86">
        <v>2</v>
      </c>
      <c r="D680" s="121">
        <v>0.000741468389988201</v>
      </c>
      <c r="E680" s="121">
        <v>0.3089943103117252</v>
      </c>
      <c r="F680" s="86" t="s">
        <v>3798</v>
      </c>
      <c r="G680" s="86" t="b">
        <v>0</v>
      </c>
      <c r="H680" s="86" t="b">
        <v>0</v>
      </c>
      <c r="I680" s="86" t="b">
        <v>0</v>
      </c>
      <c r="J680" s="86" t="b">
        <v>0</v>
      </c>
      <c r="K680" s="86" t="b">
        <v>0</v>
      </c>
      <c r="L680" s="86" t="b">
        <v>0</v>
      </c>
    </row>
    <row r="681" spans="1:12" ht="15">
      <c r="A681" s="86" t="s">
        <v>2762</v>
      </c>
      <c r="B681" s="86" t="s">
        <v>3242</v>
      </c>
      <c r="C681" s="86">
        <v>2</v>
      </c>
      <c r="D681" s="121">
        <v>0.000741468389988201</v>
      </c>
      <c r="E681" s="121">
        <v>1.7788163262898882</v>
      </c>
      <c r="F681" s="86" t="s">
        <v>3798</v>
      </c>
      <c r="G681" s="86" t="b">
        <v>0</v>
      </c>
      <c r="H681" s="86" t="b">
        <v>0</v>
      </c>
      <c r="I681" s="86" t="b">
        <v>0</v>
      </c>
      <c r="J681" s="86" t="b">
        <v>0</v>
      </c>
      <c r="K681" s="86" t="b">
        <v>0</v>
      </c>
      <c r="L681" s="86" t="b">
        <v>0</v>
      </c>
    </row>
    <row r="682" spans="1:12" ht="15">
      <c r="A682" s="86" t="s">
        <v>2751</v>
      </c>
      <c r="B682" s="86" t="s">
        <v>3554</v>
      </c>
      <c r="C682" s="86">
        <v>2</v>
      </c>
      <c r="D682" s="121">
        <v>0.000741468389988201</v>
      </c>
      <c r="E682" s="121">
        <v>2.3381243371969007</v>
      </c>
      <c r="F682" s="86" t="s">
        <v>3798</v>
      </c>
      <c r="G682" s="86" t="b">
        <v>0</v>
      </c>
      <c r="H682" s="86" t="b">
        <v>0</v>
      </c>
      <c r="I682" s="86" t="b">
        <v>0</v>
      </c>
      <c r="J682" s="86" t="b">
        <v>0</v>
      </c>
      <c r="K682" s="86" t="b">
        <v>0</v>
      </c>
      <c r="L682" s="86" t="b">
        <v>0</v>
      </c>
    </row>
    <row r="683" spans="1:12" ht="15">
      <c r="A683" s="86" t="s">
        <v>3554</v>
      </c>
      <c r="B683" s="86" t="s">
        <v>3555</v>
      </c>
      <c r="C683" s="86">
        <v>2</v>
      </c>
      <c r="D683" s="121">
        <v>0.000741468389988201</v>
      </c>
      <c r="E683" s="121">
        <v>3.4173055832445254</v>
      </c>
      <c r="F683" s="86" t="s">
        <v>3798</v>
      </c>
      <c r="G683" s="86" t="b">
        <v>0</v>
      </c>
      <c r="H683" s="86" t="b">
        <v>0</v>
      </c>
      <c r="I683" s="86" t="b">
        <v>0</v>
      </c>
      <c r="J683" s="86" t="b">
        <v>0</v>
      </c>
      <c r="K683" s="86" t="b">
        <v>0</v>
      </c>
      <c r="L683" s="86" t="b">
        <v>0</v>
      </c>
    </row>
    <row r="684" spans="1:12" ht="15">
      <c r="A684" s="86" t="s">
        <v>3555</v>
      </c>
      <c r="B684" s="86" t="s">
        <v>381</v>
      </c>
      <c r="C684" s="86">
        <v>2</v>
      </c>
      <c r="D684" s="121">
        <v>0.000741468389988201</v>
      </c>
      <c r="E684" s="121">
        <v>3.4173055832445254</v>
      </c>
      <c r="F684" s="86" t="s">
        <v>3798</v>
      </c>
      <c r="G684" s="86" t="b">
        <v>0</v>
      </c>
      <c r="H684" s="86" t="b">
        <v>0</v>
      </c>
      <c r="I684" s="86" t="b">
        <v>0</v>
      </c>
      <c r="J684" s="86" t="b">
        <v>0</v>
      </c>
      <c r="K684" s="86" t="b">
        <v>0</v>
      </c>
      <c r="L684" s="86" t="b">
        <v>0</v>
      </c>
    </row>
    <row r="685" spans="1:12" ht="15">
      <c r="A685" s="86" t="s">
        <v>381</v>
      </c>
      <c r="B685" s="86" t="s">
        <v>3556</v>
      </c>
      <c r="C685" s="86">
        <v>2</v>
      </c>
      <c r="D685" s="121">
        <v>0.000741468389988201</v>
      </c>
      <c r="E685" s="121">
        <v>3.4173055832445254</v>
      </c>
      <c r="F685" s="86" t="s">
        <v>3798</v>
      </c>
      <c r="G685" s="86" t="b">
        <v>0</v>
      </c>
      <c r="H685" s="86" t="b">
        <v>0</v>
      </c>
      <c r="I685" s="86" t="b">
        <v>0</v>
      </c>
      <c r="J685" s="86" t="b">
        <v>0</v>
      </c>
      <c r="K685" s="86" t="b">
        <v>0</v>
      </c>
      <c r="L685" s="86" t="b">
        <v>0</v>
      </c>
    </row>
    <row r="686" spans="1:12" ht="15">
      <c r="A686" s="86" t="s">
        <v>3556</v>
      </c>
      <c r="B686" s="86" t="s">
        <v>3557</v>
      </c>
      <c r="C686" s="86">
        <v>2</v>
      </c>
      <c r="D686" s="121">
        <v>0.000741468389988201</v>
      </c>
      <c r="E686" s="121">
        <v>3.4173055832445254</v>
      </c>
      <c r="F686" s="86" t="s">
        <v>3798</v>
      </c>
      <c r="G686" s="86" t="b">
        <v>0</v>
      </c>
      <c r="H686" s="86" t="b">
        <v>0</v>
      </c>
      <c r="I686" s="86" t="b">
        <v>0</v>
      </c>
      <c r="J686" s="86" t="b">
        <v>0</v>
      </c>
      <c r="K686" s="86" t="b">
        <v>0</v>
      </c>
      <c r="L686" s="86" t="b">
        <v>0</v>
      </c>
    </row>
    <row r="687" spans="1:12" ht="15">
      <c r="A687" s="86" t="s">
        <v>3557</v>
      </c>
      <c r="B687" s="86" t="s">
        <v>322</v>
      </c>
      <c r="C687" s="86">
        <v>2</v>
      </c>
      <c r="D687" s="121">
        <v>0.000741468389988201</v>
      </c>
      <c r="E687" s="121">
        <v>3.4173055832445254</v>
      </c>
      <c r="F687" s="86" t="s">
        <v>3798</v>
      </c>
      <c r="G687" s="86" t="b">
        <v>0</v>
      </c>
      <c r="H687" s="86" t="b">
        <v>0</v>
      </c>
      <c r="I687" s="86" t="b">
        <v>0</v>
      </c>
      <c r="J687" s="86" t="b">
        <v>0</v>
      </c>
      <c r="K687" s="86" t="b">
        <v>0</v>
      </c>
      <c r="L687" s="86" t="b">
        <v>0</v>
      </c>
    </row>
    <row r="688" spans="1:12" ht="15">
      <c r="A688" s="86" t="s">
        <v>322</v>
      </c>
      <c r="B688" s="86" t="s">
        <v>2714</v>
      </c>
      <c r="C688" s="86">
        <v>2</v>
      </c>
      <c r="D688" s="121">
        <v>0.000741468389988201</v>
      </c>
      <c r="E688" s="121">
        <v>1.7140142051258642</v>
      </c>
      <c r="F688" s="86" t="s">
        <v>3798</v>
      </c>
      <c r="G688" s="86" t="b">
        <v>0</v>
      </c>
      <c r="H688" s="86" t="b">
        <v>0</v>
      </c>
      <c r="I688" s="86" t="b">
        <v>0</v>
      </c>
      <c r="J688" s="86" t="b">
        <v>0</v>
      </c>
      <c r="K688" s="86" t="b">
        <v>0</v>
      </c>
      <c r="L688" s="86" t="b">
        <v>0</v>
      </c>
    </row>
    <row r="689" spans="1:12" ht="15">
      <c r="A689" s="86" t="s">
        <v>2714</v>
      </c>
      <c r="B689" s="86" t="s">
        <v>3558</v>
      </c>
      <c r="C689" s="86">
        <v>2</v>
      </c>
      <c r="D689" s="121">
        <v>0.000741468389988201</v>
      </c>
      <c r="E689" s="121">
        <v>1.7054983542033344</v>
      </c>
      <c r="F689" s="86" t="s">
        <v>3798</v>
      </c>
      <c r="G689" s="86" t="b">
        <v>0</v>
      </c>
      <c r="H689" s="86" t="b">
        <v>0</v>
      </c>
      <c r="I689" s="86" t="b">
        <v>0</v>
      </c>
      <c r="J689" s="86" t="b">
        <v>0</v>
      </c>
      <c r="K689" s="86" t="b">
        <v>0</v>
      </c>
      <c r="L689" s="86" t="b">
        <v>0</v>
      </c>
    </row>
    <row r="690" spans="1:12" ht="15">
      <c r="A690" s="86" t="s">
        <v>3558</v>
      </c>
      <c r="B690" s="86" t="s">
        <v>2719</v>
      </c>
      <c r="C690" s="86">
        <v>2</v>
      </c>
      <c r="D690" s="121">
        <v>0.000741468389988201</v>
      </c>
      <c r="E690" s="121">
        <v>1.9474835672663624</v>
      </c>
      <c r="F690" s="86" t="s">
        <v>3798</v>
      </c>
      <c r="G690" s="86" t="b">
        <v>0</v>
      </c>
      <c r="H690" s="86" t="b">
        <v>0</v>
      </c>
      <c r="I690" s="86" t="b">
        <v>0</v>
      </c>
      <c r="J690" s="86" t="b">
        <v>0</v>
      </c>
      <c r="K690" s="86" t="b">
        <v>0</v>
      </c>
      <c r="L690" s="86" t="b">
        <v>0</v>
      </c>
    </row>
    <row r="691" spans="1:12" ht="15">
      <c r="A691" s="86" t="s">
        <v>2719</v>
      </c>
      <c r="B691" s="86" t="s">
        <v>3559</v>
      </c>
      <c r="C691" s="86">
        <v>2</v>
      </c>
      <c r="D691" s="121">
        <v>0.000741468389988201</v>
      </c>
      <c r="E691" s="121">
        <v>1.9549075853455695</v>
      </c>
      <c r="F691" s="86" t="s">
        <v>3798</v>
      </c>
      <c r="G691" s="86" t="b">
        <v>0</v>
      </c>
      <c r="H691" s="86" t="b">
        <v>0</v>
      </c>
      <c r="I691" s="86" t="b">
        <v>0</v>
      </c>
      <c r="J691" s="86" t="b">
        <v>0</v>
      </c>
      <c r="K691" s="86" t="b">
        <v>0</v>
      </c>
      <c r="L691" s="86" t="b">
        <v>0</v>
      </c>
    </row>
    <row r="692" spans="1:12" ht="15">
      <c r="A692" s="86" t="s">
        <v>3559</v>
      </c>
      <c r="B692" s="86" t="s">
        <v>3199</v>
      </c>
      <c r="C692" s="86">
        <v>2</v>
      </c>
      <c r="D692" s="121">
        <v>0.000741468389988201</v>
      </c>
      <c r="E692" s="121">
        <v>2.6769428937502817</v>
      </c>
      <c r="F692" s="86" t="s">
        <v>3798</v>
      </c>
      <c r="G692" s="86" t="b">
        <v>0</v>
      </c>
      <c r="H692" s="86" t="b">
        <v>0</v>
      </c>
      <c r="I692" s="86" t="b">
        <v>0</v>
      </c>
      <c r="J692" s="86" t="b">
        <v>0</v>
      </c>
      <c r="K692" s="86" t="b">
        <v>0</v>
      </c>
      <c r="L692" s="86" t="b">
        <v>0</v>
      </c>
    </row>
    <row r="693" spans="1:12" ht="15">
      <c r="A693" s="86" t="s">
        <v>3199</v>
      </c>
      <c r="B693" s="86" t="s">
        <v>2756</v>
      </c>
      <c r="C693" s="86">
        <v>2</v>
      </c>
      <c r="D693" s="121">
        <v>0.000741468389988201</v>
      </c>
      <c r="E693" s="121">
        <v>1.6992192884614339</v>
      </c>
      <c r="F693" s="86" t="s">
        <v>3798</v>
      </c>
      <c r="G693" s="86" t="b">
        <v>0</v>
      </c>
      <c r="H693" s="86" t="b">
        <v>0</v>
      </c>
      <c r="I693" s="86" t="b">
        <v>0</v>
      </c>
      <c r="J693" s="86" t="b">
        <v>0</v>
      </c>
      <c r="K693" s="86" t="b">
        <v>0</v>
      </c>
      <c r="L693" s="86" t="b">
        <v>0</v>
      </c>
    </row>
    <row r="694" spans="1:12" ht="15">
      <c r="A694" s="86" t="s">
        <v>2756</v>
      </c>
      <c r="B694" s="86" t="s">
        <v>3560</v>
      </c>
      <c r="C694" s="86">
        <v>2</v>
      </c>
      <c r="D694" s="121">
        <v>0.000741468389988201</v>
      </c>
      <c r="E694" s="121">
        <v>2.4395819779556778</v>
      </c>
      <c r="F694" s="86" t="s">
        <v>3798</v>
      </c>
      <c r="G694" s="86" t="b">
        <v>0</v>
      </c>
      <c r="H694" s="86" t="b">
        <v>0</v>
      </c>
      <c r="I694" s="86" t="b">
        <v>0</v>
      </c>
      <c r="J694" s="86" t="b">
        <v>0</v>
      </c>
      <c r="K694" s="86" t="b">
        <v>0</v>
      </c>
      <c r="L694" s="86" t="b">
        <v>0</v>
      </c>
    </row>
    <row r="695" spans="1:12" ht="15">
      <c r="A695" s="86" t="s">
        <v>3560</v>
      </c>
      <c r="B695" s="86" t="s">
        <v>3243</v>
      </c>
      <c r="C695" s="86">
        <v>2</v>
      </c>
      <c r="D695" s="121">
        <v>0.000741468389988201</v>
      </c>
      <c r="E695" s="121">
        <v>2.940184328524863</v>
      </c>
      <c r="F695" s="86" t="s">
        <v>3798</v>
      </c>
      <c r="G695" s="86" t="b">
        <v>0</v>
      </c>
      <c r="H695" s="86" t="b">
        <v>0</v>
      </c>
      <c r="I695" s="86" t="b">
        <v>0</v>
      </c>
      <c r="J695" s="86" t="b">
        <v>0</v>
      </c>
      <c r="K695" s="86" t="b">
        <v>0</v>
      </c>
      <c r="L695" s="86" t="b">
        <v>0</v>
      </c>
    </row>
    <row r="696" spans="1:12" ht="15">
      <c r="A696" s="86" t="s">
        <v>3243</v>
      </c>
      <c r="B696" s="86" t="s">
        <v>2714</v>
      </c>
      <c r="C696" s="86">
        <v>2</v>
      </c>
      <c r="D696" s="121">
        <v>0.000741468389988201</v>
      </c>
      <c r="E696" s="121">
        <v>1.2368929504062018</v>
      </c>
      <c r="F696" s="86" t="s">
        <v>3798</v>
      </c>
      <c r="G696" s="86" t="b">
        <v>0</v>
      </c>
      <c r="H696" s="86" t="b">
        <v>0</v>
      </c>
      <c r="I696" s="86" t="b">
        <v>0</v>
      </c>
      <c r="J696" s="86" t="b">
        <v>0</v>
      </c>
      <c r="K696" s="86" t="b">
        <v>0</v>
      </c>
      <c r="L696" s="86" t="b">
        <v>0</v>
      </c>
    </row>
    <row r="697" spans="1:12" ht="15">
      <c r="A697" s="86" t="s">
        <v>3191</v>
      </c>
      <c r="B697" s="86" t="s">
        <v>3561</v>
      </c>
      <c r="C697" s="86">
        <v>2</v>
      </c>
      <c r="D697" s="121">
        <v>0.000741468389988201</v>
      </c>
      <c r="E697" s="121">
        <v>2.60439222660167</v>
      </c>
      <c r="F697" s="86" t="s">
        <v>3798</v>
      </c>
      <c r="G697" s="86" t="b">
        <v>0</v>
      </c>
      <c r="H697" s="86" t="b">
        <v>0</v>
      </c>
      <c r="I697" s="86" t="b">
        <v>0</v>
      </c>
      <c r="J697" s="86" t="b">
        <v>0</v>
      </c>
      <c r="K697" s="86" t="b">
        <v>0</v>
      </c>
      <c r="L697" s="86" t="b">
        <v>0</v>
      </c>
    </row>
    <row r="698" spans="1:12" ht="15">
      <c r="A698" s="86" t="s">
        <v>3561</v>
      </c>
      <c r="B698" s="86" t="s">
        <v>2720</v>
      </c>
      <c r="C698" s="86">
        <v>2</v>
      </c>
      <c r="D698" s="121">
        <v>0.000741468389988201</v>
      </c>
      <c r="E698" s="121">
        <v>2.0950862885106063</v>
      </c>
      <c r="F698" s="86" t="s">
        <v>3798</v>
      </c>
      <c r="G698" s="86" t="b">
        <v>0</v>
      </c>
      <c r="H698" s="86" t="b">
        <v>0</v>
      </c>
      <c r="I698" s="86" t="b">
        <v>0</v>
      </c>
      <c r="J698" s="86" t="b">
        <v>0</v>
      </c>
      <c r="K698" s="86" t="b">
        <v>0</v>
      </c>
      <c r="L698" s="86" t="b">
        <v>0</v>
      </c>
    </row>
    <row r="699" spans="1:12" ht="15">
      <c r="A699" s="86" t="s">
        <v>2720</v>
      </c>
      <c r="B699" s="86" t="s">
        <v>3562</v>
      </c>
      <c r="C699" s="86">
        <v>2</v>
      </c>
      <c r="D699" s="121">
        <v>0.000741468389988201</v>
      </c>
      <c r="E699" s="121">
        <v>2.0950862885106063</v>
      </c>
      <c r="F699" s="86" t="s">
        <v>3798</v>
      </c>
      <c r="G699" s="86" t="b">
        <v>0</v>
      </c>
      <c r="H699" s="86" t="b">
        <v>0</v>
      </c>
      <c r="I699" s="86" t="b">
        <v>0</v>
      </c>
      <c r="J699" s="86" t="b">
        <v>0</v>
      </c>
      <c r="K699" s="86" t="b">
        <v>0</v>
      </c>
      <c r="L699" s="86" t="b">
        <v>0</v>
      </c>
    </row>
    <row r="700" spans="1:12" ht="15">
      <c r="A700" s="86" t="s">
        <v>3562</v>
      </c>
      <c r="B700" s="86" t="s">
        <v>3563</v>
      </c>
      <c r="C700" s="86">
        <v>2</v>
      </c>
      <c r="D700" s="121">
        <v>0.000741468389988201</v>
      </c>
      <c r="E700" s="121">
        <v>3.4173055832445254</v>
      </c>
      <c r="F700" s="86" t="s">
        <v>3798</v>
      </c>
      <c r="G700" s="86" t="b">
        <v>0</v>
      </c>
      <c r="H700" s="86" t="b">
        <v>0</v>
      </c>
      <c r="I700" s="86" t="b">
        <v>0</v>
      </c>
      <c r="J700" s="86" t="b">
        <v>0</v>
      </c>
      <c r="K700" s="86" t="b">
        <v>0</v>
      </c>
      <c r="L700" s="86" t="b">
        <v>0</v>
      </c>
    </row>
    <row r="701" spans="1:12" ht="15">
      <c r="A701" s="86" t="s">
        <v>3563</v>
      </c>
      <c r="B701" s="86" t="s">
        <v>3244</v>
      </c>
      <c r="C701" s="86">
        <v>2</v>
      </c>
      <c r="D701" s="121">
        <v>0.000741468389988201</v>
      </c>
      <c r="E701" s="121">
        <v>2.940184328524863</v>
      </c>
      <c r="F701" s="86" t="s">
        <v>3798</v>
      </c>
      <c r="G701" s="86" t="b">
        <v>0</v>
      </c>
      <c r="H701" s="86" t="b">
        <v>0</v>
      </c>
      <c r="I701" s="86" t="b">
        <v>0</v>
      </c>
      <c r="J701" s="86" t="b">
        <v>0</v>
      </c>
      <c r="K701" s="86" t="b">
        <v>0</v>
      </c>
      <c r="L701" s="86" t="b">
        <v>0</v>
      </c>
    </row>
    <row r="702" spans="1:12" ht="15">
      <c r="A702" s="86" t="s">
        <v>3564</v>
      </c>
      <c r="B702" s="86" t="s">
        <v>3565</v>
      </c>
      <c r="C702" s="86">
        <v>2</v>
      </c>
      <c r="D702" s="121">
        <v>0.000741468389988201</v>
      </c>
      <c r="E702" s="121">
        <v>3.4173055832445254</v>
      </c>
      <c r="F702" s="86" t="s">
        <v>3798</v>
      </c>
      <c r="G702" s="86" t="b">
        <v>0</v>
      </c>
      <c r="H702" s="86" t="b">
        <v>0</v>
      </c>
      <c r="I702" s="86" t="b">
        <v>0</v>
      </c>
      <c r="J702" s="86" t="b">
        <v>0</v>
      </c>
      <c r="K702" s="86" t="b">
        <v>0</v>
      </c>
      <c r="L702" s="86" t="b">
        <v>0</v>
      </c>
    </row>
    <row r="703" spans="1:12" ht="15">
      <c r="A703" s="86" t="s">
        <v>3565</v>
      </c>
      <c r="B703" s="86" t="s">
        <v>2715</v>
      </c>
      <c r="C703" s="86">
        <v>2</v>
      </c>
      <c r="D703" s="121">
        <v>0.000741468389988201</v>
      </c>
      <c r="E703" s="121">
        <v>1.7140142051258642</v>
      </c>
      <c r="F703" s="86" t="s">
        <v>3798</v>
      </c>
      <c r="G703" s="86" t="b">
        <v>0</v>
      </c>
      <c r="H703" s="86" t="b">
        <v>0</v>
      </c>
      <c r="I703" s="86" t="b">
        <v>0</v>
      </c>
      <c r="J703" s="86" t="b">
        <v>0</v>
      </c>
      <c r="K703" s="86" t="b">
        <v>0</v>
      </c>
      <c r="L703" s="86" t="b">
        <v>0</v>
      </c>
    </row>
    <row r="704" spans="1:12" ht="15">
      <c r="A704" s="86" t="s">
        <v>3408</v>
      </c>
      <c r="B704" s="86" t="s">
        <v>3566</v>
      </c>
      <c r="C704" s="86">
        <v>2</v>
      </c>
      <c r="D704" s="121">
        <v>0.000741468389988201</v>
      </c>
      <c r="E704" s="121">
        <v>3.241214324188844</v>
      </c>
      <c r="F704" s="86" t="s">
        <v>3798</v>
      </c>
      <c r="G704" s="86" t="b">
        <v>0</v>
      </c>
      <c r="H704" s="86" t="b">
        <v>0</v>
      </c>
      <c r="I704" s="86" t="b">
        <v>0</v>
      </c>
      <c r="J704" s="86" t="b">
        <v>0</v>
      </c>
      <c r="K704" s="86" t="b">
        <v>0</v>
      </c>
      <c r="L704" s="86" t="b">
        <v>0</v>
      </c>
    </row>
    <row r="705" spans="1:12" ht="15">
      <c r="A705" s="86" t="s">
        <v>3566</v>
      </c>
      <c r="B705" s="86" t="s">
        <v>3567</v>
      </c>
      <c r="C705" s="86">
        <v>2</v>
      </c>
      <c r="D705" s="121">
        <v>0.000741468389988201</v>
      </c>
      <c r="E705" s="121">
        <v>3.4173055832445254</v>
      </c>
      <c r="F705" s="86" t="s">
        <v>3798</v>
      </c>
      <c r="G705" s="86" t="b">
        <v>0</v>
      </c>
      <c r="H705" s="86" t="b">
        <v>0</v>
      </c>
      <c r="I705" s="86" t="b">
        <v>0</v>
      </c>
      <c r="J705" s="86" t="b">
        <v>0</v>
      </c>
      <c r="K705" s="86" t="b">
        <v>0</v>
      </c>
      <c r="L705" s="86" t="b">
        <v>0</v>
      </c>
    </row>
    <row r="706" spans="1:12" ht="15">
      <c r="A706" s="86" t="s">
        <v>3567</v>
      </c>
      <c r="B706" s="86" t="s">
        <v>3208</v>
      </c>
      <c r="C706" s="86">
        <v>2</v>
      </c>
      <c r="D706" s="121">
        <v>0.000741468389988201</v>
      </c>
      <c r="E706" s="121">
        <v>2.764093069469182</v>
      </c>
      <c r="F706" s="86" t="s">
        <v>3798</v>
      </c>
      <c r="G706" s="86" t="b">
        <v>0</v>
      </c>
      <c r="H706" s="86" t="b">
        <v>0</v>
      </c>
      <c r="I706" s="86" t="b">
        <v>0</v>
      </c>
      <c r="J706" s="86" t="b">
        <v>0</v>
      </c>
      <c r="K706" s="86" t="b">
        <v>0</v>
      </c>
      <c r="L706" s="86" t="b">
        <v>0</v>
      </c>
    </row>
    <row r="707" spans="1:12" ht="15">
      <c r="A707" s="86" t="s">
        <v>3208</v>
      </c>
      <c r="B707" s="86" t="s">
        <v>3568</v>
      </c>
      <c r="C707" s="86">
        <v>2</v>
      </c>
      <c r="D707" s="121">
        <v>0.000741468389988201</v>
      </c>
      <c r="E707" s="121">
        <v>2.764093069469182</v>
      </c>
      <c r="F707" s="86" t="s">
        <v>3798</v>
      </c>
      <c r="G707" s="86" t="b">
        <v>0</v>
      </c>
      <c r="H707" s="86" t="b">
        <v>0</v>
      </c>
      <c r="I707" s="86" t="b">
        <v>0</v>
      </c>
      <c r="J707" s="86" t="b">
        <v>0</v>
      </c>
      <c r="K707" s="86" t="b">
        <v>0</v>
      </c>
      <c r="L707" s="86" t="b">
        <v>0</v>
      </c>
    </row>
    <row r="708" spans="1:12" ht="15">
      <c r="A708" s="86" t="s">
        <v>3568</v>
      </c>
      <c r="B708" s="86" t="s">
        <v>3569</v>
      </c>
      <c r="C708" s="86">
        <v>2</v>
      </c>
      <c r="D708" s="121">
        <v>0.000741468389988201</v>
      </c>
      <c r="E708" s="121">
        <v>3.4173055832445254</v>
      </c>
      <c r="F708" s="86" t="s">
        <v>3798</v>
      </c>
      <c r="G708" s="86" t="b">
        <v>0</v>
      </c>
      <c r="H708" s="86" t="b">
        <v>0</v>
      </c>
      <c r="I708" s="86" t="b">
        <v>0</v>
      </c>
      <c r="J708" s="86" t="b">
        <v>0</v>
      </c>
      <c r="K708" s="86" t="b">
        <v>0</v>
      </c>
      <c r="L708" s="86" t="b">
        <v>0</v>
      </c>
    </row>
    <row r="709" spans="1:12" ht="15">
      <c r="A709" s="86" t="s">
        <v>3569</v>
      </c>
      <c r="B709" s="86" t="s">
        <v>3188</v>
      </c>
      <c r="C709" s="86">
        <v>2</v>
      </c>
      <c r="D709" s="121">
        <v>0.000741468389988201</v>
      </c>
      <c r="E709" s="121">
        <v>2.764093069469182</v>
      </c>
      <c r="F709" s="86" t="s">
        <v>3798</v>
      </c>
      <c r="G709" s="86" t="b">
        <v>0</v>
      </c>
      <c r="H709" s="86" t="b">
        <v>0</v>
      </c>
      <c r="I709" s="86" t="b">
        <v>0</v>
      </c>
      <c r="J709" s="86" t="b">
        <v>0</v>
      </c>
      <c r="K709" s="86" t="b">
        <v>0</v>
      </c>
      <c r="L709" s="86" t="b">
        <v>0</v>
      </c>
    </row>
    <row r="710" spans="1:12" ht="15">
      <c r="A710" s="86" t="s">
        <v>2713</v>
      </c>
      <c r="B710" s="86" t="s">
        <v>2763</v>
      </c>
      <c r="C710" s="86">
        <v>2</v>
      </c>
      <c r="D710" s="121">
        <v>0.000741468389988201</v>
      </c>
      <c r="E710" s="121">
        <v>0.34002854405169386</v>
      </c>
      <c r="F710" s="86" t="s">
        <v>3798</v>
      </c>
      <c r="G710" s="86" t="b">
        <v>0</v>
      </c>
      <c r="H710" s="86" t="b">
        <v>0</v>
      </c>
      <c r="I710" s="86" t="b">
        <v>0</v>
      </c>
      <c r="J710" s="86" t="b">
        <v>0</v>
      </c>
      <c r="K710" s="86" t="b">
        <v>0</v>
      </c>
      <c r="L710" s="86" t="b">
        <v>0</v>
      </c>
    </row>
    <row r="711" spans="1:12" ht="15">
      <c r="A711" s="86" t="s">
        <v>2763</v>
      </c>
      <c r="B711" s="86" t="s">
        <v>3570</v>
      </c>
      <c r="C711" s="86">
        <v>2</v>
      </c>
      <c r="D711" s="121">
        <v>0.000741468389988201</v>
      </c>
      <c r="E711" s="121">
        <v>2.1272709718820075</v>
      </c>
      <c r="F711" s="86" t="s">
        <v>3798</v>
      </c>
      <c r="G711" s="86" t="b">
        <v>0</v>
      </c>
      <c r="H711" s="86" t="b">
        <v>0</v>
      </c>
      <c r="I711" s="86" t="b">
        <v>0</v>
      </c>
      <c r="J711" s="86" t="b">
        <v>0</v>
      </c>
      <c r="K711" s="86" t="b">
        <v>0</v>
      </c>
      <c r="L711" s="86" t="b">
        <v>0</v>
      </c>
    </row>
    <row r="712" spans="1:12" ht="15">
      <c r="A712" s="86" t="s">
        <v>3570</v>
      </c>
      <c r="B712" s="86" t="s">
        <v>3571</v>
      </c>
      <c r="C712" s="86">
        <v>2</v>
      </c>
      <c r="D712" s="121">
        <v>0.000741468389988201</v>
      </c>
      <c r="E712" s="121">
        <v>3.4173055832445254</v>
      </c>
      <c r="F712" s="86" t="s">
        <v>3798</v>
      </c>
      <c r="G712" s="86" t="b">
        <v>0</v>
      </c>
      <c r="H712" s="86" t="b">
        <v>0</v>
      </c>
      <c r="I712" s="86" t="b">
        <v>0</v>
      </c>
      <c r="J712" s="86" t="b">
        <v>0</v>
      </c>
      <c r="K712" s="86" t="b">
        <v>0</v>
      </c>
      <c r="L712" s="86" t="b">
        <v>0</v>
      </c>
    </row>
    <row r="713" spans="1:12" ht="15">
      <c r="A713" s="86" t="s">
        <v>3571</v>
      </c>
      <c r="B713" s="86" t="s">
        <v>3323</v>
      </c>
      <c r="C713" s="86">
        <v>2</v>
      </c>
      <c r="D713" s="121">
        <v>0.000741468389988201</v>
      </c>
      <c r="E713" s="121">
        <v>3.116275587580544</v>
      </c>
      <c r="F713" s="86" t="s">
        <v>3798</v>
      </c>
      <c r="G713" s="86" t="b">
        <v>0</v>
      </c>
      <c r="H713" s="86" t="b">
        <v>0</v>
      </c>
      <c r="I713" s="86" t="b">
        <v>0</v>
      </c>
      <c r="J713" s="86" t="b">
        <v>0</v>
      </c>
      <c r="K713" s="86" t="b">
        <v>0</v>
      </c>
      <c r="L713" s="86" t="b">
        <v>0</v>
      </c>
    </row>
    <row r="714" spans="1:12" ht="15">
      <c r="A714" s="86" t="s">
        <v>3323</v>
      </c>
      <c r="B714" s="86" t="s">
        <v>3572</v>
      </c>
      <c r="C714" s="86">
        <v>2</v>
      </c>
      <c r="D714" s="121">
        <v>0.000741468389988201</v>
      </c>
      <c r="E714" s="121">
        <v>3.116275587580544</v>
      </c>
      <c r="F714" s="86" t="s">
        <v>3798</v>
      </c>
      <c r="G714" s="86" t="b">
        <v>0</v>
      </c>
      <c r="H714" s="86" t="b">
        <v>0</v>
      </c>
      <c r="I714" s="86" t="b">
        <v>0</v>
      </c>
      <c r="J714" s="86" t="b">
        <v>0</v>
      </c>
      <c r="K714" s="86" t="b">
        <v>0</v>
      </c>
      <c r="L714" s="86" t="b">
        <v>0</v>
      </c>
    </row>
    <row r="715" spans="1:12" ht="15">
      <c r="A715" s="86" t="s">
        <v>3572</v>
      </c>
      <c r="B715" s="86" t="s">
        <v>3573</v>
      </c>
      <c r="C715" s="86">
        <v>2</v>
      </c>
      <c r="D715" s="121">
        <v>0.000741468389988201</v>
      </c>
      <c r="E715" s="121">
        <v>3.4173055832445254</v>
      </c>
      <c r="F715" s="86" t="s">
        <v>3798</v>
      </c>
      <c r="G715" s="86" t="b">
        <v>0</v>
      </c>
      <c r="H715" s="86" t="b">
        <v>0</v>
      </c>
      <c r="I715" s="86" t="b">
        <v>0</v>
      </c>
      <c r="J715" s="86" t="b">
        <v>0</v>
      </c>
      <c r="K715" s="86" t="b">
        <v>0</v>
      </c>
      <c r="L715" s="86" t="b">
        <v>0</v>
      </c>
    </row>
    <row r="716" spans="1:12" ht="15">
      <c r="A716" s="86" t="s">
        <v>3573</v>
      </c>
      <c r="B716" s="86" t="s">
        <v>3215</v>
      </c>
      <c r="C716" s="86">
        <v>2</v>
      </c>
      <c r="D716" s="121">
        <v>0.000741468389988201</v>
      </c>
      <c r="E716" s="121">
        <v>2.8152455919165633</v>
      </c>
      <c r="F716" s="86" t="s">
        <v>3798</v>
      </c>
      <c r="G716" s="86" t="b">
        <v>0</v>
      </c>
      <c r="H716" s="86" t="b">
        <v>0</v>
      </c>
      <c r="I716" s="86" t="b">
        <v>0</v>
      </c>
      <c r="J716" s="86" t="b">
        <v>0</v>
      </c>
      <c r="K716" s="86" t="b">
        <v>0</v>
      </c>
      <c r="L716" s="86" t="b">
        <v>0</v>
      </c>
    </row>
    <row r="717" spans="1:12" ht="15">
      <c r="A717" s="86" t="s">
        <v>3215</v>
      </c>
      <c r="B717" s="86" t="s">
        <v>3574</v>
      </c>
      <c r="C717" s="86">
        <v>2</v>
      </c>
      <c r="D717" s="121">
        <v>0.000741468389988201</v>
      </c>
      <c r="E717" s="121">
        <v>2.8152455919165633</v>
      </c>
      <c r="F717" s="86" t="s">
        <v>3798</v>
      </c>
      <c r="G717" s="86" t="b">
        <v>0</v>
      </c>
      <c r="H717" s="86" t="b">
        <v>0</v>
      </c>
      <c r="I717" s="86" t="b">
        <v>0</v>
      </c>
      <c r="J717" s="86" t="b">
        <v>0</v>
      </c>
      <c r="K717" s="86" t="b">
        <v>0</v>
      </c>
      <c r="L717" s="86" t="b">
        <v>0</v>
      </c>
    </row>
    <row r="718" spans="1:12" ht="15">
      <c r="A718" s="86" t="s">
        <v>3574</v>
      </c>
      <c r="B718" s="86" t="s">
        <v>3575</v>
      </c>
      <c r="C718" s="86">
        <v>2</v>
      </c>
      <c r="D718" s="121">
        <v>0.000741468389988201</v>
      </c>
      <c r="E718" s="121">
        <v>3.4173055832445254</v>
      </c>
      <c r="F718" s="86" t="s">
        <v>3798</v>
      </c>
      <c r="G718" s="86" t="b">
        <v>0</v>
      </c>
      <c r="H718" s="86" t="b">
        <v>0</v>
      </c>
      <c r="I718" s="86" t="b">
        <v>0</v>
      </c>
      <c r="J718" s="86" t="b">
        <v>0</v>
      </c>
      <c r="K718" s="86" t="b">
        <v>0</v>
      </c>
      <c r="L718" s="86" t="b">
        <v>0</v>
      </c>
    </row>
    <row r="719" spans="1:12" ht="15">
      <c r="A719" s="86" t="s">
        <v>3575</v>
      </c>
      <c r="B719" s="86" t="s">
        <v>380</v>
      </c>
      <c r="C719" s="86">
        <v>2</v>
      </c>
      <c r="D719" s="121">
        <v>0.000741468389988201</v>
      </c>
      <c r="E719" s="121">
        <v>3.241214324188844</v>
      </c>
      <c r="F719" s="86" t="s">
        <v>3798</v>
      </c>
      <c r="G719" s="86" t="b">
        <v>0</v>
      </c>
      <c r="H719" s="86" t="b">
        <v>0</v>
      </c>
      <c r="I719" s="86" t="b">
        <v>0</v>
      </c>
      <c r="J719" s="86" t="b">
        <v>0</v>
      </c>
      <c r="K719" s="86" t="b">
        <v>0</v>
      </c>
      <c r="L719" s="86" t="b">
        <v>0</v>
      </c>
    </row>
    <row r="720" spans="1:12" ht="15">
      <c r="A720" s="86" t="s">
        <v>380</v>
      </c>
      <c r="B720" s="86" t="s">
        <v>2714</v>
      </c>
      <c r="C720" s="86">
        <v>2</v>
      </c>
      <c r="D720" s="121">
        <v>0.000741468389988201</v>
      </c>
      <c r="E720" s="121">
        <v>1.5379229460701829</v>
      </c>
      <c r="F720" s="86" t="s">
        <v>3798</v>
      </c>
      <c r="G720" s="86" t="b">
        <v>0</v>
      </c>
      <c r="H720" s="86" t="b">
        <v>0</v>
      </c>
      <c r="I720" s="86" t="b">
        <v>0</v>
      </c>
      <c r="J720" s="86" t="b">
        <v>0</v>
      </c>
      <c r="K720" s="86" t="b">
        <v>0</v>
      </c>
      <c r="L720" s="86" t="b">
        <v>0</v>
      </c>
    </row>
    <row r="721" spans="1:12" ht="15">
      <c r="A721" s="86" t="s">
        <v>2714</v>
      </c>
      <c r="B721" s="86" t="s">
        <v>3576</v>
      </c>
      <c r="C721" s="86">
        <v>2</v>
      </c>
      <c r="D721" s="121">
        <v>0.000741468389988201</v>
      </c>
      <c r="E721" s="121">
        <v>1.7054983542033344</v>
      </c>
      <c r="F721" s="86" t="s">
        <v>3798</v>
      </c>
      <c r="G721" s="86" t="b">
        <v>0</v>
      </c>
      <c r="H721" s="86" t="b">
        <v>0</v>
      </c>
      <c r="I721" s="86" t="b">
        <v>0</v>
      </c>
      <c r="J721" s="86" t="b">
        <v>0</v>
      </c>
      <c r="K721" s="86" t="b">
        <v>0</v>
      </c>
      <c r="L721" s="86" t="b">
        <v>0</v>
      </c>
    </row>
    <row r="722" spans="1:12" ht="15">
      <c r="A722" s="86" t="s">
        <v>3576</v>
      </c>
      <c r="B722" s="86" t="s">
        <v>3577</v>
      </c>
      <c r="C722" s="86">
        <v>2</v>
      </c>
      <c r="D722" s="121">
        <v>0.000741468389988201</v>
      </c>
      <c r="E722" s="121">
        <v>3.4173055832445254</v>
      </c>
      <c r="F722" s="86" t="s">
        <v>3798</v>
      </c>
      <c r="G722" s="86" t="b">
        <v>0</v>
      </c>
      <c r="H722" s="86" t="b">
        <v>0</v>
      </c>
      <c r="I722" s="86" t="b">
        <v>0</v>
      </c>
      <c r="J722" s="86" t="b">
        <v>0</v>
      </c>
      <c r="K722" s="86" t="b">
        <v>0</v>
      </c>
      <c r="L722" s="86" t="b">
        <v>0</v>
      </c>
    </row>
    <row r="723" spans="1:12" ht="15">
      <c r="A723" s="86" t="s">
        <v>3577</v>
      </c>
      <c r="B723" s="86" t="s">
        <v>3578</v>
      </c>
      <c r="C723" s="86">
        <v>2</v>
      </c>
      <c r="D723" s="121">
        <v>0.000741468389988201</v>
      </c>
      <c r="E723" s="121">
        <v>3.4173055832445254</v>
      </c>
      <c r="F723" s="86" t="s">
        <v>3798</v>
      </c>
      <c r="G723" s="86" t="b">
        <v>0</v>
      </c>
      <c r="H723" s="86" t="b">
        <v>0</v>
      </c>
      <c r="I723" s="86" t="b">
        <v>0</v>
      </c>
      <c r="J723" s="86" t="b">
        <v>0</v>
      </c>
      <c r="K723" s="86" t="b">
        <v>0</v>
      </c>
      <c r="L723" s="86" t="b">
        <v>0</v>
      </c>
    </row>
    <row r="724" spans="1:12" ht="15">
      <c r="A724" s="86" t="s">
        <v>3578</v>
      </c>
      <c r="B724" s="86" t="s">
        <v>3181</v>
      </c>
      <c r="C724" s="86">
        <v>2</v>
      </c>
      <c r="D724" s="121">
        <v>0.000741468389988201</v>
      </c>
      <c r="E724" s="121">
        <v>2.3566077428909136</v>
      </c>
      <c r="F724" s="86" t="s">
        <v>3798</v>
      </c>
      <c r="G724" s="86" t="b">
        <v>0</v>
      </c>
      <c r="H724" s="86" t="b">
        <v>0</v>
      </c>
      <c r="I724" s="86" t="b">
        <v>0</v>
      </c>
      <c r="J724" s="86" t="b">
        <v>0</v>
      </c>
      <c r="K724" s="86" t="b">
        <v>0</v>
      </c>
      <c r="L724" s="86" t="b">
        <v>0</v>
      </c>
    </row>
    <row r="725" spans="1:12" ht="15">
      <c r="A725" s="86" t="s">
        <v>2762</v>
      </c>
      <c r="B725" s="86" t="s">
        <v>3579</v>
      </c>
      <c r="C725" s="86">
        <v>2</v>
      </c>
      <c r="D725" s="121">
        <v>0.000741468389988201</v>
      </c>
      <c r="E725" s="121">
        <v>2.2559375810095506</v>
      </c>
      <c r="F725" s="86" t="s">
        <v>3798</v>
      </c>
      <c r="G725" s="86" t="b">
        <v>0</v>
      </c>
      <c r="H725" s="86" t="b">
        <v>0</v>
      </c>
      <c r="I725" s="86" t="b">
        <v>0</v>
      </c>
      <c r="J725" s="86" t="b">
        <v>0</v>
      </c>
      <c r="K725" s="86" t="b">
        <v>0</v>
      </c>
      <c r="L725" s="86" t="b">
        <v>0</v>
      </c>
    </row>
    <row r="726" spans="1:12" ht="15">
      <c r="A726" s="86" t="s">
        <v>2713</v>
      </c>
      <c r="B726" s="86" t="s">
        <v>3242</v>
      </c>
      <c r="C726" s="86">
        <v>2</v>
      </c>
      <c r="D726" s="121">
        <v>0.000741468389988201</v>
      </c>
      <c r="E726" s="121">
        <v>0.9932410578270375</v>
      </c>
      <c r="F726" s="86" t="s">
        <v>3798</v>
      </c>
      <c r="G726" s="86" t="b">
        <v>0</v>
      </c>
      <c r="H726" s="86" t="b">
        <v>0</v>
      </c>
      <c r="I726" s="86" t="b">
        <v>0</v>
      </c>
      <c r="J726" s="86" t="b">
        <v>0</v>
      </c>
      <c r="K726" s="86" t="b">
        <v>0</v>
      </c>
      <c r="L726" s="86" t="b">
        <v>0</v>
      </c>
    </row>
    <row r="727" spans="1:12" ht="15">
      <c r="A727" s="86" t="s">
        <v>3242</v>
      </c>
      <c r="B727" s="86" t="s">
        <v>2723</v>
      </c>
      <c r="C727" s="86">
        <v>2</v>
      </c>
      <c r="D727" s="121">
        <v>0.000741468389988201</v>
      </c>
      <c r="E727" s="121">
        <v>1.525210980554045</v>
      </c>
      <c r="F727" s="86" t="s">
        <v>3798</v>
      </c>
      <c r="G727" s="86" t="b">
        <v>0</v>
      </c>
      <c r="H727" s="86" t="b">
        <v>0</v>
      </c>
      <c r="I727" s="86" t="b">
        <v>0</v>
      </c>
      <c r="J727" s="86" t="b">
        <v>0</v>
      </c>
      <c r="K727" s="86" t="b">
        <v>0</v>
      </c>
      <c r="L727" s="86" t="b">
        <v>0</v>
      </c>
    </row>
    <row r="728" spans="1:12" ht="15">
      <c r="A728" s="86" t="s">
        <v>2723</v>
      </c>
      <c r="B728" s="86" t="s">
        <v>314</v>
      </c>
      <c r="C728" s="86">
        <v>2</v>
      </c>
      <c r="D728" s="121">
        <v>0.000741468389988201</v>
      </c>
      <c r="E728" s="121">
        <v>2.0023322352737076</v>
      </c>
      <c r="F728" s="86" t="s">
        <v>3798</v>
      </c>
      <c r="G728" s="86" t="b">
        <v>0</v>
      </c>
      <c r="H728" s="86" t="b">
        <v>0</v>
      </c>
      <c r="I728" s="86" t="b">
        <v>0</v>
      </c>
      <c r="J728" s="86" t="b">
        <v>0</v>
      </c>
      <c r="K728" s="86" t="b">
        <v>0</v>
      </c>
      <c r="L728" s="86" t="b">
        <v>0</v>
      </c>
    </row>
    <row r="729" spans="1:12" ht="15">
      <c r="A729" s="86" t="s">
        <v>314</v>
      </c>
      <c r="B729" s="86" t="s">
        <v>2763</v>
      </c>
      <c r="C729" s="86">
        <v>2</v>
      </c>
      <c r="D729" s="121">
        <v>0.000741468389988201</v>
      </c>
      <c r="E729" s="121">
        <v>2.2869718147495193</v>
      </c>
      <c r="F729" s="86" t="s">
        <v>3798</v>
      </c>
      <c r="G729" s="86" t="b">
        <v>0</v>
      </c>
      <c r="H729" s="86" t="b">
        <v>0</v>
      </c>
      <c r="I729" s="86" t="b">
        <v>0</v>
      </c>
      <c r="J729" s="86" t="b">
        <v>0</v>
      </c>
      <c r="K729" s="86" t="b">
        <v>0</v>
      </c>
      <c r="L729" s="86" t="b">
        <v>0</v>
      </c>
    </row>
    <row r="730" spans="1:12" ht="15">
      <c r="A730" s="86" t="s">
        <v>2763</v>
      </c>
      <c r="B730" s="86" t="s">
        <v>371</v>
      </c>
      <c r="C730" s="86">
        <v>2</v>
      </c>
      <c r="D730" s="121">
        <v>0.000741468389988201</v>
      </c>
      <c r="E730" s="121">
        <v>1.9511797128263262</v>
      </c>
      <c r="F730" s="86" t="s">
        <v>3798</v>
      </c>
      <c r="G730" s="86" t="b">
        <v>0</v>
      </c>
      <c r="H730" s="86" t="b">
        <v>0</v>
      </c>
      <c r="I730" s="86" t="b">
        <v>0</v>
      </c>
      <c r="J730" s="86" t="b">
        <v>0</v>
      </c>
      <c r="K730" s="86" t="b">
        <v>0</v>
      </c>
      <c r="L730" s="86" t="b">
        <v>0</v>
      </c>
    </row>
    <row r="731" spans="1:12" ht="15">
      <c r="A731" s="86" t="s">
        <v>371</v>
      </c>
      <c r="B731" s="86" t="s">
        <v>3416</v>
      </c>
      <c r="C731" s="86">
        <v>2</v>
      </c>
      <c r="D731" s="121">
        <v>0.000741468389988201</v>
      </c>
      <c r="E731" s="121">
        <v>3.241214324188844</v>
      </c>
      <c r="F731" s="86" t="s">
        <v>3798</v>
      </c>
      <c r="G731" s="86" t="b">
        <v>0</v>
      </c>
      <c r="H731" s="86" t="b">
        <v>0</v>
      </c>
      <c r="I731" s="86" t="b">
        <v>0</v>
      </c>
      <c r="J731" s="86" t="b">
        <v>0</v>
      </c>
      <c r="K731" s="86" t="b">
        <v>0</v>
      </c>
      <c r="L731" s="86" t="b">
        <v>0</v>
      </c>
    </row>
    <row r="732" spans="1:12" ht="15">
      <c r="A732" s="86" t="s">
        <v>3416</v>
      </c>
      <c r="B732" s="86" t="s">
        <v>3183</v>
      </c>
      <c r="C732" s="86">
        <v>2</v>
      </c>
      <c r="D732" s="121">
        <v>0.000741468389988201</v>
      </c>
      <c r="E732" s="121">
        <v>2.2869718147495193</v>
      </c>
      <c r="F732" s="86" t="s">
        <v>3798</v>
      </c>
      <c r="G732" s="86" t="b">
        <v>0</v>
      </c>
      <c r="H732" s="86" t="b">
        <v>0</v>
      </c>
      <c r="I732" s="86" t="b">
        <v>0</v>
      </c>
      <c r="J732" s="86" t="b">
        <v>0</v>
      </c>
      <c r="K732" s="86" t="b">
        <v>0</v>
      </c>
      <c r="L732" s="86" t="b">
        <v>0</v>
      </c>
    </row>
    <row r="733" spans="1:12" ht="15">
      <c r="A733" s="86" t="s">
        <v>3285</v>
      </c>
      <c r="B733" s="86" t="s">
        <v>3582</v>
      </c>
      <c r="C733" s="86">
        <v>2</v>
      </c>
      <c r="D733" s="121">
        <v>0.000741468389988201</v>
      </c>
      <c r="E733" s="121">
        <v>3.116275587580544</v>
      </c>
      <c r="F733" s="86" t="s">
        <v>3798</v>
      </c>
      <c r="G733" s="86" t="b">
        <v>0</v>
      </c>
      <c r="H733" s="86" t="b">
        <v>0</v>
      </c>
      <c r="I733" s="86" t="b">
        <v>0</v>
      </c>
      <c r="J733" s="86" t="b">
        <v>0</v>
      </c>
      <c r="K733" s="86" t="b">
        <v>0</v>
      </c>
      <c r="L733" s="86" t="b">
        <v>0</v>
      </c>
    </row>
    <row r="734" spans="1:12" ht="15">
      <c r="A734" s="86" t="s">
        <v>3582</v>
      </c>
      <c r="B734" s="86" t="s">
        <v>3250</v>
      </c>
      <c r="C734" s="86">
        <v>2</v>
      </c>
      <c r="D734" s="121">
        <v>0.000741468389988201</v>
      </c>
      <c r="E734" s="121">
        <v>2.940184328524863</v>
      </c>
      <c r="F734" s="86" t="s">
        <v>3798</v>
      </c>
      <c r="G734" s="86" t="b">
        <v>0</v>
      </c>
      <c r="H734" s="86" t="b">
        <v>0</v>
      </c>
      <c r="I734" s="86" t="b">
        <v>0</v>
      </c>
      <c r="J734" s="86" t="b">
        <v>0</v>
      </c>
      <c r="K734" s="86" t="b">
        <v>0</v>
      </c>
      <c r="L734" s="86" t="b">
        <v>0</v>
      </c>
    </row>
    <row r="735" spans="1:12" ht="15">
      <c r="A735" s="86" t="s">
        <v>3250</v>
      </c>
      <c r="B735" s="86" t="s">
        <v>3583</v>
      </c>
      <c r="C735" s="86">
        <v>2</v>
      </c>
      <c r="D735" s="121">
        <v>0.000741468389988201</v>
      </c>
      <c r="E735" s="121">
        <v>2.940184328524863</v>
      </c>
      <c r="F735" s="86" t="s">
        <v>3798</v>
      </c>
      <c r="G735" s="86" t="b">
        <v>0</v>
      </c>
      <c r="H735" s="86" t="b">
        <v>0</v>
      </c>
      <c r="I735" s="86" t="b">
        <v>0</v>
      </c>
      <c r="J735" s="86" t="b">
        <v>0</v>
      </c>
      <c r="K735" s="86" t="b">
        <v>0</v>
      </c>
      <c r="L735" s="86" t="b">
        <v>0</v>
      </c>
    </row>
    <row r="736" spans="1:12" ht="15">
      <c r="A736" s="86" t="s">
        <v>3583</v>
      </c>
      <c r="B736" s="86" t="s">
        <v>3217</v>
      </c>
      <c r="C736" s="86">
        <v>2</v>
      </c>
      <c r="D736" s="121">
        <v>0.000741468389988201</v>
      </c>
      <c r="E736" s="121">
        <v>2.8152455919165633</v>
      </c>
      <c r="F736" s="86" t="s">
        <v>3798</v>
      </c>
      <c r="G736" s="86" t="b">
        <v>0</v>
      </c>
      <c r="H736" s="86" t="b">
        <v>0</v>
      </c>
      <c r="I736" s="86" t="b">
        <v>0</v>
      </c>
      <c r="J736" s="86" t="b">
        <v>0</v>
      </c>
      <c r="K736" s="86" t="b">
        <v>0</v>
      </c>
      <c r="L736" s="86" t="b">
        <v>0</v>
      </c>
    </row>
    <row r="737" spans="1:12" ht="15">
      <c r="A737" s="86" t="s">
        <v>3217</v>
      </c>
      <c r="B737" s="86" t="s">
        <v>3584</v>
      </c>
      <c r="C737" s="86">
        <v>2</v>
      </c>
      <c r="D737" s="121">
        <v>0.000741468389988201</v>
      </c>
      <c r="E737" s="121">
        <v>2.8152455919165633</v>
      </c>
      <c r="F737" s="86" t="s">
        <v>3798</v>
      </c>
      <c r="G737" s="86" t="b">
        <v>0</v>
      </c>
      <c r="H737" s="86" t="b">
        <v>0</v>
      </c>
      <c r="I737" s="86" t="b">
        <v>0</v>
      </c>
      <c r="J737" s="86" t="b">
        <v>0</v>
      </c>
      <c r="K737" s="86" t="b">
        <v>0</v>
      </c>
      <c r="L737" s="86" t="b">
        <v>0</v>
      </c>
    </row>
    <row r="738" spans="1:12" ht="15">
      <c r="A738" s="86" t="s">
        <v>3584</v>
      </c>
      <c r="B738" s="86" t="s">
        <v>2719</v>
      </c>
      <c r="C738" s="86">
        <v>2</v>
      </c>
      <c r="D738" s="121">
        <v>0.000741468389988201</v>
      </c>
      <c r="E738" s="121">
        <v>1.9474835672663624</v>
      </c>
      <c r="F738" s="86" t="s">
        <v>3798</v>
      </c>
      <c r="G738" s="86" t="b">
        <v>0</v>
      </c>
      <c r="H738" s="86" t="b">
        <v>0</v>
      </c>
      <c r="I738" s="86" t="b">
        <v>0</v>
      </c>
      <c r="J738" s="86" t="b">
        <v>0</v>
      </c>
      <c r="K738" s="86" t="b">
        <v>0</v>
      </c>
      <c r="L738" s="86" t="b">
        <v>0</v>
      </c>
    </row>
    <row r="739" spans="1:12" ht="15">
      <c r="A739" s="86" t="s">
        <v>2719</v>
      </c>
      <c r="B739" s="86" t="s">
        <v>2650</v>
      </c>
      <c r="C739" s="86">
        <v>2</v>
      </c>
      <c r="D739" s="121">
        <v>0.000741468389988201</v>
      </c>
      <c r="E739" s="121">
        <v>1.1098095453313126</v>
      </c>
      <c r="F739" s="86" t="s">
        <v>3798</v>
      </c>
      <c r="G739" s="86" t="b">
        <v>0</v>
      </c>
      <c r="H739" s="86" t="b">
        <v>0</v>
      </c>
      <c r="I739" s="86" t="b">
        <v>0</v>
      </c>
      <c r="J739" s="86" t="b">
        <v>0</v>
      </c>
      <c r="K739" s="86" t="b">
        <v>0</v>
      </c>
      <c r="L739" s="86" t="b">
        <v>0</v>
      </c>
    </row>
    <row r="740" spans="1:12" ht="15">
      <c r="A740" s="86" t="s">
        <v>2650</v>
      </c>
      <c r="B740" s="86" t="s">
        <v>3165</v>
      </c>
      <c r="C740" s="86">
        <v>2</v>
      </c>
      <c r="D740" s="121">
        <v>0.000741468389988201</v>
      </c>
      <c r="E740" s="121">
        <v>1.3961162841745873</v>
      </c>
      <c r="F740" s="86" t="s">
        <v>3798</v>
      </c>
      <c r="G740" s="86" t="b">
        <v>0</v>
      </c>
      <c r="H740" s="86" t="b">
        <v>0</v>
      </c>
      <c r="I740" s="86" t="b">
        <v>0</v>
      </c>
      <c r="J740" s="86" t="b">
        <v>0</v>
      </c>
      <c r="K740" s="86" t="b">
        <v>0</v>
      </c>
      <c r="L740" s="86" t="b">
        <v>0</v>
      </c>
    </row>
    <row r="741" spans="1:12" ht="15">
      <c r="A741" s="86" t="s">
        <v>293</v>
      </c>
      <c r="B741" s="86" t="s">
        <v>2750</v>
      </c>
      <c r="C741" s="86">
        <v>2</v>
      </c>
      <c r="D741" s="121">
        <v>0.000741468389988201</v>
      </c>
      <c r="E741" s="121">
        <v>1.4119105513578194</v>
      </c>
      <c r="F741" s="86" t="s">
        <v>3798</v>
      </c>
      <c r="G741" s="86" t="b">
        <v>0</v>
      </c>
      <c r="H741" s="86" t="b">
        <v>0</v>
      </c>
      <c r="I741" s="86" t="b">
        <v>0</v>
      </c>
      <c r="J741" s="86" t="b">
        <v>0</v>
      </c>
      <c r="K741" s="86" t="b">
        <v>0</v>
      </c>
      <c r="L741" s="86" t="b">
        <v>0</v>
      </c>
    </row>
    <row r="742" spans="1:12" ht="15">
      <c r="A742" s="86" t="s">
        <v>2750</v>
      </c>
      <c r="B742" s="86" t="s">
        <v>3157</v>
      </c>
      <c r="C742" s="86">
        <v>2</v>
      </c>
      <c r="D742" s="121">
        <v>0.000741468389988201</v>
      </c>
      <c r="E742" s="121">
        <v>1.3117953984745514</v>
      </c>
      <c r="F742" s="86" t="s">
        <v>3798</v>
      </c>
      <c r="G742" s="86" t="b">
        <v>0</v>
      </c>
      <c r="H742" s="86" t="b">
        <v>0</v>
      </c>
      <c r="I742" s="86" t="b">
        <v>0</v>
      </c>
      <c r="J742" s="86" t="b">
        <v>0</v>
      </c>
      <c r="K742" s="86" t="b">
        <v>0</v>
      </c>
      <c r="L742" s="86" t="b">
        <v>0</v>
      </c>
    </row>
    <row r="743" spans="1:12" ht="15">
      <c r="A743" s="86" t="s">
        <v>3157</v>
      </c>
      <c r="B743" s="86" t="s">
        <v>3162</v>
      </c>
      <c r="C743" s="86">
        <v>2</v>
      </c>
      <c r="D743" s="121">
        <v>0.000741468389988201</v>
      </c>
      <c r="E743" s="121">
        <v>1.0254886596312767</v>
      </c>
      <c r="F743" s="86" t="s">
        <v>3798</v>
      </c>
      <c r="G743" s="86" t="b">
        <v>0</v>
      </c>
      <c r="H743" s="86" t="b">
        <v>0</v>
      </c>
      <c r="I743" s="86" t="b">
        <v>0</v>
      </c>
      <c r="J743" s="86" t="b">
        <v>0</v>
      </c>
      <c r="K743" s="86" t="b">
        <v>0</v>
      </c>
      <c r="L743" s="86" t="b">
        <v>0</v>
      </c>
    </row>
    <row r="744" spans="1:12" ht="15">
      <c r="A744" s="86" t="s">
        <v>3162</v>
      </c>
      <c r="B744" s="86" t="s">
        <v>3323</v>
      </c>
      <c r="C744" s="86">
        <v>2</v>
      </c>
      <c r="D744" s="121">
        <v>0.000741468389988201</v>
      </c>
      <c r="E744" s="121">
        <v>1.9549075853455695</v>
      </c>
      <c r="F744" s="86" t="s">
        <v>3798</v>
      </c>
      <c r="G744" s="86" t="b">
        <v>0</v>
      </c>
      <c r="H744" s="86" t="b">
        <v>0</v>
      </c>
      <c r="I744" s="86" t="b">
        <v>0</v>
      </c>
      <c r="J744" s="86" t="b">
        <v>0</v>
      </c>
      <c r="K744" s="86" t="b">
        <v>0</v>
      </c>
      <c r="L744" s="86" t="b">
        <v>0</v>
      </c>
    </row>
    <row r="745" spans="1:12" ht="15">
      <c r="A745" s="86" t="s">
        <v>3323</v>
      </c>
      <c r="B745" s="86" t="s">
        <v>3586</v>
      </c>
      <c r="C745" s="86">
        <v>2</v>
      </c>
      <c r="D745" s="121">
        <v>0.000741468389988201</v>
      </c>
      <c r="E745" s="121">
        <v>3.116275587580544</v>
      </c>
      <c r="F745" s="86" t="s">
        <v>3798</v>
      </c>
      <c r="G745" s="86" t="b">
        <v>0</v>
      </c>
      <c r="H745" s="86" t="b">
        <v>0</v>
      </c>
      <c r="I745" s="86" t="b">
        <v>0</v>
      </c>
      <c r="J745" s="86" t="b">
        <v>0</v>
      </c>
      <c r="K745" s="86" t="b">
        <v>0</v>
      </c>
      <c r="L745" s="86" t="b">
        <v>0</v>
      </c>
    </row>
    <row r="746" spans="1:12" ht="15">
      <c r="A746" s="86" t="s">
        <v>3586</v>
      </c>
      <c r="B746" s="86" t="s">
        <v>2723</v>
      </c>
      <c r="C746" s="86">
        <v>2</v>
      </c>
      <c r="D746" s="121">
        <v>0.000741468389988201</v>
      </c>
      <c r="E746" s="121">
        <v>2.0023322352737076</v>
      </c>
      <c r="F746" s="86" t="s">
        <v>3798</v>
      </c>
      <c r="G746" s="86" t="b">
        <v>0</v>
      </c>
      <c r="H746" s="86" t="b">
        <v>0</v>
      </c>
      <c r="I746" s="86" t="b">
        <v>0</v>
      </c>
      <c r="J746" s="86" t="b">
        <v>0</v>
      </c>
      <c r="K746" s="86" t="b">
        <v>0</v>
      </c>
      <c r="L746" s="86" t="b">
        <v>0</v>
      </c>
    </row>
    <row r="747" spans="1:12" ht="15">
      <c r="A747" s="86" t="s">
        <v>2723</v>
      </c>
      <c r="B747" s="86" t="s">
        <v>3418</v>
      </c>
      <c r="C747" s="86">
        <v>2</v>
      </c>
      <c r="D747" s="121">
        <v>0.000741468389988201</v>
      </c>
      <c r="E747" s="121">
        <v>1.8262409762180263</v>
      </c>
      <c r="F747" s="86" t="s">
        <v>3798</v>
      </c>
      <c r="G747" s="86" t="b">
        <v>0</v>
      </c>
      <c r="H747" s="86" t="b">
        <v>0</v>
      </c>
      <c r="I747" s="86" t="b">
        <v>0</v>
      </c>
      <c r="J747" s="86" t="b">
        <v>0</v>
      </c>
      <c r="K747" s="86" t="b">
        <v>0</v>
      </c>
      <c r="L747" s="86" t="b">
        <v>0</v>
      </c>
    </row>
    <row r="748" spans="1:12" ht="15">
      <c r="A748" s="86" t="s">
        <v>3159</v>
      </c>
      <c r="B748" s="86" t="s">
        <v>3587</v>
      </c>
      <c r="C748" s="86">
        <v>2</v>
      </c>
      <c r="D748" s="121">
        <v>0.000741468389988201</v>
      </c>
      <c r="E748" s="121">
        <v>2.241214324188844</v>
      </c>
      <c r="F748" s="86" t="s">
        <v>3798</v>
      </c>
      <c r="G748" s="86" t="b">
        <v>0</v>
      </c>
      <c r="H748" s="86" t="b">
        <v>0</v>
      </c>
      <c r="I748" s="86" t="b">
        <v>0</v>
      </c>
      <c r="J748" s="86" t="b">
        <v>0</v>
      </c>
      <c r="K748" s="86" t="b">
        <v>0</v>
      </c>
      <c r="L748" s="86" t="b">
        <v>0</v>
      </c>
    </row>
    <row r="749" spans="1:12" ht="15">
      <c r="A749" s="86" t="s">
        <v>3587</v>
      </c>
      <c r="B749" s="86" t="s">
        <v>3588</v>
      </c>
      <c r="C749" s="86">
        <v>2</v>
      </c>
      <c r="D749" s="121">
        <v>0.000741468389988201</v>
      </c>
      <c r="E749" s="121">
        <v>3.4173055832445254</v>
      </c>
      <c r="F749" s="86" t="s">
        <v>3798</v>
      </c>
      <c r="G749" s="86" t="b">
        <v>0</v>
      </c>
      <c r="H749" s="86" t="b">
        <v>0</v>
      </c>
      <c r="I749" s="86" t="b">
        <v>0</v>
      </c>
      <c r="J749" s="86" t="b">
        <v>0</v>
      </c>
      <c r="K749" s="86" t="b">
        <v>0</v>
      </c>
      <c r="L749" s="86" t="b">
        <v>0</v>
      </c>
    </row>
    <row r="750" spans="1:12" ht="15">
      <c r="A750" s="86" t="s">
        <v>3588</v>
      </c>
      <c r="B750" s="86" t="s">
        <v>3286</v>
      </c>
      <c r="C750" s="86">
        <v>2</v>
      </c>
      <c r="D750" s="121">
        <v>0.000741468389988201</v>
      </c>
      <c r="E750" s="121">
        <v>3.019365574572488</v>
      </c>
      <c r="F750" s="86" t="s">
        <v>3798</v>
      </c>
      <c r="G750" s="86" t="b">
        <v>0</v>
      </c>
      <c r="H750" s="86" t="b">
        <v>0</v>
      </c>
      <c r="I750" s="86" t="b">
        <v>0</v>
      </c>
      <c r="J750" s="86" t="b">
        <v>0</v>
      </c>
      <c r="K750" s="86" t="b">
        <v>0</v>
      </c>
      <c r="L750" s="86" t="b">
        <v>0</v>
      </c>
    </row>
    <row r="751" spans="1:12" ht="15">
      <c r="A751" s="86" t="s">
        <v>3286</v>
      </c>
      <c r="B751" s="86" t="s">
        <v>3287</v>
      </c>
      <c r="C751" s="86">
        <v>2</v>
      </c>
      <c r="D751" s="121">
        <v>0.000741468389988201</v>
      </c>
      <c r="E751" s="121">
        <v>2.6214255659004504</v>
      </c>
      <c r="F751" s="86" t="s">
        <v>3798</v>
      </c>
      <c r="G751" s="86" t="b">
        <v>0</v>
      </c>
      <c r="H751" s="86" t="b">
        <v>0</v>
      </c>
      <c r="I751" s="86" t="b">
        <v>0</v>
      </c>
      <c r="J751" s="86" t="b">
        <v>0</v>
      </c>
      <c r="K751" s="86" t="b">
        <v>0</v>
      </c>
      <c r="L751" s="86" t="b">
        <v>0</v>
      </c>
    </row>
    <row r="752" spans="1:12" ht="15">
      <c r="A752" s="86" t="s">
        <v>3287</v>
      </c>
      <c r="B752" s="86" t="s">
        <v>3589</v>
      </c>
      <c r="C752" s="86">
        <v>2</v>
      </c>
      <c r="D752" s="121">
        <v>0.000741468389988201</v>
      </c>
      <c r="E752" s="121">
        <v>3.019365574572488</v>
      </c>
      <c r="F752" s="86" t="s">
        <v>3798</v>
      </c>
      <c r="G752" s="86" t="b">
        <v>0</v>
      </c>
      <c r="H752" s="86" t="b">
        <v>0</v>
      </c>
      <c r="I752" s="86" t="b">
        <v>0</v>
      </c>
      <c r="J752" s="86" t="b">
        <v>0</v>
      </c>
      <c r="K752" s="86" t="b">
        <v>0</v>
      </c>
      <c r="L752" s="86" t="b">
        <v>0</v>
      </c>
    </row>
    <row r="753" spans="1:12" ht="15">
      <c r="A753" s="86" t="s">
        <v>3589</v>
      </c>
      <c r="B753" s="86" t="s">
        <v>2720</v>
      </c>
      <c r="C753" s="86">
        <v>2</v>
      </c>
      <c r="D753" s="121">
        <v>0.000741468389988201</v>
      </c>
      <c r="E753" s="121">
        <v>2.0950862885106063</v>
      </c>
      <c r="F753" s="86" t="s">
        <v>3798</v>
      </c>
      <c r="G753" s="86" t="b">
        <v>0</v>
      </c>
      <c r="H753" s="86" t="b">
        <v>0</v>
      </c>
      <c r="I753" s="86" t="b">
        <v>0</v>
      </c>
      <c r="J753" s="86" t="b">
        <v>0</v>
      </c>
      <c r="K753" s="86" t="b">
        <v>0</v>
      </c>
      <c r="L753" s="86" t="b">
        <v>0</v>
      </c>
    </row>
    <row r="754" spans="1:12" ht="15">
      <c r="A754" s="86" t="s">
        <v>2720</v>
      </c>
      <c r="B754" s="86" t="s">
        <v>3590</v>
      </c>
      <c r="C754" s="86">
        <v>2</v>
      </c>
      <c r="D754" s="121">
        <v>0.000741468389988201</v>
      </c>
      <c r="E754" s="121">
        <v>2.0950862885106063</v>
      </c>
      <c r="F754" s="86" t="s">
        <v>3798</v>
      </c>
      <c r="G754" s="86" t="b">
        <v>0</v>
      </c>
      <c r="H754" s="86" t="b">
        <v>0</v>
      </c>
      <c r="I754" s="86" t="b">
        <v>0</v>
      </c>
      <c r="J754" s="86" t="b">
        <v>0</v>
      </c>
      <c r="K754" s="86" t="b">
        <v>0</v>
      </c>
      <c r="L754" s="86" t="b">
        <v>0</v>
      </c>
    </row>
    <row r="755" spans="1:12" ht="15">
      <c r="A755" s="86" t="s">
        <v>3590</v>
      </c>
      <c r="B755" s="86" t="s">
        <v>3591</v>
      </c>
      <c r="C755" s="86">
        <v>2</v>
      </c>
      <c r="D755" s="121">
        <v>0.000741468389988201</v>
      </c>
      <c r="E755" s="121">
        <v>3.4173055832445254</v>
      </c>
      <c r="F755" s="86" t="s">
        <v>3798</v>
      </c>
      <c r="G755" s="86" t="b">
        <v>0</v>
      </c>
      <c r="H755" s="86" t="b">
        <v>0</v>
      </c>
      <c r="I755" s="86" t="b">
        <v>0</v>
      </c>
      <c r="J755" s="86" t="b">
        <v>0</v>
      </c>
      <c r="K755" s="86" t="b">
        <v>0</v>
      </c>
      <c r="L755" s="86" t="b">
        <v>0</v>
      </c>
    </row>
    <row r="756" spans="1:12" ht="15">
      <c r="A756" s="86" t="s">
        <v>3591</v>
      </c>
      <c r="B756" s="86" t="s">
        <v>3251</v>
      </c>
      <c r="C756" s="86">
        <v>2</v>
      </c>
      <c r="D756" s="121">
        <v>0.000741468389988201</v>
      </c>
      <c r="E756" s="121">
        <v>2.940184328524863</v>
      </c>
      <c r="F756" s="86" t="s">
        <v>3798</v>
      </c>
      <c r="G756" s="86" t="b">
        <v>0</v>
      </c>
      <c r="H756" s="86" t="b">
        <v>0</v>
      </c>
      <c r="I756" s="86" t="b">
        <v>0</v>
      </c>
      <c r="J756" s="86" t="b">
        <v>0</v>
      </c>
      <c r="K756" s="86" t="b">
        <v>0</v>
      </c>
      <c r="L756" s="86" t="b">
        <v>0</v>
      </c>
    </row>
    <row r="757" spans="1:12" ht="15">
      <c r="A757" s="86" t="s">
        <v>3251</v>
      </c>
      <c r="B757" s="86" t="s">
        <v>2714</v>
      </c>
      <c r="C757" s="86">
        <v>2</v>
      </c>
      <c r="D757" s="121">
        <v>0.000741468389988201</v>
      </c>
      <c r="E757" s="121">
        <v>1.2368929504062018</v>
      </c>
      <c r="F757" s="86" t="s">
        <v>3798</v>
      </c>
      <c r="G757" s="86" t="b">
        <v>0</v>
      </c>
      <c r="H757" s="86" t="b">
        <v>0</v>
      </c>
      <c r="I757" s="86" t="b">
        <v>0</v>
      </c>
      <c r="J757" s="86" t="b">
        <v>0</v>
      </c>
      <c r="K757" s="86" t="b">
        <v>0</v>
      </c>
      <c r="L757" s="86" t="b">
        <v>0</v>
      </c>
    </row>
    <row r="758" spans="1:12" ht="15">
      <c r="A758" s="86" t="s">
        <v>2714</v>
      </c>
      <c r="B758" s="86" t="s">
        <v>3592</v>
      </c>
      <c r="C758" s="86">
        <v>2</v>
      </c>
      <c r="D758" s="121">
        <v>0.000741468389988201</v>
      </c>
      <c r="E758" s="121">
        <v>1.7054983542033344</v>
      </c>
      <c r="F758" s="86" t="s">
        <v>3798</v>
      </c>
      <c r="G758" s="86" t="b">
        <v>0</v>
      </c>
      <c r="H758" s="86" t="b">
        <v>0</v>
      </c>
      <c r="I758" s="86" t="b">
        <v>0</v>
      </c>
      <c r="J758" s="86" t="b">
        <v>0</v>
      </c>
      <c r="K758" s="86" t="b">
        <v>0</v>
      </c>
      <c r="L758" s="86" t="b">
        <v>0</v>
      </c>
    </row>
    <row r="759" spans="1:12" ht="15">
      <c r="A759" s="86" t="s">
        <v>3592</v>
      </c>
      <c r="B759" s="86" t="s">
        <v>3179</v>
      </c>
      <c r="C759" s="86">
        <v>2</v>
      </c>
      <c r="D759" s="121">
        <v>0.000741468389988201</v>
      </c>
      <c r="E759" s="121">
        <v>2.3381243371969007</v>
      </c>
      <c r="F759" s="86" t="s">
        <v>3798</v>
      </c>
      <c r="G759" s="86" t="b">
        <v>0</v>
      </c>
      <c r="H759" s="86" t="b">
        <v>0</v>
      </c>
      <c r="I759" s="86" t="b">
        <v>0</v>
      </c>
      <c r="J759" s="86" t="b">
        <v>0</v>
      </c>
      <c r="K759" s="86" t="b">
        <v>0</v>
      </c>
      <c r="L759" s="86" t="b">
        <v>0</v>
      </c>
    </row>
    <row r="760" spans="1:12" ht="15">
      <c r="A760" s="86" t="s">
        <v>3179</v>
      </c>
      <c r="B760" s="86" t="s">
        <v>3252</v>
      </c>
      <c r="C760" s="86">
        <v>2</v>
      </c>
      <c r="D760" s="121">
        <v>0.000741468389988201</v>
      </c>
      <c r="E760" s="121">
        <v>1.8610030824772381</v>
      </c>
      <c r="F760" s="86" t="s">
        <v>3798</v>
      </c>
      <c r="G760" s="86" t="b">
        <v>0</v>
      </c>
      <c r="H760" s="86" t="b">
        <v>0</v>
      </c>
      <c r="I760" s="86" t="b">
        <v>0</v>
      </c>
      <c r="J760" s="86" t="b">
        <v>0</v>
      </c>
      <c r="K760" s="86" t="b">
        <v>0</v>
      </c>
      <c r="L760" s="86" t="b">
        <v>0</v>
      </c>
    </row>
    <row r="761" spans="1:12" ht="15">
      <c r="A761" s="86" t="s">
        <v>3252</v>
      </c>
      <c r="B761" s="86" t="s">
        <v>3227</v>
      </c>
      <c r="C761" s="86">
        <v>2</v>
      </c>
      <c r="D761" s="121">
        <v>0.000741468389988201</v>
      </c>
      <c r="E761" s="121">
        <v>2.3961162841745876</v>
      </c>
      <c r="F761" s="86" t="s">
        <v>3798</v>
      </c>
      <c r="G761" s="86" t="b">
        <v>0</v>
      </c>
      <c r="H761" s="86" t="b">
        <v>0</v>
      </c>
      <c r="I761" s="86" t="b">
        <v>0</v>
      </c>
      <c r="J761" s="86" t="b">
        <v>0</v>
      </c>
      <c r="K761" s="86" t="b">
        <v>0</v>
      </c>
      <c r="L761" s="86" t="b">
        <v>0</v>
      </c>
    </row>
    <row r="762" spans="1:12" ht="15">
      <c r="A762" s="86" t="s">
        <v>3227</v>
      </c>
      <c r="B762" s="86" t="s">
        <v>3593</v>
      </c>
      <c r="C762" s="86">
        <v>2</v>
      </c>
      <c r="D762" s="121">
        <v>0.000741468389988201</v>
      </c>
      <c r="E762" s="121">
        <v>2.8732375388942497</v>
      </c>
      <c r="F762" s="86" t="s">
        <v>3798</v>
      </c>
      <c r="G762" s="86" t="b">
        <v>0</v>
      </c>
      <c r="H762" s="86" t="b">
        <v>0</v>
      </c>
      <c r="I762" s="86" t="b">
        <v>0</v>
      </c>
      <c r="J762" s="86" t="b">
        <v>0</v>
      </c>
      <c r="K762" s="86" t="b">
        <v>0</v>
      </c>
      <c r="L762" s="86" t="b">
        <v>0</v>
      </c>
    </row>
    <row r="763" spans="1:12" ht="15">
      <c r="A763" s="86" t="s">
        <v>3593</v>
      </c>
      <c r="B763" s="86" t="s">
        <v>3594</v>
      </c>
      <c r="C763" s="86">
        <v>2</v>
      </c>
      <c r="D763" s="121">
        <v>0.000741468389988201</v>
      </c>
      <c r="E763" s="121">
        <v>3.4173055832445254</v>
      </c>
      <c r="F763" s="86" t="s">
        <v>3798</v>
      </c>
      <c r="G763" s="86" t="b">
        <v>0</v>
      </c>
      <c r="H763" s="86" t="b">
        <v>0</v>
      </c>
      <c r="I763" s="86" t="b">
        <v>0</v>
      </c>
      <c r="J763" s="86" t="b">
        <v>0</v>
      </c>
      <c r="K763" s="86" t="b">
        <v>0</v>
      </c>
      <c r="L763" s="86" t="b">
        <v>0</v>
      </c>
    </row>
    <row r="764" spans="1:12" ht="15">
      <c r="A764" s="86" t="s">
        <v>3594</v>
      </c>
      <c r="B764" s="86" t="s">
        <v>2656</v>
      </c>
      <c r="C764" s="86">
        <v>2</v>
      </c>
      <c r="D764" s="121">
        <v>0.000741468389988201</v>
      </c>
      <c r="E764" s="121">
        <v>2.8152455919165633</v>
      </c>
      <c r="F764" s="86" t="s">
        <v>3798</v>
      </c>
      <c r="G764" s="86" t="b">
        <v>0</v>
      </c>
      <c r="H764" s="86" t="b">
        <v>0</v>
      </c>
      <c r="I764" s="86" t="b">
        <v>0</v>
      </c>
      <c r="J764" s="86" t="b">
        <v>0</v>
      </c>
      <c r="K764" s="86" t="b">
        <v>0</v>
      </c>
      <c r="L764" s="86" t="b">
        <v>0</v>
      </c>
    </row>
    <row r="765" spans="1:12" ht="15">
      <c r="A765" s="86" t="s">
        <v>2656</v>
      </c>
      <c r="B765" s="86" t="s">
        <v>3595</v>
      </c>
      <c r="C765" s="86">
        <v>2</v>
      </c>
      <c r="D765" s="121">
        <v>0.000741468389988201</v>
      </c>
      <c r="E765" s="121">
        <v>2.8152455919165633</v>
      </c>
      <c r="F765" s="86" t="s">
        <v>3798</v>
      </c>
      <c r="G765" s="86" t="b">
        <v>0</v>
      </c>
      <c r="H765" s="86" t="b">
        <v>0</v>
      </c>
      <c r="I765" s="86" t="b">
        <v>0</v>
      </c>
      <c r="J765" s="86" t="b">
        <v>0</v>
      </c>
      <c r="K765" s="86" t="b">
        <v>0</v>
      </c>
      <c r="L765" s="86" t="b">
        <v>0</v>
      </c>
    </row>
    <row r="766" spans="1:12" ht="15">
      <c r="A766" s="86" t="s">
        <v>3595</v>
      </c>
      <c r="B766" s="86" t="s">
        <v>3187</v>
      </c>
      <c r="C766" s="86">
        <v>2</v>
      </c>
      <c r="D766" s="121">
        <v>0.000741468389988201</v>
      </c>
      <c r="E766" s="121">
        <v>2.5422443198528253</v>
      </c>
      <c r="F766" s="86" t="s">
        <v>3798</v>
      </c>
      <c r="G766" s="86" t="b">
        <v>0</v>
      </c>
      <c r="H766" s="86" t="b">
        <v>0</v>
      </c>
      <c r="I766" s="86" t="b">
        <v>0</v>
      </c>
      <c r="J766" s="86" t="b">
        <v>0</v>
      </c>
      <c r="K766" s="86" t="b">
        <v>0</v>
      </c>
      <c r="L766" s="86" t="b">
        <v>0</v>
      </c>
    </row>
    <row r="767" spans="1:12" ht="15">
      <c r="A767" s="86" t="s">
        <v>3187</v>
      </c>
      <c r="B767" s="86" t="s">
        <v>2713</v>
      </c>
      <c r="C767" s="86">
        <v>2</v>
      </c>
      <c r="D767" s="121">
        <v>0.000741468389988201</v>
      </c>
      <c r="E767" s="121">
        <v>0.5691164662531267</v>
      </c>
      <c r="F767" s="86" t="s">
        <v>3798</v>
      </c>
      <c r="G767" s="86" t="b">
        <v>0</v>
      </c>
      <c r="H767" s="86" t="b">
        <v>0</v>
      </c>
      <c r="I767" s="86" t="b">
        <v>0</v>
      </c>
      <c r="J767" s="86" t="b">
        <v>0</v>
      </c>
      <c r="K767" s="86" t="b">
        <v>0</v>
      </c>
      <c r="L767" s="86" t="b">
        <v>0</v>
      </c>
    </row>
    <row r="768" spans="1:12" ht="15">
      <c r="A768" s="86" t="s">
        <v>3209</v>
      </c>
      <c r="B768" s="86" t="s">
        <v>3596</v>
      </c>
      <c r="C768" s="86">
        <v>2</v>
      </c>
      <c r="D768" s="121">
        <v>0.000741468389988201</v>
      </c>
      <c r="E768" s="121">
        <v>2.764093069469182</v>
      </c>
      <c r="F768" s="86" t="s">
        <v>3798</v>
      </c>
      <c r="G768" s="86" t="b">
        <v>0</v>
      </c>
      <c r="H768" s="86" t="b">
        <v>0</v>
      </c>
      <c r="I768" s="86" t="b">
        <v>0</v>
      </c>
      <c r="J768" s="86" t="b">
        <v>0</v>
      </c>
      <c r="K768" s="86" t="b">
        <v>0</v>
      </c>
      <c r="L768" s="86" t="b">
        <v>0</v>
      </c>
    </row>
    <row r="769" spans="1:12" ht="15">
      <c r="A769" s="86" t="s">
        <v>3596</v>
      </c>
      <c r="B769" s="86" t="s">
        <v>3597</v>
      </c>
      <c r="C769" s="86">
        <v>2</v>
      </c>
      <c r="D769" s="121">
        <v>0.000741468389988201</v>
      </c>
      <c r="E769" s="121">
        <v>3.4173055832445254</v>
      </c>
      <c r="F769" s="86" t="s">
        <v>3798</v>
      </c>
      <c r="G769" s="86" t="b">
        <v>0</v>
      </c>
      <c r="H769" s="86" t="b">
        <v>0</v>
      </c>
      <c r="I769" s="86" t="b">
        <v>0</v>
      </c>
      <c r="J769" s="86" t="b">
        <v>0</v>
      </c>
      <c r="K769" s="86" t="b">
        <v>0</v>
      </c>
      <c r="L769" s="86" t="b">
        <v>0</v>
      </c>
    </row>
    <row r="770" spans="1:12" ht="15">
      <c r="A770" s="86" t="s">
        <v>3288</v>
      </c>
      <c r="B770" s="86" t="s">
        <v>3598</v>
      </c>
      <c r="C770" s="86">
        <v>2</v>
      </c>
      <c r="D770" s="121">
        <v>0.000741468389988201</v>
      </c>
      <c r="E770" s="121">
        <v>3.019365574572488</v>
      </c>
      <c r="F770" s="86" t="s">
        <v>3798</v>
      </c>
      <c r="G770" s="86" t="b">
        <v>0</v>
      </c>
      <c r="H770" s="86" t="b">
        <v>0</v>
      </c>
      <c r="I770" s="86" t="b">
        <v>0</v>
      </c>
      <c r="J770" s="86" t="b">
        <v>0</v>
      </c>
      <c r="K770" s="86" t="b">
        <v>0</v>
      </c>
      <c r="L770" s="86" t="b">
        <v>0</v>
      </c>
    </row>
    <row r="771" spans="1:12" ht="15">
      <c r="A771" s="86" t="s">
        <v>3598</v>
      </c>
      <c r="B771" s="86" t="s">
        <v>3599</v>
      </c>
      <c r="C771" s="86">
        <v>2</v>
      </c>
      <c r="D771" s="121">
        <v>0.000741468389988201</v>
      </c>
      <c r="E771" s="121">
        <v>3.4173055832445254</v>
      </c>
      <c r="F771" s="86" t="s">
        <v>3798</v>
      </c>
      <c r="G771" s="86" t="b">
        <v>0</v>
      </c>
      <c r="H771" s="86" t="b">
        <v>0</v>
      </c>
      <c r="I771" s="86" t="b">
        <v>0</v>
      </c>
      <c r="J771" s="86" t="b">
        <v>0</v>
      </c>
      <c r="K771" s="86" t="b">
        <v>0</v>
      </c>
      <c r="L771" s="86" t="b">
        <v>0</v>
      </c>
    </row>
    <row r="772" spans="1:12" ht="15">
      <c r="A772" s="86" t="s">
        <v>3599</v>
      </c>
      <c r="B772" s="86" t="s">
        <v>370</v>
      </c>
      <c r="C772" s="86">
        <v>2</v>
      </c>
      <c r="D772" s="121">
        <v>0.000741468389988201</v>
      </c>
      <c r="E772" s="121">
        <v>3.4173055832445254</v>
      </c>
      <c r="F772" s="86" t="s">
        <v>3798</v>
      </c>
      <c r="G772" s="86" t="b">
        <v>0</v>
      </c>
      <c r="H772" s="86" t="b">
        <v>0</v>
      </c>
      <c r="I772" s="86" t="b">
        <v>0</v>
      </c>
      <c r="J772" s="86" t="b">
        <v>0</v>
      </c>
      <c r="K772" s="86" t="b">
        <v>0</v>
      </c>
      <c r="L772" s="86" t="b">
        <v>0</v>
      </c>
    </row>
    <row r="773" spans="1:12" ht="15">
      <c r="A773" s="86" t="s">
        <v>370</v>
      </c>
      <c r="B773" s="86" t="s">
        <v>2762</v>
      </c>
      <c r="C773" s="86">
        <v>2</v>
      </c>
      <c r="D773" s="121">
        <v>0.000741468389988201</v>
      </c>
      <c r="E773" s="121">
        <v>2.2559375810095506</v>
      </c>
      <c r="F773" s="86" t="s">
        <v>3798</v>
      </c>
      <c r="G773" s="86" t="b">
        <v>0</v>
      </c>
      <c r="H773" s="86" t="b">
        <v>0</v>
      </c>
      <c r="I773" s="86" t="b">
        <v>0</v>
      </c>
      <c r="J773" s="86" t="b">
        <v>0</v>
      </c>
      <c r="K773" s="86" t="b">
        <v>0</v>
      </c>
      <c r="L773" s="86" t="b">
        <v>0</v>
      </c>
    </row>
    <row r="774" spans="1:12" ht="15">
      <c r="A774" s="86" t="s">
        <v>2762</v>
      </c>
      <c r="B774" s="86" t="s">
        <v>3600</v>
      </c>
      <c r="C774" s="86">
        <v>2</v>
      </c>
      <c r="D774" s="121">
        <v>0.000741468389988201</v>
      </c>
      <c r="E774" s="121">
        <v>2.2559375810095506</v>
      </c>
      <c r="F774" s="86" t="s">
        <v>3798</v>
      </c>
      <c r="G774" s="86" t="b">
        <v>0</v>
      </c>
      <c r="H774" s="86" t="b">
        <v>0</v>
      </c>
      <c r="I774" s="86" t="b">
        <v>0</v>
      </c>
      <c r="J774" s="86" t="b">
        <v>0</v>
      </c>
      <c r="K774" s="86" t="b">
        <v>0</v>
      </c>
      <c r="L774" s="86" t="b">
        <v>0</v>
      </c>
    </row>
    <row r="775" spans="1:12" ht="15">
      <c r="A775" s="86" t="s">
        <v>3600</v>
      </c>
      <c r="B775" s="86" t="s">
        <v>3601</v>
      </c>
      <c r="C775" s="86">
        <v>2</v>
      </c>
      <c r="D775" s="121">
        <v>0.000741468389988201</v>
      </c>
      <c r="E775" s="121">
        <v>3.4173055832445254</v>
      </c>
      <c r="F775" s="86" t="s">
        <v>3798</v>
      </c>
      <c r="G775" s="86" t="b">
        <v>0</v>
      </c>
      <c r="H775" s="86" t="b">
        <v>0</v>
      </c>
      <c r="I775" s="86" t="b">
        <v>0</v>
      </c>
      <c r="J775" s="86" t="b">
        <v>0</v>
      </c>
      <c r="K775" s="86" t="b">
        <v>0</v>
      </c>
      <c r="L775" s="86" t="b">
        <v>0</v>
      </c>
    </row>
    <row r="776" spans="1:12" ht="15">
      <c r="A776" s="86" t="s">
        <v>3601</v>
      </c>
      <c r="B776" s="86" t="s">
        <v>312</v>
      </c>
      <c r="C776" s="86">
        <v>2</v>
      </c>
      <c r="D776" s="121">
        <v>0.000741468389988201</v>
      </c>
      <c r="E776" s="121">
        <v>3.4173055832445254</v>
      </c>
      <c r="F776" s="86" t="s">
        <v>3798</v>
      </c>
      <c r="G776" s="86" t="b">
        <v>0</v>
      </c>
      <c r="H776" s="86" t="b">
        <v>0</v>
      </c>
      <c r="I776" s="86" t="b">
        <v>0</v>
      </c>
      <c r="J776" s="86" t="b">
        <v>0</v>
      </c>
      <c r="K776" s="86" t="b">
        <v>0</v>
      </c>
      <c r="L776" s="86" t="b">
        <v>0</v>
      </c>
    </row>
    <row r="777" spans="1:12" ht="15">
      <c r="A777" s="86" t="s">
        <v>312</v>
      </c>
      <c r="B777" s="86" t="s">
        <v>3339</v>
      </c>
      <c r="C777" s="86">
        <v>2</v>
      </c>
      <c r="D777" s="121">
        <v>0.000741468389988201</v>
      </c>
      <c r="E777" s="121">
        <v>3.116275587580544</v>
      </c>
      <c r="F777" s="86" t="s">
        <v>3798</v>
      </c>
      <c r="G777" s="86" t="b">
        <v>0</v>
      </c>
      <c r="H777" s="86" t="b">
        <v>0</v>
      </c>
      <c r="I777" s="86" t="b">
        <v>0</v>
      </c>
      <c r="J777" s="86" t="b">
        <v>0</v>
      </c>
      <c r="K777" s="86" t="b">
        <v>0</v>
      </c>
      <c r="L777" s="86" t="b">
        <v>0</v>
      </c>
    </row>
    <row r="778" spans="1:12" ht="15">
      <c r="A778" s="86" t="s">
        <v>3339</v>
      </c>
      <c r="B778" s="86" t="s">
        <v>2717</v>
      </c>
      <c r="C778" s="86">
        <v>2</v>
      </c>
      <c r="D778" s="121">
        <v>0.000741468389988201</v>
      </c>
      <c r="E778" s="121">
        <v>1.5308148580720435</v>
      </c>
      <c r="F778" s="86" t="s">
        <v>3798</v>
      </c>
      <c r="G778" s="86" t="b">
        <v>0</v>
      </c>
      <c r="H778" s="86" t="b">
        <v>0</v>
      </c>
      <c r="I778" s="86" t="b">
        <v>0</v>
      </c>
      <c r="J778" s="86" t="b">
        <v>0</v>
      </c>
      <c r="K778" s="86" t="b">
        <v>0</v>
      </c>
      <c r="L778" s="86" t="b">
        <v>0</v>
      </c>
    </row>
    <row r="779" spans="1:12" ht="15">
      <c r="A779" s="86" t="s">
        <v>2734</v>
      </c>
      <c r="B779" s="86" t="s">
        <v>2714</v>
      </c>
      <c r="C779" s="86">
        <v>2</v>
      </c>
      <c r="D779" s="121">
        <v>0.000741468389988201</v>
      </c>
      <c r="E779" s="121">
        <v>0.8389529417341641</v>
      </c>
      <c r="F779" s="86" t="s">
        <v>3798</v>
      </c>
      <c r="G779" s="86" t="b">
        <v>0</v>
      </c>
      <c r="H779" s="86" t="b">
        <v>0</v>
      </c>
      <c r="I779" s="86" t="b">
        <v>0</v>
      </c>
      <c r="J779" s="86" t="b">
        <v>0</v>
      </c>
      <c r="K779" s="86" t="b">
        <v>0</v>
      </c>
      <c r="L779" s="86" t="b">
        <v>0</v>
      </c>
    </row>
    <row r="780" spans="1:12" ht="15">
      <c r="A780" s="86" t="s">
        <v>2714</v>
      </c>
      <c r="B780" s="86" t="s">
        <v>3157</v>
      </c>
      <c r="C780" s="86">
        <v>2</v>
      </c>
      <c r="D780" s="121">
        <v>0.000741468389988201</v>
      </c>
      <c r="E780" s="121">
        <v>0.4750494328250605</v>
      </c>
      <c r="F780" s="86" t="s">
        <v>3798</v>
      </c>
      <c r="G780" s="86" t="b">
        <v>0</v>
      </c>
      <c r="H780" s="86" t="b">
        <v>0</v>
      </c>
      <c r="I780" s="86" t="b">
        <v>0</v>
      </c>
      <c r="J780" s="86" t="b">
        <v>0</v>
      </c>
      <c r="K780" s="86" t="b">
        <v>0</v>
      </c>
      <c r="L780" s="86" t="b">
        <v>0</v>
      </c>
    </row>
    <row r="781" spans="1:12" ht="15">
      <c r="A781" s="86" t="s">
        <v>3157</v>
      </c>
      <c r="B781" s="86" t="s">
        <v>3227</v>
      </c>
      <c r="C781" s="86">
        <v>2</v>
      </c>
      <c r="D781" s="121">
        <v>0.000741468389988201</v>
      </c>
      <c r="E781" s="121">
        <v>1.6427886175159758</v>
      </c>
      <c r="F781" s="86" t="s">
        <v>3798</v>
      </c>
      <c r="G781" s="86" t="b">
        <v>0</v>
      </c>
      <c r="H781" s="86" t="b">
        <v>0</v>
      </c>
      <c r="I781" s="86" t="b">
        <v>0</v>
      </c>
      <c r="J781" s="86" t="b">
        <v>0</v>
      </c>
      <c r="K781" s="86" t="b">
        <v>0</v>
      </c>
      <c r="L781" s="86" t="b">
        <v>0</v>
      </c>
    </row>
    <row r="782" spans="1:12" ht="15">
      <c r="A782" s="86" t="s">
        <v>3227</v>
      </c>
      <c r="B782" s="86" t="s">
        <v>2719</v>
      </c>
      <c r="C782" s="86">
        <v>2</v>
      </c>
      <c r="D782" s="121">
        <v>0.000741468389988201</v>
      </c>
      <c r="E782" s="121">
        <v>1.4034155229160867</v>
      </c>
      <c r="F782" s="86" t="s">
        <v>3798</v>
      </c>
      <c r="G782" s="86" t="b">
        <v>0</v>
      </c>
      <c r="H782" s="86" t="b">
        <v>0</v>
      </c>
      <c r="I782" s="86" t="b">
        <v>0</v>
      </c>
      <c r="J782" s="86" t="b">
        <v>0</v>
      </c>
      <c r="K782" s="86" t="b">
        <v>0</v>
      </c>
      <c r="L782" s="86" t="b">
        <v>0</v>
      </c>
    </row>
    <row r="783" spans="1:12" ht="15">
      <c r="A783" s="86" t="s">
        <v>2719</v>
      </c>
      <c r="B783" s="86" t="s">
        <v>3182</v>
      </c>
      <c r="C783" s="86">
        <v>2</v>
      </c>
      <c r="D783" s="121">
        <v>0.000741468389988201</v>
      </c>
      <c r="E783" s="121">
        <v>0.9135149001873444</v>
      </c>
      <c r="F783" s="86" t="s">
        <v>3798</v>
      </c>
      <c r="G783" s="86" t="b">
        <v>0</v>
      </c>
      <c r="H783" s="86" t="b">
        <v>0</v>
      </c>
      <c r="I783" s="86" t="b">
        <v>0</v>
      </c>
      <c r="J783" s="86" t="b">
        <v>0</v>
      </c>
      <c r="K783" s="86" t="b">
        <v>0</v>
      </c>
      <c r="L783" s="86" t="b">
        <v>0</v>
      </c>
    </row>
    <row r="784" spans="1:12" ht="15">
      <c r="A784" s="86" t="s">
        <v>3182</v>
      </c>
      <c r="B784" s="86" t="s">
        <v>3602</v>
      </c>
      <c r="C784" s="86">
        <v>2</v>
      </c>
      <c r="D784" s="121">
        <v>0.000741468389988201</v>
      </c>
      <c r="E784" s="121">
        <v>2.60439222660167</v>
      </c>
      <c r="F784" s="86" t="s">
        <v>3798</v>
      </c>
      <c r="G784" s="86" t="b">
        <v>0</v>
      </c>
      <c r="H784" s="86" t="b">
        <v>0</v>
      </c>
      <c r="I784" s="86" t="b">
        <v>0</v>
      </c>
      <c r="J784" s="86" t="b">
        <v>0</v>
      </c>
      <c r="K784" s="86" t="b">
        <v>0</v>
      </c>
      <c r="L784" s="86" t="b">
        <v>0</v>
      </c>
    </row>
    <row r="785" spans="1:12" ht="15">
      <c r="A785" s="86" t="s">
        <v>3602</v>
      </c>
      <c r="B785" s="86" t="s">
        <v>2769</v>
      </c>
      <c r="C785" s="86">
        <v>2</v>
      </c>
      <c r="D785" s="121">
        <v>0.000741468389988201</v>
      </c>
      <c r="E785" s="121">
        <v>2.213185600588601</v>
      </c>
      <c r="F785" s="86" t="s">
        <v>3798</v>
      </c>
      <c r="G785" s="86" t="b">
        <v>0</v>
      </c>
      <c r="H785" s="86" t="b">
        <v>0</v>
      </c>
      <c r="I785" s="86" t="b">
        <v>0</v>
      </c>
      <c r="J785" s="86" t="b">
        <v>0</v>
      </c>
      <c r="K785" s="86" t="b">
        <v>0</v>
      </c>
      <c r="L785" s="86" t="b">
        <v>0</v>
      </c>
    </row>
    <row r="786" spans="1:12" ht="15">
      <c r="A786" s="86" t="s">
        <v>2769</v>
      </c>
      <c r="B786" s="86" t="s">
        <v>3192</v>
      </c>
      <c r="C786" s="86">
        <v>2</v>
      </c>
      <c r="D786" s="121">
        <v>0.000741468389988201</v>
      </c>
      <c r="E786" s="121">
        <v>1.559973086813257</v>
      </c>
      <c r="F786" s="86" t="s">
        <v>3798</v>
      </c>
      <c r="G786" s="86" t="b">
        <v>0</v>
      </c>
      <c r="H786" s="86" t="b">
        <v>0</v>
      </c>
      <c r="I786" s="86" t="b">
        <v>0</v>
      </c>
      <c r="J786" s="86" t="b">
        <v>0</v>
      </c>
      <c r="K786" s="86" t="b">
        <v>0</v>
      </c>
      <c r="L786" s="86" t="b">
        <v>0</v>
      </c>
    </row>
    <row r="787" spans="1:12" ht="15">
      <c r="A787" s="86" t="s">
        <v>3192</v>
      </c>
      <c r="B787" s="86" t="s">
        <v>2758</v>
      </c>
      <c r="C787" s="86">
        <v>2</v>
      </c>
      <c r="D787" s="121">
        <v>0.000741468389988201</v>
      </c>
      <c r="E787" s="121">
        <v>2.1272709718820075</v>
      </c>
      <c r="F787" s="86" t="s">
        <v>3798</v>
      </c>
      <c r="G787" s="86" t="b">
        <v>0</v>
      </c>
      <c r="H787" s="86" t="b">
        <v>0</v>
      </c>
      <c r="I787" s="86" t="b">
        <v>0</v>
      </c>
      <c r="J787" s="86" t="b">
        <v>0</v>
      </c>
      <c r="K787" s="86" t="b">
        <v>0</v>
      </c>
      <c r="L787" s="86" t="b">
        <v>0</v>
      </c>
    </row>
    <row r="788" spans="1:12" ht="15">
      <c r="A788" s="86" t="s">
        <v>2758</v>
      </c>
      <c r="B788" s="86" t="s">
        <v>2730</v>
      </c>
      <c r="C788" s="86">
        <v>2</v>
      </c>
      <c r="D788" s="121">
        <v>0.000741468389988201</v>
      </c>
      <c r="E788" s="121">
        <v>1.3169350381269627</v>
      </c>
      <c r="F788" s="86" t="s">
        <v>3798</v>
      </c>
      <c r="G788" s="86" t="b">
        <v>0</v>
      </c>
      <c r="H788" s="86" t="b">
        <v>0</v>
      </c>
      <c r="I788" s="86" t="b">
        <v>0</v>
      </c>
      <c r="J788" s="86" t="b">
        <v>0</v>
      </c>
      <c r="K788" s="86" t="b">
        <v>0</v>
      </c>
      <c r="L788" s="86" t="b">
        <v>0</v>
      </c>
    </row>
    <row r="789" spans="1:12" ht="15">
      <c r="A789" s="86" t="s">
        <v>2730</v>
      </c>
      <c r="B789" s="86" t="s">
        <v>3603</v>
      </c>
      <c r="C789" s="86">
        <v>2</v>
      </c>
      <c r="D789" s="121">
        <v>0.000741468389988201</v>
      </c>
      <c r="E789" s="121">
        <v>2.0950862885106063</v>
      </c>
      <c r="F789" s="86" t="s">
        <v>3798</v>
      </c>
      <c r="G789" s="86" t="b">
        <v>0</v>
      </c>
      <c r="H789" s="86" t="b">
        <v>0</v>
      </c>
      <c r="I789" s="86" t="b">
        <v>0</v>
      </c>
      <c r="J789" s="86" t="b">
        <v>0</v>
      </c>
      <c r="K789" s="86" t="b">
        <v>0</v>
      </c>
      <c r="L789" s="86" t="b">
        <v>0</v>
      </c>
    </row>
    <row r="790" spans="1:12" ht="15">
      <c r="A790" s="86" t="s">
        <v>3603</v>
      </c>
      <c r="B790" s="86" t="s">
        <v>3253</v>
      </c>
      <c r="C790" s="86">
        <v>2</v>
      </c>
      <c r="D790" s="121">
        <v>0.000741468389988201</v>
      </c>
      <c r="E790" s="121">
        <v>2.940184328524863</v>
      </c>
      <c r="F790" s="86" t="s">
        <v>3798</v>
      </c>
      <c r="G790" s="86" t="b">
        <v>0</v>
      </c>
      <c r="H790" s="86" t="b">
        <v>0</v>
      </c>
      <c r="I790" s="86" t="b">
        <v>0</v>
      </c>
      <c r="J790" s="86" t="b">
        <v>0</v>
      </c>
      <c r="K790" s="86" t="b">
        <v>0</v>
      </c>
      <c r="L790" s="86" t="b">
        <v>0</v>
      </c>
    </row>
    <row r="791" spans="1:12" ht="15">
      <c r="A791" s="86" t="s">
        <v>3253</v>
      </c>
      <c r="B791" s="86" t="s">
        <v>3330</v>
      </c>
      <c r="C791" s="86">
        <v>2</v>
      </c>
      <c r="D791" s="121">
        <v>0.000741468389988201</v>
      </c>
      <c r="E791" s="121">
        <v>2.639154332860882</v>
      </c>
      <c r="F791" s="86" t="s">
        <v>3798</v>
      </c>
      <c r="G791" s="86" t="b">
        <v>0</v>
      </c>
      <c r="H791" s="86" t="b">
        <v>0</v>
      </c>
      <c r="I791" s="86" t="b">
        <v>0</v>
      </c>
      <c r="J791" s="86" t="b">
        <v>0</v>
      </c>
      <c r="K791" s="86" t="b">
        <v>0</v>
      </c>
      <c r="L791" s="86" t="b">
        <v>0</v>
      </c>
    </row>
    <row r="792" spans="1:12" ht="15">
      <c r="A792" s="86" t="s">
        <v>2763</v>
      </c>
      <c r="B792" s="86" t="s">
        <v>3419</v>
      </c>
      <c r="C792" s="86">
        <v>2</v>
      </c>
      <c r="D792" s="121">
        <v>0.000741468389988201</v>
      </c>
      <c r="E792" s="121">
        <v>1.9511797128263262</v>
      </c>
      <c r="F792" s="86" t="s">
        <v>3798</v>
      </c>
      <c r="G792" s="86" t="b">
        <v>0</v>
      </c>
      <c r="H792" s="86" t="b">
        <v>0</v>
      </c>
      <c r="I792" s="86" t="b">
        <v>0</v>
      </c>
      <c r="J792" s="86" t="b">
        <v>0</v>
      </c>
      <c r="K792" s="86" t="b">
        <v>0</v>
      </c>
      <c r="L792" s="86" t="b">
        <v>0</v>
      </c>
    </row>
    <row r="793" spans="1:12" ht="15">
      <c r="A793" s="86" t="s">
        <v>3419</v>
      </c>
      <c r="B793" s="86" t="s">
        <v>3183</v>
      </c>
      <c r="C793" s="86">
        <v>2</v>
      </c>
      <c r="D793" s="121">
        <v>0.000741468389988201</v>
      </c>
      <c r="E793" s="121">
        <v>2.2869718147495193</v>
      </c>
      <c r="F793" s="86" t="s">
        <v>3798</v>
      </c>
      <c r="G793" s="86" t="b">
        <v>0</v>
      </c>
      <c r="H793" s="86" t="b">
        <v>0</v>
      </c>
      <c r="I793" s="86" t="b">
        <v>0</v>
      </c>
      <c r="J793" s="86" t="b">
        <v>0</v>
      </c>
      <c r="K793" s="86" t="b">
        <v>0</v>
      </c>
      <c r="L793" s="86" t="b">
        <v>0</v>
      </c>
    </row>
    <row r="794" spans="1:12" ht="15">
      <c r="A794" s="86" t="s">
        <v>3183</v>
      </c>
      <c r="B794" s="86" t="s">
        <v>3604</v>
      </c>
      <c r="C794" s="86">
        <v>2</v>
      </c>
      <c r="D794" s="121">
        <v>0.000741468389988201</v>
      </c>
      <c r="E794" s="121">
        <v>2.4630630738052006</v>
      </c>
      <c r="F794" s="86" t="s">
        <v>3798</v>
      </c>
      <c r="G794" s="86" t="b">
        <v>0</v>
      </c>
      <c r="H794" s="86" t="b">
        <v>0</v>
      </c>
      <c r="I794" s="86" t="b">
        <v>0</v>
      </c>
      <c r="J794" s="86" t="b">
        <v>0</v>
      </c>
      <c r="K794" s="86" t="b">
        <v>0</v>
      </c>
      <c r="L794" s="86" t="b">
        <v>0</v>
      </c>
    </row>
    <row r="795" spans="1:12" ht="15">
      <c r="A795" s="86" t="s">
        <v>3604</v>
      </c>
      <c r="B795" s="86" t="s">
        <v>3605</v>
      </c>
      <c r="C795" s="86">
        <v>2</v>
      </c>
      <c r="D795" s="121">
        <v>0.000741468389988201</v>
      </c>
      <c r="E795" s="121">
        <v>3.4173055832445254</v>
      </c>
      <c r="F795" s="86" t="s">
        <v>3798</v>
      </c>
      <c r="G795" s="86" t="b">
        <v>0</v>
      </c>
      <c r="H795" s="86" t="b">
        <v>0</v>
      </c>
      <c r="I795" s="86" t="b">
        <v>0</v>
      </c>
      <c r="J795" s="86" t="b">
        <v>0</v>
      </c>
      <c r="K795" s="86" t="b">
        <v>0</v>
      </c>
      <c r="L795" s="86" t="b">
        <v>0</v>
      </c>
    </row>
    <row r="796" spans="1:12" ht="15">
      <c r="A796" s="86" t="s">
        <v>3605</v>
      </c>
      <c r="B796" s="86" t="s">
        <v>3606</v>
      </c>
      <c r="C796" s="86">
        <v>2</v>
      </c>
      <c r="D796" s="121">
        <v>0.000741468389988201</v>
      </c>
      <c r="E796" s="121">
        <v>3.4173055832445254</v>
      </c>
      <c r="F796" s="86" t="s">
        <v>3798</v>
      </c>
      <c r="G796" s="86" t="b">
        <v>0</v>
      </c>
      <c r="H796" s="86" t="b">
        <v>0</v>
      </c>
      <c r="I796" s="86" t="b">
        <v>0</v>
      </c>
      <c r="J796" s="86" t="b">
        <v>0</v>
      </c>
      <c r="K796" s="86" t="b">
        <v>0</v>
      </c>
      <c r="L796" s="86" t="b">
        <v>0</v>
      </c>
    </row>
    <row r="797" spans="1:12" ht="15">
      <c r="A797" s="86" t="s">
        <v>3606</v>
      </c>
      <c r="B797" s="86" t="s">
        <v>2720</v>
      </c>
      <c r="C797" s="86">
        <v>2</v>
      </c>
      <c r="D797" s="121">
        <v>0.000741468389988201</v>
      </c>
      <c r="E797" s="121">
        <v>2.0950862885106063</v>
      </c>
      <c r="F797" s="86" t="s">
        <v>3798</v>
      </c>
      <c r="G797" s="86" t="b">
        <v>0</v>
      </c>
      <c r="H797" s="86" t="b">
        <v>0</v>
      </c>
      <c r="I797" s="86" t="b">
        <v>0</v>
      </c>
      <c r="J797" s="86" t="b">
        <v>0</v>
      </c>
      <c r="K797" s="86" t="b">
        <v>0</v>
      </c>
      <c r="L797" s="86" t="b">
        <v>0</v>
      </c>
    </row>
    <row r="798" spans="1:12" ht="15">
      <c r="A798" s="86" t="s">
        <v>2720</v>
      </c>
      <c r="B798" s="86" t="s">
        <v>3607</v>
      </c>
      <c r="C798" s="86">
        <v>2</v>
      </c>
      <c r="D798" s="121">
        <v>0.000741468389988201</v>
      </c>
      <c r="E798" s="121">
        <v>2.0950862885106063</v>
      </c>
      <c r="F798" s="86" t="s">
        <v>3798</v>
      </c>
      <c r="G798" s="86" t="b">
        <v>0</v>
      </c>
      <c r="H798" s="86" t="b">
        <v>0</v>
      </c>
      <c r="I798" s="86" t="b">
        <v>0</v>
      </c>
      <c r="J798" s="86" t="b">
        <v>0</v>
      </c>
      <c r="K798" s="86" t="b">
        <v>0</v>
      </c>
      <c r="L798" s="86" t="b">
        <v>0</v>
      </c>
    </row>
    <row r="799" spans="1:12" ht="15">
      <c r="A799" s="86" t="s">
        <v>3607</v>
      </c>
      <c r="B799" s="86" t="s">
        <v>2719</v>
      </c>
      <c r="C799" s="86">
        <v>2</v>
      </c>
      <c r="D799" s="121">
        <v>0.000741468389988201</v>
      </c>
      <c r="E799" s="121">
        <v>1.9474835672663624</v>
      </c>
      <c r="F799" s="86" t="s">
        <v>3798</v>
      </c>
      <c r="G799" s="86" t="b">
        <v>0</v>
      </c>
      <c r="H799" s="86" t="b">
        <v>0</v>
      </c>
      <c r="I799" s="86" t="b">
        <v>0</v>
      </c>
      <c r="J799" s="86" t="b">
        <v>0</v>
      </c>
      <c r="K799" s="86" t="b">
        <v>0</v>
      </c>
      <c r="L799" s="86" t="b">
        <v>0</v>
      </c>
    </row>
    <row r="800" spans="1:12" ht="15">
      <c r="A800" s="86" t="s">
        <v>2719</v>
      </c>
      <c r="B800" s="86" t="s">
        <v>3608</v>
      </c>
      <c r="C800" s="86">
        <v>2</v>
      </c>
      <c r="D800" s="121">
        <v>0.000741468389988201</v>
      </c>
      <c r="E800" s="121">
        <v>1.9549075853455695</v>
      </c>
      <c r="F800" s="86" t="s">
        <v>3798</v>
      </c>
      <c r="G800" s="86" t="b">
        <v>0</v>
      </c>
      <c r="H800" s="86" t="b">
        <v>0</v>
      </c>
      <c r="I800" s="86" t="b">
        <v>0</v>
      </c>
      <c r="J800" s="86" t="b">
        <v>0</v>
      </c>
      <c r="K800" s="86" t="b">
        <v>0</v>
      </c>
      <c r="L800" s="86" t="b">
        <v>0</v>
      </c>
    </row>
    <row r="801" spans="1:12" ht="15">
      <c r="A801" s="86" t="s">
        <v>3608</v>
      </c>
      <c r="B801" s="86" t="s">
        <v>3193</v>
      </c>
      <c r="C801" s="86">
        <v>2</v>
      </c>
      <c r="D801" s="121">
        <v>0.000741468389988201</v>
      </c>
      <c r="E801" s="121">
        <v>2.60439222660167</v>
      </c>
      <c r="F801" s="86" t="s">
        <v>3798</v>
      </c>
      <c r="G801" s="86" t="b">
        <v>0</v>
      </c>
      <c r="H801" s="86" t="b">
        <v>0</v>
      </c>
      <c r="I801" s="86" t="b">
        <v>0</v>
      </c>
      <c r="J801" s="86" t="b">
        <v>0</v>
      </c>
      <c r="K801" s="86" t="b">
        <v>0</v>
      </c>
      <c r="L801" s="86" t="b">
        <v>0</v>
      </c>
    </row>
    <row r="802" spans="1:12" ht="15">
      <c r="A802" s="86" t="s">
        <v>3193</v>
      </c>
      <c r="B802" s="86" t="s">
        <v>3420</v>
      </c>
      <c r="C802" s="86">
        <v>2</v>
      </c>
      <c r="D802" s="121">
        <v>0.000741468389988201</v>
      </c>
      <c r="E802" s="121">
        <v>2.428300967545989</v>
      </c>
      <c r="F802" s="86" t="s">
        <v>3798</v>
      </c>
      <c r="G802" s="86" t="b">
        <v>0</v>
      </c>
      <c r="H802" s="86" t="b">
        <v>0</v>
      </c>
      <c r="I802" s="86" t="b">
        <v>0</v>
      </c>
      <c r="J802" s="86" t="b">
        <v>0</v>
      </c>
      <c r="K802" s="86" t="b">
        <v>0</v>
      </c>
      <c r="L802" s="86" t="b">
        <v>0</v>
      </c>
    </row>
    <row r="803" spans="1:12" ht="15">
      <c r="A803" s="86" t="s">
        <v>3420</v>
      </c>
      <c r="B803" s="86" t="s">
        <v>3609</v>
      </c>
      <c r="C803" s="86">
        <v>2</v>
      </c>
      <c r="D803" s="121">
        <v>0.000741468389988201</v>
      </c>
      <c r="E803" s="121">
        <v>3.241214324188844</v>
      </c>
      <c r="F803" s="86" t="s">
        <v>3798</v>
      </c>
      <c r="G803" s="86" t="b">
        <v>0</v>
      </c>
      <c r="H803" s="86" t="b">
        <v>0</v>
      </c>
      <c r="I803" s="86" t="b">
        <v>0</v>
      </c>
      <c r="J803" s="86" t="b">
        <v>0</v>
      </c>
      <c r="K803" s="86" t="b">
        <v>0</v>
      </c>
      <c r="L803" s="86" t="b">
        <v>0</v>
      </c>
    </row>
    <row r="804" spans="1:12" ht="15">
      <c r="A804" s="86" t="s">
        <v>3609</v>
      </c>
      <c r="B804" s="86" t="s">
        <v>2714</v>
      </c>
      <c r="C804" s="86">
        <v>2</v>
      </c>
      <c r="D804" s="121">
        <v>0.000741468389988201</v>
      </c>
      <c r="E804" s="121">
        <v>1.7140142051258642</v>
      </c>
      <c r="F804" s="86" t="s">
        <v>3798</v>
      </c>
      <c r="G804" s="86" t="b">
        <v>0</v>
      </c>
      <c r="H804" s="86" t="b">
        <v>0</v>
      </c>
      <c r="I804" s="86" t="b">
        <v>0</v>
      </c>
      <c r="J804" s="86" t="b">
        <v>0</v>
      </c>
      <c r="K804" s="86" t="b">
        <v>0</v>
      </c>
      <c r="L804" s="86" t="b">
        <v>0</v>
      </c>
    </row>
    <row r="805" spans="1:12" ht="15">
      <c r="A805" s="86" t="s">
        <v>2714</v>
      </c>
      <c r="B805" s="86" t="s">
        <v>3610</v>
      </c>
      <c r="C805" s="86">
        <v>2</v>
      </c>
      <c r="D805" s="121">
        <v>0.000741468389988201</v>
      </c>
      <c r="E805" s="121">
        <v>1.7054983542033344</v>
      </c>
      <c r="F805" s="86" t="s">
        <v>3798</v>
      </c>
      <c r="G805" s="86" t="b">
        <v>0</v>
      </c>
      <c r="H805" s="86" t="b">
        <v>0</v>
      </c>
      <c r="I805" s="86" t="b">
        <v>0</v>
      </c>
      <c r="J805" s="86" t="b">
        <v>0</v>
      </c>
      <c r="K805" s="86" t="b">
        <v>0</v>
      </c>
      <c r="L805" s="86" t="b">
        <v>0</v>
      </c>
    </row>
    <row r="806" spans="1:12" ht="15">
      <c r="A806" s="86" t="s">
        <v>3610</v>
      </c>
      <c r="B806" s="86" t="s">
        <v>3611</v>
      </c>
      <c r="C806" s="86">
        <v>2</v>
      </c>
      <c r="D806" s="121">
        <v>0.000741468389988201</v>
      </c>
      <c r="E806" s="121">
        <v>3.4173055832445254</v>
      </c>
      <c r="F806" s="86" t="s">
        <v>3798</v>
      </c>
      <c r="G806" s="86" t="b">
        <v>0</v>
      </c>
      <c r="H806" s="86" t="b">
        <v>0</v>
      </c>
      <c r="I806" s="86" t="b">
        <v>0</v>
      </c>
      <c r="J806" s="86" t="b">
        <v>0</v>
      </c>
      <c r="K806" s="86" t="b">
        <v>0</v>
      </c>
      <c r="L806" s="86" t="b">
        <v>0</v>
      </c>
    </row>
    <row r="807" spans="1:12" ht="15">
      <c r="A807" s="86" t="s">
        <v>3611</v>
      </c>
      <c r="B807" s="86" t="s">
        <v>2763</v>
      </c>
      <c r="C807" s="86">
        <v>2</v>
      </c>
      <c r="D807" s="121">
        <v>0.000741468389988201</v>
      </c>
      <c r="E807" s="121">
        <v>2.2869718147495193</v>
      </c>
      <c r="F807" s="86" t="s">
        <v>3798</v>
      </c>
      <c r="G807" s="86" t="b">
        <v>0</v>
      </c>
      <c r="H807" s="86" t="b">
        <v>0</v>
      </c>
      <c r="I807" s="86" t="b">
        <v>0</v>
      </c>
      <c r="J807" s="86" t="b">
        <v>0</v>
      </c>
      <c r="K807" s="86" t="b">
        <v>0</v>
      </c>
      <c r="L807" s="86" t="b">
        <v>0</v>
      </c>
    </row>
    <row r="808" spans="1:12" ht="15">
      <c r="A808" s="86" t="s">
        <v>2763</v>
      </c>
      <c r="B808" s="86" t="s">
        <v>3612</v>
      </c>
      <c r="C808" s="86">
        <v>2</v>
      </c>
      <c r="D808" s="121">
        <v>0.000741468389988201</v>
      </c>
      <c r="E808" s="121">
        <v>2.1272709718820075</v>
      </c>
      <c r="F808" s="86" t="s">
        <v>3798</v>
      </c>
      <c r="G808" s="86" t="b">
        <v>0</v>
      </c>
      <c r="H808" s="86" t="b">
        <v>0</v>
      </c>
      <c r="I808" s="86" t="b">
        <v>0</v>
      </c>
      <c r="J808" s="86" t="b">
        <v>0</v>
      </c>
      <c r="K808" s="86" t="b">
        <v>0</v>
      </c>
      <c r="L808" s="86" t="b">
        <v>0</v>
      </c>
    </row>
    <row r="809" spans="1:12" ht="15">
      <c r="A809" s="86" t="s">
        <v>3612</v>
      </c>
      <c r="B809" s="86" t="s">
        <v>3613</v>
      </c>
      <c r="C809" s="86">
        <v>2</v>
      </c>
      <c r="D809" s="121">
        <v>0.000741468389988201</v>
      </c>
      <c r="E809" s="121">
        <v>3.4173055832445254</v>
      </c>
      <c r="F809" s="86" t="s">
        <v>3798</v>
      </c>
      <c r="G809" s="86" t="b">
        <v>0</v>
      </c>
      <c r="H809" s="86" t="b">
        <v>0</v>
      </c>
      <c r="I809" s="86" t="b">
        <v>0</v>
      </c>
      <c r="J809" s="86" t="b">
        <v>0</v>
      </c>
      <c r="K809" s="86" t="b">
        <v>0</v>
      </c>
      <c r="L809" s="86" t="b">
        <v>0</v>
      </c>
    </row>
    <row r="810" spans="1:12" ht="15">
      <c r="A810" s="86" t="s">
        <v>3613</v>
      </c>
      <c r="B810" s="86" t="s">
        <v>3614</v>
      </c>
      <c r="C810" s="86">
        <v>2</v>
      </c>
      <c r="D810" s="121">
        <v>0.000741468389988201</v>
      </c>
      <c r="E810" s="121">
        <v>3.4173055832445254</v>
      </c>
      <c r="F810" s="86" t="s">
        <v>3798</v>
      </c>
      <c r="G810" s="86" t="b">
        <v>0</v>
      </c>
      <c r="H810" s="86" t="b">
        <v>0</v>
      </c>
      <c r="I810" s="86" t="b">
        <v>0</v>
      </c>
      <c r="J810" s="86" t="b">
        <v>0</v>
      </c>
      <c r="K810" s="86" t="b">
        <v>0</v>
      </c>
      <c r="L810" s="86" t="b">
        <v>0</v>
      </c>
    </row>
    <row r="811" spans="1:12" ht="15">
      <c r="A811" s="86" t="s">
        <v>3614</v>
      </c>
      <c r="B811" s="86" t="s">
        <v>3615</v>
      </c>
      <c r="C811" s="86">
        <v>2</v>
      </c>
      <c r="D811" s="121">
        <v>0.000741468389988201</v>
      </c>
      <c r="E811" s="121">
        <v>3.4173055832445254</v>
      </c>
      <c r="F811" s="86" t="s">
        <v>3798</v>
      </c>
      <c r="G811" s="86" t="b">
        <v>0</v>
      </c>
      <c r="H811" s="86" t="b">
        <v>0</v>
      </c>
      <c r="I811" s="86" t="b">
        <v>0</v>
      </c>
      <c r="J811" s="86" t="b">
        <v>0</v>
      </c>
      <c r="K811" s="86" t="b">
        <v>0</v>
      </c>
      <c r="L811" s="86" t="b">
        <v>0</v>
      </c>
    </row>
    <row r="812" spans="1:12" ht="15">
      <c r="A812" s="86" t="s">
        <v>3615</v>
      </c>
      <c r="B812" s="86" t="s">
        <v>3616</v>
      </c>
      <c r="C812" s="86">
        <v>2</v>
      </c>
      <c r="D812" s="121">
        <v>0.000741468389988201</v>
      </c>
      <c r="E812" s="121">
        <v>3.4173055832445254</v>
      </c>
      <c r="F812" s="86" t="s">
        <v>3798</v>
      </c>
      <c r="G812" s="86" t="b">
        <v>0</v>
      </c>
      <c r="H812" s="86" t="b">
        <v>0</v>
      </c>
      <c r="I812" s="86" t="b">
        <v>0</v>
      </c>
      <c r="J812" s="86" t="b">
        <v>0</v>
      </c>
      <c r="K812" s="86" t="b">
        <v>0</v>
      </c>
      <c r="L812" s="86" t="b">
        <v>0</v>
      </c>
    </row>
    <row r="813" spans="1:12" ht="15">
      <c r="A813" s="86" t="s">
        <v>3616</v>
      </c>
      <c r="B813" s="86" t="s">
        <v>3163</v>
      </c>
      <c r="C813" s="86">
        <v>2</v>
      </c>
      <c r="D813" s="121">
        <v>0.000741468389988201</v>
      </c>
      <c r="E813" s="121">
        <v>2.2559375810095506</v>
      </c>
      <c r="F813" s="86" t="s">
        <v>3798</v>
      </c>
      <c r="G813" s="86" t="b">
        <v>0</v>
      </c>
      <c r="H813" s="86" t="b">
        <v>0</v>
      </c>
      <c r="I813" s="86" t="b">
        <v>0</v>
      </c>
      <c r="J813" s="86" t="b">
        <v>0</v>
      </c>
      <c r="K813" s="86" t="b">
        <v>0</v>
      </c>
      <c r="L813" s="86" t="b">
        <v>0</v>
      </c>
    </row>
    <row r="814" spans="1:12" ht="15">
      <c r="A814" s="86" t="s">
        <v>3163</v>
      </c>
      <c r="B814" s="86" t="s">
        <v>3327</v>
      </c>
      <c r="C814" s="86">
        <v>2</v>
      </c>
      <c r="D814" s="121">
        <v>0.000741468389988201</v>
      </c>
      <c r="E814" s="121">
        <v>3.116275587580544</v>
      </c>
      <c r="F814" s="86" t="s">
        <v>3798</v>
      </c>
      <c r="G814" s="86" t="b">
        <v>0</v>
      </c>
      <c r="H814" s="86" t="b">
        <v>0</v>
      </c>
      <c r="I814" s="86" t="b">
        <v>0</v>
      </c>
      <c r="J814" s="86" t="b">
        <v>0</v>
      </c>
      <c r="K814" s="86" t="b">
        <v>0</v>
      </c>
      <c r="L814" s="86" t="b">
        <v>0</v>
      </c>
    </row>
    <row r="815" spans="1:12" ht="15">
      <c r="A815" s="86" t="s">
        <v>3327</v>
      </c>
      <c r="B815" s="86" t="s">
        <v>3617</v>
      </c>
      <c r="C815" s="86">
        <v>2</v>
      </c>
      <c r="D815" s="121">
        <v>0.000741468389988201</v>
      </c>
      <c r="E815" s="121">
        <v>3.116275587580544</v>
      </c>
      <c r="F815" s="86" t="s">
        <v>3798</v>
      </c>
      <c r="G815" s="86" t="b">
        <v>0</v>
      </c>
      <c r="H815" s="86" t="b">
        <v>0</v>
      </c>
      <c r="I815" s="86" t="b">
        <v>0</v>
      </c>
      <c r="J815" s="86" t="b">
        <v>0</v>
      </c>
      <c r="K815" s="86" t="b">
        <v>0</v>
      </c>
      <c r="L815" s="86" t="b">
        <v>0</v>
      </c>
    </row>
    <row r="816" spans="1:12" ht="15">
      <c r="A816" s="86" t="s">
        <v>3617</v>
      </c>
      <c r="B816" s="86" t="s">
        <v>2739</v>
      </c>
      <c r="C816" s="86">
        <v>2</v>
      </c>
      <c r="D816" s="121">
        <v>0.000741468389988201</v>
      </c>
      <c r="E816" s="121">
        <v>2.3759128980863005</v>
      </c>
      <c r="F816" s="86" t="s">
        <v>3798</v>
      </c>
      <c r="G816" s="86" t="b">
        <v>0</v>
      </c>
      <c r="H816" s="86" t="b">
        <v>0</v>
      </c>
      <c r="I816" s="86" t="b">
        <v>0</v>
      </c>
      <c r="J816" s="86" t="b">
        <v>0</v>
      </c>
      <c r="K816" s="86" t="b">
        <v>0</v>
      </c>
      <c r="L816" s="86" t="b">
        <v>0</v>
      </c>
    </row>
    <row r="817" spans="1:12" ht="15">
      <c r="A817" s="86" t="s">
        <v>2739</v>
      </c>
      <c r="B817" s="86" t="s">
        <v>2714</v>
      </c>
      <c r="C817" s="86">
        <v>2</v>
      </c>
      <c r="D817" s="121">
        <v>0.000741468389988201</v>
      </c>
      <c r="E817" s="121">
        <v>0.6726215199676391</v>
      </c>
      <c r="F817" s="86" t="s">
        <v>3798</v>
      </c>
      <c r="G817" s="86" t="b">
        <v>0</v>
      </c>
      <c r="H817" s="86" t="b">
        <v>0</v>
      </c>
      <c r="I817" s="86" t="b">
        <v>0</v>
      </c>
      <c r="J817" s="86" t="b">
        <v>0</v>
      </c>
      <c r="K817" s="86" t="b">
        <v>0</v>
      </c>
      <c r="L817" s="86" t="b">
        <v>0</v>
      </c>
    </row>
    <row r="818" spans="1:12" ht="15">
      <c r="A818" s="86" t="s">
        <v>2714</v>
      </c>
      <c r="B818" s="86" t="s">
        <v>3340</v>
      </c>
      <c r="C818" s="86">
        <v>2</v>
      </c>
      <c r="D818" s="121">
        <v>0.000741468389988201</v>
      </c>
      <c r="E818" s="121">
        <v>1.4044683585393534</v>
      </c>
      <c r="F818" s="86" t="s">
        <v>3798</v>
      </c>
      <c r="G818" s="86" t="b">
        <v>0</v>
      </c>
      <c r="H818" s="86" t="b">
        <v>0</v>
      </c>
      <c r="I818" s="86" t="b">
        <v>0</v>
      </c>
      <c r="J818" s="86" t="b">
        <v>0</v>
      </c>
      <c r="K818" s="86" t="b">
        <v>0</v>
      </c>
      <c r="L818" s="86" t="b">
        <v>0</v>
      </c>
    </row>
    <row r="819" spans="1:12" ht="15">
      <c r="A819" s="86" t="s">
        <v>3340</v>
      </c>
      <c r="B819" s="86" t="s">
        <v>3157</v>
      </c>
      <c r="C819" s="86">
        <v>2</v>
      </c>
      <c r="D819" s="121">
        <v>0.000741468389988201</v>
      </c>
      <c r="E819" s="121">
        <v>1.8858266662022702</v>
      </c>
      <c r="F819" s="86" t="s">
        <v>3798</v>
      </c>
      <c r="G819" s="86" t="b">
        <v>0</v>
      </c>
      <c r="H819" s="86" t="b">
        <v>0</v>
      </c>
      <c r="I819" s="86" t="b">
        <v>0</v>
      </c>
      <c r="J819" s="86" t="b">
        <v>0</v>
      </c>
      <c r="K819" s="86" t="b">
        <v>0</v>
      </c>
      <c r="L819" s="86" t="b">
        <v>0</v>
      </c>
    </row>
    <row r="820" spans="1:12" ht="15">
      <c r="A820" s="86" t="s">
        <v>3157</v>
      </c>
      <c r="B820" s="86" t="s">
        <v>3421</v>
      </c>
      <c r="C820" s="86">
        <v>2</v>
      </c>
      <c r="D820" s="121">
        <v>0.000741468389988201</v>
      </c>
      <c r="E820" s="121">
        <v>2.0107654028105704</v>
      </c>
      <c r="F820" s="86" t="s">
        <v>3798</v>
      </c>
      <c r="G820" s="86" t="b">
        <v>0</v>
      </c>
      <c r="H820" s="86" t="b">
        <v>0</v>
      </c>
      <c r="I820" s="86" t="b">
        <v>0</v>
      </c>
      <c r="J820" s="86" t="b">
        <v>0</v>
      </c>
      <c r="K820" s="86" t="b">
        <v>0</v>
      </c>
      <c r="L820" s="86" t="b">
        <v>0</v>
      </c>
    </row>
    <row r="821" spans="1:12" ht="15">
      <c r="A821" s="86" t="s">
        <v>3421</v>
      </c>
      <c r="B821" s="86" t="s">
        <v>2721</v>
      </c>
      <c r="C821" s="86">
        <v>2</v>
      </c>
      <c r="D821" s="121">
        <v>0.000741468389988201</v>
      </c>
      <c r="E821" s="121">
        <v>1.9859418190855382</v>
      </c>
      <c r="F821" s="86" t="s">
        <v>3798</v>
      </c>
      <c r="G821" s="86" t="b">
        <v>0</v>
      </c>
      <c r="H821" s="86" t="b">
        <v>0</v>
      </c>
      <c r="I821" s="86" t="b">
        <v>0</v>
      </c>
      <c r="J821" s="86" t="b">
        <v>0</v>
      </c>
      <c r="K821" s="86" t="b">
        <v>0</v>
      </c>
      <c r="L821" s="86" t="b">
        <v>0</v>
      </c>
    </row>
    <row r="822" spans="1:12" ht="15">
      <c r="A822" s="86" t="s">
        <v>2721</v>
      </c>
      <c r="B822" s="86" t="s">
        <v>311</v>
      </c>
      <c r="C822" s="86">
        <v>2</v>
      </c>
      <c r="D822" s="121">
        <v>0.000741468389988201</v>
      </c>
      <c r="E822" s="121">
        <v>2.1501338548415116</v>
      </c>
      <c r="F822" s="86" t="s">
        <v>3798</v>
      </c>
      <c r="G822" s="86" t="b">
        <v>0</v>
      </c>
      <c r="H822" s="86" t="b">
        <v>0</v>
      </c>
      <c r="I822" s="86" t="b">
        <v>0</v>
      </c>
      <c r="J822" s="86" t="b">
        <v>0</v>
      </c>
      <c r="K822" s="86" t="b">
        <v>0</v>
      </c>
      <c r="L822" s="86" t="b">
        <v>0</v>
      </c>
    </row>
    <row r="823" spans="1:12" ht="15">
      <c r="A823" s="86" t="s">
        <v>311</v>
      </c>
      <c r="B823" s="86" t="s">
        <v>2713</v>
      </c>
      <c r="C823" s="86">
        <v>2</v>
      </c>
      <c r="D823" s="121">
        <v>0.000741468389988201</v>
      </c>
      <c r="E823" s="121">
        <v>1.4441777296448268</v>
      </c>
      <c r="F823" s="86" t="s">
        <v>3798</v>
      </c>
      <c r="G823" s="86" t="b">
        <v>0</v>
      </c>
      <c r="H823" s="86" t="b">
        <v>0</v>
      </c>
      <c r="I823" s="86" t="b">
        <v>0</v>
      </c>
      <c r="J823" s="86" t="b">
        <v>0</v>
      </c>
      <c r="K823" s="86" t="b">
        <v>0</v>
      </c>
      <c r="L823" s="86" t="b">
        <v>0</v>
      </c>
    </row>
    <row r="824" spans="1:12" ht="15">
      <c r="A824" s="86" t="s">
        <v>2762</v>
      </c>
      <c r="B824" s="86" t="s">
        <v>3618</v>
      </c>
      <c r="C824" s="86">
        <v>2</v>
      </c>
      <c r="D824" s="121">
        <v>0.000741468389988201</v>
      </c>
      <c r="E824" s="121">
        <v>2.2559375810095506</v>
      </c>
      <c r="F824" s="86" t="s">
        <v>3798</v>
      </c>
      <c r="G824" s="86" t="b">
        <v>0</v>
      </c>
      <c r="H824" s="86" t="b">
        <v>0</v>
      </c>
      <c r="I824" s="86" t="b">
        <v>0</v>
      </c>
      <c r="J824" s="86" t="b">
        <v>0</v>
      </c>
      <c r="K824" s="86" t="b">
        <v>0</v>
      </c>
      <c r="L824" s="86" t="b">
        <v>0</v>
      </c>
    </row>
    <row r="825" spans="1:12" ht="15">
      <c r="A825" s="86" t="s">
        <v>3254</v>
      </c>
      <c r="B825" s="86" t="s">
        <v>2723</v>
      </c>
      <c r="C825" s="86">
        <v>2</v>
      </c>
      <c r="D825" s="121">
        <v>0.000741468389988201</v>
      </c>
      <c r="E825" s="121">
        <v>1.525210980554045</v>
      </c>
      <c r="F825" s="86" t="s">
        <v>3798</v>
      </c>
      <c r="G825" s="86" t="b">
        <v>0</v>
      </c>
      <c r="H825" s="86" t="b">
        <v>0</v>
      </c>
      <c r="I825" s="86" t="b">
        <v>0</v>
      </c>
      <c r="J825" s="86" t="b">
        <v>0</v>
      </c>
      <c r="K825" s="86" t="b">
        <v>0</v>
      </c>
      <c r="L825" s="86" t="b">
        <v>0</v>
      </c>
    </row>
    <row r="826" spans="1:12" ht="15">
      <c r="A826" s="86" t="s">
        <v>2760</v>
      </c>
      <c r="B826" s="86" t="s">
        <v>3423</v>
      </c>
      <c r="C826" s="86">
        <v>2</v>
      </c>
      <c r="D826" s="121">
        <v>0.000741468389988201</v>
      </c>
      <c r="E826" s="121">
        <v>2.8432743155168065</v>
      </c>
      <c r="F826" s="86" t="s">
        <v>3798</v>
      </c>
      <c r="G826" s="86" t="b">
        <v>0</v>
      </c>
      <c r="H826" s="86" t="b">
        <v>0</v>
      </c>
      <c r="I826" s="86" t="b">
        <v>0</v>
      </c>
      <c r="J826" s="86" t="b">
        <v>0</v>
      </c>
      <c r="K826" s="86" t="b">
        <v>0</v>
      </c>
      <c r="L826" s="86" t="b">
        <v>0</v>
      </c>
    </row>
    <row r="827" spans="1:12" ht="15">
      <c r="A827" s="86" t="s">
        <v>3620</v>
      </c>
      <c r="B827" s="86" t="s">
        <v>2717</v>
      </c>
      <c r="C827" s="86">
        <v>2</v>
      </c>
      <c r="D827" s="121">
        <v>0.000741468389988201</v>
      </c>
      <c r="E827" s="121">
        <v>1.8318448537360248</v>
      </c>
      <c r="F827" s="86" t="s">
        <v>3798</v>
      </c>
      <c r="G827" s="86" t="b">
        <v>0</v>
      </c>
      <c r="H827" s="86" t="b">
        <v>0</v>
      </c>
      <c r="I827" s="86" t="b">
        <v>0</v>
      </c>
      <c r="J827" s="86" t="b">
        <v>0</v>
      </c>
      <c r="K827" s="86" t="b">
        <v>0</v>
      </c>
      <c r="L827" s="86" t="b">
        <v>0</v>
      </c>
    </row>
    <row r="828" spans="1:12" ht="15">
      <c r="A828" s="86" t="s">
        <v>293</v>
      </c>
      <c r="B828" s="86" t="s">
        <v>2716</v>
      </c>
      <c r="C828" s="86">
        <v>2</v>
      </c>
      <c r="D828" s="121">
        <v>0.000741468389988201</v>
      </c>
      <c r="E828" s="121">
        <v>0.684911823421557</v>
      </c>
      <c r="F828" s="86" t="s">
        <v>3798</v>
      </c>
      <c r="G828" s="86" t="b">
        <v>0</v>
      </c>
      <c r="H828" s="86" t="b">
        <v>0</v>
      </c>
      <c r="I828" s="86" t="b">
        <v>0</v>
      </c>
      <c r="J828" s="86" t="b">
        <v>0</v>
      </c>
      <c r="K828" s="86" t="b">
        <v>0</v>
      </c>
      <c r="L828" s="86" t="b">
        <v>0</v>
      </c>
    </row>
    <row r="829" spans="1:12" ht="15">
      <c r="A829" s="86" t="s">
        <v>554</v>
      </c>
      <c r="B829" s="86" t="s">
        <v>3621</v>
      </c>
      <c r="C829" s="86">
        <v>2</v>
      </c>
      <c r="D829" s="121">
        <v>0.000741468389988201</v>
      </c>
      <c r="E829" s="121">
        <v>2.6769428937502817</v>
      </c>
      <c r="F829" s="86" t="s">
        <v>3798</v>
      </c>
      <c r="G829" s="86" t="b">
        <v>0</v>
      </c>
      <c r="H829" s="86" t="b">
        <v>0</v>
      </c>
      <c r="I829" s="86" t="b">
        <v>0</v>
      </c>
      <c r="J829" s="86" t="b">
        <v>0</v>
      </c>
      <c r="K829" s="86" t="b">
        <v>0</v>
      </c>
      <c r="L829" s="86" t="b">
        <v>0</v>
      </c>
    </row>
    <row r="830" spans="1:12" ht="15">
      <c r="A830" s="86" t="s">
        <v>3621</v>
      </c>
      <c r="B830" s="86" t="s">
        <v>3622</v>
      </c>
      <c r="C830" s="86">
        <v>2</v>
      </c>
      <c r="D830" s="121">
        <v>0.000741468389988201</v>
      </c>
      <c r="E830" s="121">
        <v>3.4173055832445254</v>
      </c>
      <c r="F830" s="86" t="s">
        <v>3798</v>
      </c>
      <c r="G830" s="86" t="b">
        <v>0</v>
      </c>
      <c r="H830" s="86" t="b">
        <v>0</v>
      </c>
      <c r="I830" s="86" t="b">
        <v>0</v>
      </c>
      <c r="J830" s="86" t="b">
        <v>0</v>
      </c>
      <c r="K830" s="86" t="b">
        <v>0</v>
      </c>
      <c r="L830" s="86" t="b">
        <v>0</v>
      </c>
    </row>
    <row r="831" spans="1:12" ht="15">
      <c r="A831" s="86" t="s">
        <v>3622</v>
      </c>
      <c r="B831" s="86" t="s">
        <v>2714</v>
      </c>
      <c r="C831" s="86">
        <v>2</v>
      </c>
      <c r="D831" s="121">
        <v>0.000741468389988201</v>
      </c>
      <c r="E831" s="121">
        <v>1.7140142051258642</v>
      </c>
      <c r="F831" s="86" t="s">
        <v>3798</v>
      </c>
      <c r="G831" s="86" t="b">
        <v>0</v>
      </c>
      <c r="H831" s="86" t="b">
        <v>0</v>
      </c>
      <c r="I831" s="86" t="b">
        <v>0</v>
      </c>
      <c r="J831" s="86" t="b">
        <v>0</v>
      </c>
      <c r="K831" s="86" t="b">
        <v>0</v>
      </c>
      <c r="L831" s="86" t="b">
        <v>0</v>
      </c>
    </row>
    <row r="832" spans="1:12" ht="15">
      <c r="A832" s="86" t="s">
        <v>2714</v>
      </c>
      <c r="B832" s="86" t="s">
        <v>3623</v>
      </c>
      <c r="C832" s="86">
        <v>2</v>
      </c>
      <c r="D832" s="121">
        <v>0.000741468389988201</v>
      </c>
      <c r="E832" s="121">
        <v>1.7054983542033344</v>
      </c>
      <c r="F832" s="86" t="s">
        <v>3798</v>
      </c>
      <c r="G832" s="86" t="b">
        <v>0</v>
      </c>
      <c r="H832" s="86" t="b">
        <v>0</v>
      </c>
      <c r="I832" s="86" t="b">
        <v>0</v>
      </c>
      <c r="J832" s="86" t="b">
        <v>0</v>
      </c>
      <c r="K832" s="86" t="b">
        <v>0</v>
      </c>
      <c r="L832" s="86" t="b">
        <v>0</v>
      </c>
    </row>
    <row r="833" spans="1:12" ht="15">
      <c r="A833" s="86" t="s">
        <v>3623</v>
      </c>
      <c r="B833" s="86" t="s">
        <v>2722</v>
      </c>
      <c r="C833" s="86">
        <v>2</v>
      </c>
      <c r="D833" s="121">
        <v>0.000741468389988201</v>
      </c>
      <c r="E833" s="121">
        <v>1.8610030824772383</v>
      </c>
      <c r="F833" s="86" t="s">
        <v>3798</v>
      </c>
      <c r="G833" s="86" t="b">
        <v>0</v>
      </c>
      <c r="H833" s="86" t="b">
        <v>0</v>
      </c>
      <c r="I833" s="86" t="b">
        <v>0</v>
      </c>
      <c r="J833" s="86" t="b">
        <v>0</v>
      </c>
      <c r="K833" s="86" t="b">
        <v>0</v>
      </c>
      <c r="L833" s="86" t="b">
        <v>0</v>
      </c>
    </row>
    <row r="834" spans="1:12" ht="15">
      <c r="A834" s="86" t="s">
        <v>2722</v>
      </c>
      <c r="B834" s="86" t="s">
        <v>3256</v>
      </c>
      <c r="C834" s="86">
        <v>2</v>
      </c>
      <c r="D834" s="121">
        <v>0.000741468389988201</v>
      </c>
      <c r="E834" s="121">
        <v>1.3604007319080529</v>
      </c>
      <c r="F834" s="86" t="s">
        <v>3798</v>
      </c>
      <c r="G834" s="86" t="b">
        <v>0</v>
      </c>
      <c r="H834" s="86" t="b">
        <v>0</v>
      </c>
      <c r="I834" s="86" t="b">
        <v>0</v>
      </c>
      <c r="J834" s="86" t="b">
        <v>0</v>
      </c>
      <c r="K834" s="86" t="b">
        <v>0</v>
      </c>
      <c r="L834" s="86" t="b">
        <v>0</v>
      </c>
    </row>
    <row r="835" spans="1:12" ht="15">
      <c r="A835" s="86" t="s">
        <v>3256</v>
      </c>
      <c r="B835" s="86" t="s">
        <v>3184</v>
      </c>
      <c r="C835" s="86">
        <v>2</v>
      </c>
      <c r="D835" s="121">
        <v>0.000741468389988201</v>
      </c>
      <c r="E835" s="121">
        <v>2.241214324188844</v>
      </c>
      <c r="F835" s="86" t="s">
        <v>3798</v>
      </c>
      <c r="G835" s="86" t="b">
        <v>0</v>
      </c>
      <c r="H835" s="86" t="b">
        <v>0</v>
      </c>
      <c r="I835" s="86" t="b">
        <v>0</v>
      </c>
      <c r="J835" s="86" t="b">
        <v>0</v>
      </c>
      <c r="K835" s="86" t="b">
        <v>0</v>
      </c>
      <c r="L835" s="86" t="b">
        <v>0</v>
      </c>
    </row>
    <row r="836" spans="1:12" ht="15">
      <c r="A836" s="86" t="s">
        <v>3184</v>
      </c>
      <c r="B836" s="86" t="s">
        <v>2717</v>
      </c>
      <c r="C836" s="86">
        <v>2</v>
      </c>
      <c r="D836" s="121">
        <v>0.000741468389988201</v>
      </c>
      <c r="E836" s="121">
        <v>0.8776023442966999</v>
      </c>
      <c r="F836" s="86" t="s">
        <v>3798</v>
      </c>
      <c r="G836" s="86" t="b">
        <v>0</v>
      </c>
      <c r="H836" s="86" t="b">
        <v>0</v>
      </c>
      <c r="I836" s="86" t="b">
        <v>0</v>
      </c>
      <c r="J836" s="86" t="b">
        <v>0</v>
      </c>
      <c r="K836" s="86" t="b">
        <v>0</v>
      </c>
      <c r="L836" s="86" t="b">
        <v>0</v>
      </c>
    </row>
    <row r="837" spans="1:12" ht="15">
      <c r="A837" s="86" t="s">
        <v>2717</v>
      </c>
      <c r="B837" s="86" t="s">
        <v>581</v>
      </c>
      <c r="C837" s="86">
        <v>2</v>
      </c>
      <c r="D837" s="121">
        <v>0.000741468389988201</v>
      </c>
      <c r="E837" s="121">
        <v>1.3547235990163624</v>
      </c>
      <c r="F837" s="86" t="s">
        <v>3798</v>
      </c>
      <c r="G837" s="86" t="b">
        <v>0</v>
      </c>
      <c r="H837" s="86" t="b">
        <v>0</v>
      </c>
      <c r="I837" s="86" t="b">
        <v>0</v>
      </c>
      <c r="J837" s="86" t="b">
        <v>0</v>
      </c>
      <c r="K837" s="86" t="b">
        <v>0</v>
      </c>
      <c r="L837" s="86" t="b">
        <v>0</v>
      </c>
    </row>
    <row r="838" spans="1:12" ht="15">
      <c r="A838" s="86" t="s">
        <v>581</v>
      </c>
      <c r="B838" s="86" t="s">
        <v>365</v>
      </c>
      <c r="C838" s="86">
        <v>2</v>
      </c>
      <c r="D838" s="121">
        <v>0.000741468389988201</v>
      </c>
      <c r="E838" s="121">
        <v>2.764093069469182</v>
      </c>
      <c r="F838" s="86" t="s">
        <v>3798</v>
      </c>
      <c r="G838" s="86" t="b">
        <v>0</v>
      </c>
      <c r="H838" s="86" t="b">
        <v>0</v>
      </c>
      <c r="I838" s="86" t="b">
        <v>0</v>
      </c>
      <c r="J838" s="86" t="b">
        <v>0</v>
      </c>
      <c r="K838" s="86" t="b">
        <v>0</v>
      </c>
      <c r="L838" s="86" t="b">
        <v>0</v>
      </c>
    </row>
    <row r="839" spans="1:12" ht="15">
      <c r="A839" s="86" t="s">
        <v>365</v>
      </c>
      <c r="B839" s="86" t="s">
        <v>2719</v>
      </c>
      <c r="C839" s="86">
        <v>2</v>
      </c>
      <c r="D839" s="121">
        <v>0.000741468389988201</v>
      </c>
      <c r="E839" s="121">
        <v>1.7713923082106813</v>
      </c>
      <c r="F839" s="86" t="s">
        <v>3798</v>
      </c>
      <c r="G839" s="86" t="b">
        <v>0</v>
      </c>
      <c r="H839" s="86" t="b">
        <v>0</v>
      </c>
      <c r="I839" s="86" t="b">
        <v>0</v>
      </c>
      <c r="J839" s="86" t="b">
        <v>0</v>
      </c>
      <c r="K839" s="86" t="b">
        <v>0</v>
      </c>
      <c r="L839" s="86" t="b">
        <v>0</v>
      </c>
    </row>
    <row r="840" spans="1:12" ht="15">
      <c r="A840" s="86" t="s">
        <v>2719</v>
      </c>
      <c r="B840" s="86" t="s">
        <v>3624</v>
      </c>
      <c r="C840" s="86">
        <v>2</v>
      </c>
      <c r="D840" s="121">
        <v>0.000741468389988201</v>
      </c>
      <c r="E840" s="121">
        <v>1.9549075853455695</v>
      </c>
      <c r="F840" s="86" t="s">
        <v>3798</v>
      </c>
      <c r="G840" s="86" t="b">
        <v>0</v>
      </c>
      <c r="H840" s="86" t="b">
        <v>0</v>
      </c>
      <c r="I840" s="86" t="b">
        <v>0</v>
      </c>
      <c r="J840" s="86" t="b">
        <v>1</v>
      </c>
      <c r="K840" s="86" t="b">
        <v>0</v>
      </c>
      <c r="L840" s="86" t="b">
        <v>0</v>
      </c>
    </row>
    <row r="841" spans="1:12" ht="15">
      <c r="A841" s="86" t="s">
        <v>3624</v>
      </c>
      <c r="B841" s="86" t="s">
        <v>3625</v>
      </c>
      <c r="C841" s="86">
        <v>2</v>
      </c>
      <c r="D841" s="121">
        <v>0.000741468389988201</v>
      </c>
      <c r="E841" s="121">
        <v>3.4173055832445254</v>
      </c>
      <c r="F841" s="86" t="s">
        <v>3798</v>
      </c>
      <c r="G841" s="86" t="b">
        <v>1</v>
      </c>
      <c r="H841" s="86" t="b">
        <v>0</v>
      </c>
      <c r="I841" s="86" t="b">
        <v>0</v>
      </c>
      <c r="J841" s="86" t="b">
        <v>0</v>
      </c>
      <c r="K841" s="86" t="b">
        <v>0</v>
      </c>
      <c r="L841" s="86" t="b">
        <v>0</v>
      </c>
    </row>
    <row r="842" spans="1:12" ht="15">
      <c r="A842" s="86" t="s">
        <v>3625</v>
      </c>
      <c r="B842" s="86" t="s">
        <v>2715</v>
      </c>
      <c r="C842" s="86">
        <v>2</v>
      </c>
      <c r="D842" s="121">
        <v>0.000741468389988201</v>
      </c>
      <c r="E842" s="121">
        <v>1.7140142051258642</v>
      </c>
      <c r="F842" s="86" t="s">
        <v>3798</v>
      </c>
      <c r="G842" s="86" t="b">
        <v>0</v>
      </c>
      <c r="H842" s="86" t="b">
        <v>0</v>
      </c>
      <c r="I842" s="86" t="b">
        <v>0</v>
      </c>
      <c r="J842" s="86" t="b">
        <v>0</v>
      </c>
      <c r="K842" s="86" t="b">
        <v>0</v>
      </c>
      <c r="L842" s="86" t="b">
        <v>0</v>
      </c>
    </row>
    <row r="843" spans="1:12" ht="15">
      <c r="A843" s="86" t="s">
        <v>2715</v>
      </c>
      <c r="B843" s="86" t="s">
        <v>3158</v>
      </c>
      <c r="C843" s="86">
        <v>2</v>
      </c>
      <c r="D843" s="121">
        <v>0.000741468389988201</v>
      </c>
      <c r="E843" s="121">
        <v>0.4880144099894282</v>
      </c>
      <c r="F843" s="86" t="s">
        <v>3798</v>
      </c>
      <c r="G843" s="86" t="b">
        <v>0</v>
      </c>
      <c r="H843" s="86" t="b">
        <v>0</v>
      </c>
      <c r="I843" s="86" t="b">
        <v>0</v>
      </c>
      <c r="J843" s="86" t="b">
        <v>0</v>
      </c>
      <c r="K843" s="86" t="b">
        <v>0</v>
      </c>
      <c r="L843" s="86" t="b">
        <v>0</v>
      </c>
    </row>
    <row r="844" spans="1:12" ht="15">
      <c r="A844" s="86" t="s">
        <v>3158</v>
      </c>
      <c r="B844" s="86" t="s">
        <v>3626</v>
      </c>
      <c r="C844" s="86">
        <v>2</v>
      </c>
      <c r="D844" s="121">
        <v>0.000741468389988201</v>
      </c>
      <c r="E844" s="121">
        <v>2.199821639030619</v>
      </c>
      <c r="F844" s="86" t="s">
        <v>3798</v>
      </c>
      <c r="G844" s="86" t="b">
        <v>0</v>
      </c>
      <c r="H844" s="86" t="b">
        <v>0</v>
      </c>
      <c r="I844" s="86" t="b">
        <v>0</v>
      </c>
      <c r="J844" s="86" t="b">
        <v>0</v>
      </c>
      <c r="K844" s="86" t="b">
        <v>0</v>
      </c>
      <c r="L844" s="86" t="b">
        <v>0</v>
      </c>
    </row>
    <row r="845" spans="1:12" ht="15">
      <c r="A845" s="86" t="s">
        <v>3626</v>
      </c>
      <c r="B845" s="86" t="s">
        <v>3199</v>
      </c>
      <c r="C845" s="86">
        <v>2</v>
      </c>
      <c r="D845" s="121">
        <v>0.000741468389988201</v>
      </c>
      <c r="E845" s="121">
        <v>2.6769428937502817</v>
      </c>
      <c r="F845" s="86" t="s">
        <v>3798</v>
      </c>
      <c r="G845" s="86" t="b">
        <v>0</v>
      </c>
      <c r="H845" s="86" t="b">
        <v>0</v>
      </c>
      <c r="I845" s="86" t="b">
        <v>0</v>
      </c>
      <c r="J845" s="86" t="b">
        <v>0</v>
      </c>
      <c r="K845" s="86" t="b">
        <v>0</v>
      </c>
      <c r="L845" s="86" t="b">
        <v>0</v>
      </c>
    </row>
    <row r="846" spans="1:12" ht="15">
      <c r="A846" s="86" t="s">
        <v>3199</v>
      </c>
      <c r="B846" s="86" t="s">
        <v>3415</v>
      </c>
      <c r="C846" s="86">
        <v>2</v>
      </c>
      <c r="D846" s="121">
        <v>0.000741468389988201</v>
      </c>
      <c r="E846" s="121">
        <v>2.5008516346946004</v>
      </c>
      <c r="F846" s="86" t="s">
        <v>3798</v>
      </c>
      <c r="G846" s="86" t="b">
        <v>0</v>
      </c>
      <c r="H846" s="86" t="b">
        <v>0</v>
      </c>
      <c r="I846" s="86" t="b">
        <v>0</v>
      </c>
      <c r="J846" s="86" t="b">
        <v>0</v>
      </c>
      <c r="K846" s="86" t="b">
        <v>0</v>
      </c>
      <c r="L846" s="86" t="b">
        <v>0</v>
      </c>
    </row>
    <row r="847" spans="1:12" ht="15">
      <c r="A847" s="86" t="s">
        <v>3415</v>
      </c>
      <c r="B847" s="86" t="s">
        <v>3627</v>
      </c>
      <c r="C847" s="86">
        <v>2</v>
      </c>
      <c r="D847" s="121">
        <v>0.000741468389988201</v>
      </c>
      <c r="E847" s="121">
        <v>3.241214324188844</v>
      </c>
      <c r="F847" s="86" t="s">
        <v>3798</v>
      </c>
      <c r="G847" s="86" t="b">
        <v>0</v>
      </c>
      <c r="H847" s="86" t="b">
        <v>0</v>
      </c>
      <c r="I847" s="86" t="b">
        <v>0</v>
      </c>
      <c r="J847" s="86" t="b">
        <v>0</v>
      </c>
      <c r="K847" s="86" t="b">
        <v>0</v>
      </c>
      <c r="L847" s="86" t="b">
        <v>0</v>
      </c>
    </row>
    <row r="848" spans="1:12" ht="15">
      <c r="A848" s="86" t="s">
        <v>3627</v>
      </c>
      <c r="B848" s="86" t="s">
        <v>3628</v>
      </c>
      <c r="C848" s="86">
        <v>2</v>
      </c>
      <c r="D848" s="121">
        <v>0.000741468389988201</v>
      </c>
      <c r="E848" s="121">
        <v>3.4173055832445254</v>
      </c>
      <c r="F848" s="86" t="s">
        <v>3798</v>
      </c>
      <c r="G848" s="86" t="b">
        <v>0</v>
      </c>
      <c r="H848" s="86" t="b">
        <v>0</v>
      </c>
      <c r="I848" s="86" t="b">
        <v>0</v>
      </c>
      <c r="J848" s="86" t="b">
        <v>0</v>
      </c>
      <c r="K848" s="86" t="b">
        <v>0</v>
      </c>
      <c r="L848" s="86" t="b">
        <v>0</v>
      </c>
    </row>
    <row r="849" spans="1:12" ht="15">
      <c r="A849" s="86" t="s">
        <v>3628</v>
      </c>
      <c r="B849" s="86" t="s">
        <v>3629</v>
      </c>
      <c r="C849" s="86">
        <v>2</v>
      </c>
      <c r="D849" s="121">
        <v>0.000741468389988201</v>
      </c>
      <c r="E849" s="121">
        <v>3.4173055832445254</v>
      </c>
      <c r="F849" s="86" t="s">
        <v>3798</v>
      </c>
      <c r="G849" s="86" t="b">
        <v>0</v>
      </c>
      <c r="H849" s="86" t="b">
        <v>0</v>
      </c>
      <c r="I849" s="86" t="b">
        <v>0</v>
      </c>
      <c r="J849" s="86" t="b">
        <v>0</v>
      </c>
      <c r="K849" s="86" t="b">
        <v>0</v>
      </c>
      <c r="L849" s="86" t="b">
        <v>0</v>
      </c>
    </row>
    <row r="850" spans="1:12" ht="15">
      <c r="A850" s="86" t="s">
        <v>3629</v>
      </c>
      <c r="B850" s="86" t="s">
        <v>2713</v>
      </c>
      <c r="C850" s="86">
        <v>2</v>
      </c>
      <c r="D850" s="121">
        <v>0.000741468389988201</v>
      </c>
      <c r="E850" s="121">
        <v>1.4441777296448268</v>
      </c>
      <c r="F850" s="86" t="s">
        <v>3798</v>
      </c>
      <c r="G850" s="86" t="b">
        <v>0</v>
      </c>
      <c r="H850" s="86" t="b">
        <v>0</v>
      </c>
      <c r="I850" s="86" t="b">
        <v>0</v>
      </c>
      <c r="J850" s="86" t="b">
        <v>0</v>
      </c>
      <c r="K850" s="86" t="b">
        <v>0</v>
      </c>
      <c r="L850" s="86" t="b">
        <v>0</v>
      </c>
    </row>
    <row r="851" spans="1:12" ht="15">
      <c r="A851" s="86" t="s">
        <v>3209</v>
      </c>
      <c r="B851" s="86" t="s">
        <v>3630</v>
      </c>
      <c r="C851" s="86">
        <v>2</v>
      </c>
      <c r="D851" s="121">
        <v>0.000741468389988201</v>
      </c>
      <c r="E851" s="121">
        <v>2.764093069469182</v>
      </c>
      <c r="F851" s="86" t="s">
        <v>3798</v>
      </c>
      <c r="G851" s="86" t="b">
        <v>0</v>
      </c>
      <c r="H851" s="86" t="b">
        <v>0</v>
      </c>
      <c r="I851" s="86" t="b">
        <v>0</v>
      </c>
      <c r="J851" s="86" t="b">
        <v>0</v>
      </c>
      <c r="K851" s="86" t="b">
        <v>0</v>
      </c>
      <c r="L851" s="86" t="b">
        <v>0</v>
      </c>
    </row>
    <row r="852" spans="1:12" ht="15">
      <c r="A852" s="86" t="s">
        <v>3630</v>
      </c>
      <c r="B852" s="86" t="s">
        <v>3631</v>
      </c>
      <c r="C852" s="86">
        <v>2</v>
      </c>
      <c r="D852" s="121">
        <v>0.000741468389988201</v>
      </c>
      <c r="E852" s="121">
        <v>3.4173055832445254</v>
      </c>
      <c r="F852" s="86" t="s">
        <v>3798</v>
      </c>
      <c r="G852" s="86" t="b">
        <v>0</v>
      </c>
      <c r="H852" s="86" t="b">
        <v>0</v>
      </c>
      <c r="I852" s="86" t="b">
        <v>0</v>
      </c>
      <c r="J852" s="86" t="b">
        <v>0</v>
      </c>
      <c r="K852" s="86" t="b">
        <v>0</v>
      </c>
      <c r="L852" s="86" t="b">
        <v>0</v>
      </c>
    </row>
    <row r="853" spans="1:12" ht="15">
      <c r="A853" s="86" t="s">
        <v>3631</v>
      </c>
      <c r="B853" s="86" t="s">
        <v>3632</v>
      </c>
      <c r="C853" s="86">
        <v>2</v>
      </c>
      <c r="D853" s="121">
        <v>0.000741468389988201</v>
      </c>
      <c r="E853" s="121">
        <v>3.4173055832445254</v>
      </c>
      <c r="F853" s="86" t="s">
        <v>3798</v>
      </c>
      <c r="G853" s="86" t="b">
        <v>0</v>
      </c>
      <c r="H853" s="86" t="b">
        <v>0</v>
      </c>
      <c r="I853" s="86" t="b">
        <v>0</v>
      </c>
      <c r="J853" s="86" t="b">
        <v>0</v>
      </c>
      <c r="K853" s="86" t="b">
        <v>0</v>
      </c>
      <c r="L853" s="86" t="b">
        <v>0</v>
      </c>
    </row>
    <row r="854" spans="1:12" ht="15">
      <c r="A854" s="86" t="s">
        <v>2763</v>
      </c>
      <c r="B854" s="86" t="s">
        <v>3160</v>
      </c>
      <c r="C854" s="86">
        <v>2</v>
      </c>
      <c r="D854" s="121">
        <v>0.000741468389988201</v>
      </c>
      <c r="E854" s="121">
        <v>0.9511797128263262</v>
      </c>
      <c r="F854" s="86" t="s">
        <v>3798</v>
      </c>
      <c r="G854" s="86" t="b">
        <v>0</v>
      </c>
      <c r="H854" s="86" t="b">
        <v>0</v>
      </c>
      <c r="I854" s="86" t="b">
        <v>0</v>
      </c>
      <c r="J854" s="86" t="b">
        <v>0</v>
      </c>
      <c r="K854" s="86" t="b">
        <v>0</v>
      </c>
      <c r="L854" s="86" t="b">
        <v>0</v>
      </c>
    </row>
    <row r="855" spans="1:12" ht="15">
      <c r="A855" s="86" t="s">
        <v>2754</v>
      </c>
      <c r="B855" s="86" t="s">
        <v>3345</v>
      </c>
      <c r="C855" s="86">
        <v>2</v>
      </c>
      <c r="D855" s="121">
        <v>0.000741468389988201</v>
      </c>
      <c r="E855" s="121">
        <v>2.3759128980863005</v>
      </c>
      <c r="F855" s="86" t="s">
        <v>3798</v>
      </c>
      <c r="G855" s="86" t="b">
        <v>0</v>
      </c>
      <c r="H855" s="86" t="b">
        <v>0</v>
      </c>
      <c r="I855" s="86" t="b">
        <v>0</v>
      </c>
      <c r="J855" s="86" t="b">
        <v>0</v>
      </c>
      <c r="K855" s="86" t="b">
        <v>0</v>
      </c>
      <c r="L855" s="86" t="b">
        <v>0</v>
      </c>
    </row>
    <row r="856" spans="1:12" ht="15">
      <c r="A856" s="86" t="s">
        <v>3345</v>
      </c>
      <c r="B856" s="86" t="s">
        <v>3215</v>
      </c>
      <c r="C856" s="86">
        <v>2</v>
      </c>
      <c r="D856" s="121">
        <v>0.000741468389988201</v>
      </c>
      <c r="E856" s="121">
        <v>2.514215596252582</v>
      </c>
      <c r="F856" s="86" t="s">
        <v>3798</v>
      </c>
      <c r="G856" s="86" t="b">
        <v>0</v>
      </c>
      <c r="H856" s="86" t="b">
        <v>0</v>
      </c>
      <c r="I856" s="86" t="b">
        <v>0</v>
      </c>
      <c r="J856" s="86" t="b">
        <v>0</v>
      </c>
      <c r="K856" s="86" t="b">
        <v>0</v>
      </c>
      <c r="L856" s="86" t="b">
        <v>0</v>
      </c>
    </row>
    <row r="857" spans="1:12" ht="15">
      <c r="A857" s="86" t="s">
        <v>3215</v>
      </c>
      <c r="B857" s="86" t="s">
        <v>3633</v>
      </c>
      <c r="C857" s="86">
        <v>2</v>
      </c>
      <c r="D857" s="121">
        <v>0.000741468389988201</v>
      </c>
      <c r="E857" s="121">
        <v>2.8152455919165633</v>
      </c>
      <c r="F857" s="86" t="s">
        <v>3798</v>
      </c>
      <c r="G857" s="86" t="b">
        <v>0</v>
      </c>
      <c r="H857" s="86" t="b">
        <v>0</v>
      </c>
      <c r="I857" s="86" t="b">
        <v>0</v>
      </c>
      <c r="J857" s="86" t="b">
        <v>0</v>
      </c>
      <c r="K857" s="86" t="b">
        <v>0</v>
      </c>
      <c r="L857" s="86" t="b">
        <v>0</v>
      </c>
    </row>
    <row r="858" spans="1:12" ht="15">
      <c r="A858" s="86" t="s">
        <v>3633</v>
      </c>
      <c r="B858" s="86" t="s">
        <v>3634</v>
      </c>
      <c r="C858" s="86">
        <v>2</v>
      </c>
      <c r="D858" s="121">
        <v>0.000741468389988201</v>
      </c>
      <c r="E858" s="121">
        <v>3.4173055832445254</v>
      </c>
      <c r="F858" s="86" t="s">
        <v>3798</v>
      </c>
      <c r="G858" s="86" t="b">
        <v>0</v>
      </c>
      <c r="H858" s="86" t="b">
        <v>0</v>
      </c>
      <c r="I858" s="86" t="b">
        <v>0</v>
      </c>
      <c r="J858" s="86" t="b">
        <v>0</v>
      </c>
      <c r="K858" s="86" t="b">
        <v>0</v>
      </c>
      <c r="L858" s="86" t="b">
        <v>0</v>
      </c>
    </row>
    <row r="859" spans="1:12" ht="15">
      <c r="A859" s="86" t="s">
        <v>3634</v>
      </c>
      <c r="B859" s="86" t="s">
        <v>2716</v>
      </c>
      <c r="C859" s="86">
        <v>2</v>
      </c>
      <c r="D859" s="121">
        <v>0.000741468389988201</v>
      </c>
      <c r="E859" s="121">
        <v>1.815245591916563</v>
      </c>
      <c r="F859" s="86" t="s">
        <v>3798</v>
      </c>
      <c r="G859" s="86" t="b">
        <v>0</v>
      </c>
      <c r="H859" s="86" t="b">
        <v>0</v>
      </c>
      <c r="I859" s="86" t="b">
        <v>0</v>
      </c>
      <c r="J859" s="86" t="b">
        <v>0</v>
      </c>
      <c r="K859" s="86" t="b">
        <v>0</v>
      </c>
      <c r="L859" s="86" t="b">
        <v>0</v>
      </c>
    </row>
    <row r="860" spans="1:12" ht="15">
      <c r="A860" s="86" t="s">
        <v>2716</v>
      </c>
      <c r="B860" s="86" t="s">
        <v>363</v>
      </c>
      <c r="C860" s="86">
        <v>2</v>
      </c>
      <c r="D860" s="121">
        <v>0.000741468389988201</v>
      </c>
      <c r="E860" s="121">
        <v>1.815245591916563</v>
      </c>
      <c r="F860" s="86" t="s">
        <v>3798</v>
      </c>
      <c r="G860" s="86" t="b">
        <v>0</v>
      </c>
      <c r="H860" s="86" t="b">
        <v>0</v>
      </c>
      <c r="I860" s="86" t="b">
        <v>0</v>
      </c>
      <c r="J860" s="86" t="b">
        <v>0</v>
      </c>
      <c r="K860" s="86" t="b">
        <v>0</v>
      </c>
      <c r="L860" s="86" t="b">
        <v>0</v>
      </c>
    </row>
    <row r="861" spans="1:12" ht="15">
      <c r="A861" s="86" t="s">
        <v>363</v>
      </c>
      <c r="B861" s="86" t="s">
        <v>3635</v>
      </c>
      <c r="C861" s="86">
        <v>2</v>
      </c>
      <c r="D861" s="121">
        <v>0.000741468389988201</v>
      </c>
      <c r="E861" s="121">
        <v>3.4173055832445254</v>
      </c>
      <c r="F861" s="86" t="s">
        <v>3798</v>
      </c>
      <c r="G861" s="86" t="b">
        <v>0</v>
      </c>
      <c r="H861" s="86" t="b">
        <v>0</v>
      </c>
      <c r="I861" s="86" t="b">
        <v>0</v>
      </c>
      <c r="J861" s="86" t="b">
        <v>0</v>
      </c>
      <c r="K861" s="86" t="b">
        <v>0</v>
      </c>
      <c r="L861" s="86" t="b">
        <v>0</v>
      </c>
    </row>
    <row r="862" spans="1:12" ht="15">
      <c r="A862" s="86" t="s">
        <v>3635</v>
      </c>
      <c r="B862" s="86" t="s">
        <v>3346</v>
      </c>
      <c r="C862" s="86">
        <v>2</v>
      </c>
      <c r="D862" s="121">
        <v>0.000741468389988201</v>
      </c>
      <c r="E862" s="121">
        <v>3.116275587580544</v>
      </c>
      <c r="F862" s="86" t="s">
        <v>3798</v>
      </c>
      <c r="G862" s="86" t="b">
        <v>0</v>
      </c>
      <c r="H862" s="86" t="b">
        <v>0</v>
      </c>
      <c r="I862" s="86" t="b">
        <v>0</v>
      </c>
      <c r="J862" s="86" t="b">
        <v>0</v>
      </c>
      <c r="K862" s="86" t="b">
        <v>0</v>
      </c>
      <c r="L862" s="86" t="b">
        <v>0</v>
      </c>
    </row>
    <row r="863" spans="1:12" ht="15">
      <c r="A863" s="86" t="s">
        <v>3346</v>
      </c>
      <c r="B863" s="86" t="s">
        <v>3636</v>
      </c>
      <c r="C863" s="86">
        <v>2</v>
      </c>
      <c r="D863" s="121">
        <v>0.000741468389988201</v>
      </c>
      <c r="E863" s="121">
        <v>3.116275587580544</v>
      </c>
      <c r="F863" s="86" t="s">
        <v>3798</v>
      </c>
      <c r="G863" s="86" t="b">
        <v>0</v>
      </c>
      <c r="H863" s="86" t="b">
        <v>0</v>
      </c>
      <c r="I863" s="86" t="b">
        <v>0</v>
      </c>
      <c r="J863" s="86" t="b">
        <v>0</v>
      </c>
      <c r="K863" s="86" t="b">
        <v>0</v>
      </c>
      <c r="L863" s="86" t="b">
        <v>0</v>
      </c>
    </row>
    <row r="864" spans="1:12" ht="15">
      <c r="A864" s="86" t="s">
        <v>3636</v>
      </c>
      <c r="B864" s="86" t="s">
        <v>3637</v>
      </c>
      <c r="C864" s="86">
        <v>2</v>
      </c>
      <c r="D864" s="121">
        <v>0.000741468389988201</v>
      </c>
      <c r="E864" s="121">
        <v>3.4173055832445254</v>
      </c>
      <c r="F864" s="86" t="s">
        <v>3798</v>
      </c>
      <c r="G864" s="86" t="b">
        <v>0</v>
      </c>
      <c r="H864" s="86" t="b">
        <v>0</v>
      </c>
      <c r="I864" s="86" t="b">
        <v>0</v>
      </c>
      <c r="J864" s="86" t="b">
        <v>0</v>
      </c>
      <c r="K864" s="86" t="b">
        <v>0</v>
      </c>
      <c r="L864" s="86" t="b">
        <v>0</v>
      </c>
    </row>
    <row r="865" spans="1:12" ht="15">
      <c r="A865" s="86" t="s">
        <v>3637</v>
      </c>
      <c r="B865" s="86" t="s">
        <v>2722</v>
      </c>
      <c r="C865" s="86">
        <v>2</v>
      </c>
      <c r="D865" s="121">
        <v>0.000741468389988201</v>
      </c>
      <c r="E865" s="121">
        <v>1.8610030824772383</v>
      </c>
      <c r="F865" s="86" t="s">
        <v>3798</v>
      </c>
      <c r="G865" s="86" t="b">
        <v>0</v>
      </c>
      <c r="H865" s="86" t="b">
        <v>0</v>
      </c>
      <c r="I865" s="86" t="b">
        <v>0</v>
      </c>
      <c r="J865" s="86" t="b">
        <v>0</v>
      </c>
      <c r="K865" s="86" t="b">
        <v>0</v>
      </c>
      <c r="L865" s="86" t="b">
        <v>0</v>
      </c>
    </row>
    <row r="866" spans="1:12" ht="15">
      <c r="A866" s="86" t="s">
        <v>2722</v>
      </c>
      <c r="B866" s="86" t="s">
        <v>3638</v>
      </c>
      <c r="C866" s="86">
        <v>2</v>
      </c>
      <c r="D866" s="121">
        <v>0.000741468389988201</v>
      </c>
      <c r="E866" s="121">
        <v>1.8375219866277153</v>
      </c>
      <c r="F866" s="86" t="s">
        <v>3798</v>
      </c>
      <c r="G866" s="86" t="b">
        <v>0</v>
      </c>
      <c r="H866" s="86" t="b">
        <v>0</v>
      </c>
      <c r="I866" s="86" t="b">
        <v>0</v>
      </c>
      <c r="J866" s="86" t="b">
        <v>0</v>
      </c>
      <c r="K866" s="86" t="b">
        <v>0</v>
      </c>
      <c r="L866" s="86" t="b">
        <v>0</v>
      </c>
    </row>
    <row r="867" spans="1:12" ht="15">
      <c r="A867" s="86" t="s">
        <v>3638</v>
      </c>
      <c r="B867" s="86" t="s">
        <v>3639</v>
      </c>
      <c r="C867" s="86">
        <v>2</v>
      </c>
      <c r="D867" s="121">
        <v>0.000741468389988201</v>
      </c>
      <c r="E867" s="121">
        <v>3.4173055832445254</v>
      </c>
      <c r="F867" s="86" t="s">
        <v>3798</v>
      </c>
      <c r="G867" s="86" t="b">
        <v>0</v>
      </c>
      <c r="H867" s="86" t="b">
        <v>0</v>
      </c>
      <c r="I867" s="86" t="b">
        <v>0</v>
      </c>
      <c r="J867" s="86" t="b">
        <v>0</v>
      </c>
      <c r="K867" s="86" t="b">
        <v>0</v>
      </c>
      <c r="L867" s="86" t="b">
        <v>0</v>
      </c>
    </row>
    <row r="868" spans="1:12" ht="15">
      <c r="A868" s="86" t="s">
        <v>3639</v>
      </c>
      <c r="B868" s="86" t="s">
        <v>3640</v>
      </c>
      <c r="C868" s="86">
        <v>2</v>
      </c>
      <c r="D868" s="121">
        <v>0.000741468389988201</v>
      </c>
      <c r="E868" s="121">
        <v>3.4173055832445254</v>
      </c>
      <c r="F868" s="86" t="s">
        <v>3798</v>
      </c>
      <c r="G868" s="86" t="b">
        <v>0</v>
      </c>
      <c r="H868" s="86" t="b">
        <v>0</v>
      </c>
      <c r="I868" s="86" t="b">
        <v>0</v>
      </c>
      <c r="J868" s="86" t="b">
        <v>1</v>
      </c>
      <c r="K868" s="86" t="b">
        <v>0</v>
      </c>
      <c r="L868" s="86" t="b">
        <v>0</v>
      </c>
    </row>
    <row r="869" spans="1:12" ht="15">
      <c r="A869" s="86" t="s">
        <v>3640</v>
      </c>
      <c r="B869" s="86" t="s">
        <v>2714</v>
      </c>
      <c r="C869" s="86">
        <v>2</v>
      </c>
      <c r="D869" s="121">
        <v>0.000741468389988201</v>
      </c>
      <c r="E869" s="121">
        <v>1.7140142051258642</v>
      </c>
      <c r="F869" s="86" t="s">
        <v>3798</v>
      </c>
      <c r="G869" s="86" t="b">
        <v>1</v>
      </c>
      <c r="H869" s="86" t="b">
        <v>0</v>
      </c>
      <c r="I869" s="86" t="b">
        <v>0</v>
      </c>
      <c r="J869" s="86" t="b">
        <v>0</v>
      </c>
      <c r="K869" s="86" t="b">
        <v>0</v>
      </c>
      <c r="L869" s="86" t="b">
        <v>0</v>
      </c>
    </row>
    <row r="870" spans="1:12" ht="15">
      <c r="A870" s="86" t="s">
        <v>2714</v>
      </c>
      <c r="B870" s="86" t="s">
        <v>3347</v>
      </c>
      <c r="C870" s="86">
        <v>2</v>
      </c>
      <c r="D870" s="121">
        <v>0.000741468389988201</v>
      </c>
      <c r="E870" s="121">
        <v>1.4044683585393534</v>
      </c>
      <c r="F870" s="86" t="s">
        <v>3798</v>
      </c>
      <c r="G870" s="86" t="b">
        <v>0</v>
      </c>
      <c r="H870" s="86" t="b">
        <v>0</v>
      </c>
      <c r="I870" s="86" t="b">
        <v>0</v>
      </c>
      <c r="J870" s="86" t="b">
        <v>0</v>
      </c>
      <c r="K870" s="86" t="b">
        <v>0</v>
      </c>
      <c r="L870" s="86" t="b">
        <v>0</v>
      </c>
    </row>
    <row r="871" spans="1:12" ht="15">
      <c r="A871" s="86" t="s">
        <v>3347</v>
      </c>
      <c r="B871" s="86" t="s">
        <v>3164</v>
      </c>
      <c r="C871" s="86">
        <v>2</v>
      </c>
      <c r="D871" s="121">
        <v>0.000741468389988201</v>
      </c>
      <c r="E871" s="121">
        <v>1.9549075853455695</v>
      </c>
      <c r="F871" s="86" t="s">
        <v>3798</v>
      </c>
      <c r="G871" s="86" t="b">
        <v>0</v>
      </c>
      <c r="H871" s="86" t="b">
        <v>0</v>
      </c>
      <c r="I871" s="86" t="b">
        <v>0</v>
      </c>
      <c r="J871" s="86" t="b">
        <v>0</v>
      </c>
      <c r="K871" s="86" t="b">
        <v>0</v>
      </c>
      <c r="L871" s="86" t="b">
        <v>0</v>
      </c>
    </row>
    <row r="872" spans="1:12" ht="15">
      <c r="A872" s="86" t="s">
        <v>3164</v>
      </c>
      <c r="B872" s="86" t="s">
        <v>2717</v>
      </c>
      <c r="C872" s="86">
        <v>2</v>
      </c>
      <c r="D872" s="121">
        <v>0.000741468389988201</v>
      </c>
      <c r="E872" s="121">
        <v>0.6704768515010499</v>
      </c>
      <c r="F872" s="86" t="s">
        <v>3798</v>
      </c>
      <c r="G872" s="86" t="b">
        <v>0</v>
      </c>
      <c r="H872" s="86" t="b">
        <v>0</v>
      </c>
      <c r="I872" s="86" t="b">
        <v>0</v>
      </c>
      <c r="J872" s="86" t="b">
        <v>0</v>
      </c>
      <c r="K872" s="86" t="b">
        <v>0</v>
      </c>
      <c r="L872" s="86" t="b">
        <v>0</v>
      </c>
    </row>
    <row r="873" spans="1:12" ht="15">
      <c r="A873" s="86" t="s">
        <v>2717</v>
      </c>
      <c r="B873" s="86" t="s">
        <v>3641</v>
      </c>
      <c r="C873" s="86">
        <v>2</v>
      </c>
      <c r="D873" s="121">
        <v>0.000741468389988201</v>
      </c>
      <c r="E873" s="121">
        <v>1.8318448537360248</v>
      </c>
      <c r="F873" s="86" t="s">
        <v>3798</v>
      </c>
      <c r="G873" s="86" t="b">
        <v>0</v>
      </c>
      <c r="H873" s="86" t="b">
        <v>0</v>
      </c>
      <c r="I873" s="86" t="b">
        <v>0</v>
      </c>
      <c r="J873" s="86" t="b">
        <v>0</v>
      </c>
      <c r="K873" s="86" t="b">
        <v>0</v>
      </c>
      <c r="L873" s="86" t="b">
        <v>0</v>
      </c>
    </row>
    <row r="874" spans="1:12" ht="15">
      <c r="A874" s="86" t="s">
        <v>3641</v>
      </c>
      <c r="B874" s="86" t="s">
        <v>3228</v>
      </c>
      <c r="C874" s="86">
        <v>2</v>
      </c>
      <c r="D874" s="121">
        <v>0.000741468389988201</v>
      </c>
      <c r="E874" s="121">
        <v>2.8732375388942497</v>
      </c>
      <c r="F874" s="86" t="s">
        <v>3798</v>
      </c>
      <c r="G874" s="86" t="b">
        <v>0</v>
      </c>
      <c r="H874" s="86" t="b">
        <v>0</v>
      </c>
      <c r="I874" s="86" t="b">
        <v>0</v>
      </c>
      <c r="J874" s="86" t="b">
        <v>0</v>
      </c>
      <c r="K874" s="86" t="b">
        <v>0</v>
      </c>
      <c r="L874" s="86" t="b">
        <v>0</v>
      </c>
    </row>
    <row r="875" spans="1:12" ht="15">
      <c r="A875" s="86" t="s">
        <v>3228</v>
      </c>
      <c r="B875" s="86" t="s">
        <v>3642</v>
      </c>
      <c r="C875" s="86">
        <v>2</v>
      </c>
      <c r="D875" s="121">
        <v>0.000741468389988201</v>
      </c>
      <c r="E875" s="121">
        <v>2.8732375388942497</v>
      </c>
      <c r="F875" s="86" t="s">
        <v>3798</v>
      </c>
      <c r="G875" s="86" t="b">
        <v>0</v>
      </c>
      <c r="H875" s="86" t="b">
        <v>0</v>
      </c>
      <c r="I875" s="86" t="b">
        <v>0</v>
      </c>
      <c r="J875" s="86" t="b">
        <v>0</v>
      </c>
      <c r="K875" s="86" t="b">
        <v>0</v>
      </c>
      <c r="L875" s="86" t="b">
        <v>0</v>
      </c>
    </row>
    <row r="876" spans="1:12" ht="15">
      <c r="A876" s="86" t="s">
        <v>3642</v>
      </c>
      <c r="B876" s="86" t="s">
        <v>2723</v>
      </c>
      <c r="C876" s="86">
        <v>2</v>
      </c>
      <c r="D876" s="121">
        <v>0.000741468389988201</v>
      </c>
      <c r="E876" s="121">
        <v>2.0023322352737076</v>
      </c>
      <c r="F876" s="86" t="s">
        <v>3798</v>
      </c>
      <c r="G876" s="86" t="b">
        <v>0</v>
      </c>
      <c r="H876" s="86" t="b">
        <v>0</v>
      </c>
      <c r="I876" s="86" t="b">
        <v>0</v>
      </c>
      <c r="J876" s="86" t="b">
        <v>0</v>
      </c>
      <c r="K876" s="86" t="b">
        <v>0</v>
      </c>
      <c r="L876" s="86" t="b">
        <v>0</v>
      </c>
    </row>
    <row r="877" spans="1:12" ht="15">
      <c r="A877" s="86" t="s">
        <v>247</v>
      </c>
      <c r="B877" s="86" t="s">
        <v>3185</v>
      </c>
      <c r="C877" s="86">
        <v>2</v>
      </c>
      <c r="D877" s="121">
        <v>0.000741468389988201</v>
      </c>
      <c r="E877" s="121">
        <v>2.144304311180788</v>
      </c>
      <c r="F877" s="86" t="s">
        <v>3798</v>
      </c>
      <c r="G877" s="86" t="b">
        <v>0</v>
      </c>
      <c r="H877" s="86" t="b">
        <v>0</v>
      </c>
      <c r="I877" s="86" t="b">
        <v>0</v>
      </c>
      <c r="J877" s="86" t="b">
        <v>0</v>
      </c>
      <c r="K877" s="86" t="b">
        <v>0</v>
      </c>
      <c r="L877" s="86" t="b">
        <v>0</v>
      </c>
    </row>
    <row r="878" spans="1:12" ht="15">
      <c r="A878" s="86" t="s">
        <v>3643</v>
      </c>
      <c r="B878" s="86" t="s">
        <v>3644</v>
      </c>
      <c r="C878" s="86">
        <v>2</v>
      </c>
      <c r="D878" s="121">
        <v>0.000741468389988201</v>
      </c>
      <c r="E878" s="121">
        <v>3.4173055832445254</v>
      </c>
      <c r="F878" s="86" t="s">
        <v>3798</v>
      </c>
      <c r="G878" s="86" t="b">
        <v>0</v>
      </c>
      <c r="H878" s="86" t="b">
        <v>0</v>
      </c>
      <c r="I878" s="86" t="b">
        <v>0</v>
      </c>
      <c r="J878" s="86" t="b">
        <v>0</v>
      </c>
      <c r="K878" s="86" t="b">
        <v>0</v>
      </c>
      <c r="L878" s="86" t="b">
        <v>0</v>
      </c>
    </row>
    <row r="879" spans="1:12" ht="15">
      <c r="A879" s="86" t="s">
        <v>3644</v>
      </c>
      <c r="B879" s="86" t="s">
        <v>2769</v>
      </c>
      <c r="C879" s="86">
        <v>2</v>
      </c>
      <c r="D879" s="121">
        <v>0.000741468389988201</v>
      </c>
      <c r="E879" s="121">
        <v>2.213185600588601</v>
      </c>
      <c r="F879" s="86" t="s">
        <v>3798</v>
      </c>
      <c r="G879" s="86" t="b">
        <v>0</v>
      </c>
      <c r="H879" s="86" t="b">
        <v>0</v>
      </c>
      <c r="I879" s="86" t="b">
        <v>0</v>
      </c>
      <c r="J879" s="86" t="b">
        <v>0</v>
      </c>
      <c r="K879" s="86" t="b">
        <v>0</v>
      </c>
      <c r="L879" s="86" t="b">
        <v>0</v>
      </c>
    </row>
    <row r="880" spans="1:12" ht="15">
      <c r="A880" s="86" t="s">
        <v>2769</v>
      </c>
      <c r="B880" s="86" t="s">
        <v>3645</v>
      </c>
      <c r="C880" s="86">
        <v>2</v>
      </c>
      <c r="D880" s="121">
        <v>0.000741468389988201</v>
      </c>
      <c r="E880" s="121">
        <v>2.213185600588601</v>
      </c>
      <c r="F880" s="86" t="s">
        <v>3798</v>
      </c>
      <c r="G880" s="86" t="b">
        <v>0</v>
      </c>
      <c r="H880" s="86" t="b">
        <v>0</v>
      </c>
      <c r="I880" s="86" t="b">
        <v>0</v>
      </c>
      <c r="J880" s="86" t="b">
        <v>0</v>
      </c>
      <c r="K880" s="86" t="b">
        <v>0</v>
      </c>
      <c r="L880" s="86" t="b">
        <v>0</v>
      </c>
    </row>
    <row r="881" spans="1:12" ht="15">
      <c r="A881" s="86" t="s">
        <v>3645</v>
      </c>
      <c r="B881" s="86" t="s">
        <v>3646</v>
      </c>
      <c r="C881" s="86">
        <v>2</v>
      </c>
      <c r="D881" s="121">
        <v>0.000741468389988201</v>
      </c>
      <c r="E881" s="121">
        <v>3.4173055832445254</v>
      </c>
      <c r="F881" s="86" t="s">
        <v>3798</v>
      </c>
      <c r="G881" s="86" t="b">
        <v>0</v>
      </c>
      <c r="H881" s="86" t="b">
        <v>0</v>
      </c>
      <c r="I881" s="86" t="b">
        <v>0</v>
      </c>
      <c r="J881" s="86" t="b">
        <v>0</v>
      </c>
      <c r="K881" s="86" t="b">
        <v>0</v>
      </c>
      <c r="L881" s="86" t="b">
        <v>0</v>
      </c>
    </row>
    <row r="882" spans="1:12" ht="15">
      <c r="A882" s="86" t="s">
        <v>3646</v>
      </c>
      <c r="B882" s="86" t="s">
        <v>3188</v>
      </c>
      <c r="C882" s="86">
        <v>2</v>
      </c>
      <c r="D882" s="121">
        <v>0.000741468389988201</v>
      </c>
      <c r="E882" s="121">
        <v>2.764093069469182</v>
      </c>
      <c r="F882" s="86" t="s">
        <v>3798</v>
      </c>
      <c r="G882" s="86" t="b">
        <v>0</v>
      </c>
      <c r="H882" s="86" t="b">
        <v>0</v>
      </c>
      <c r="I882" s="86" t="b">
        <v>0</v>
      </c>
      <c r="J882" s="86" t="b">
        <v>0</v>
      </c>
      <c r="K882" s="86" t="b">
        <v>0</v>
      </c>
      <c r="L882" s="86" t="b">
        <v>0</v>
      </c>
    </row>
    <row r="883" spans="1:12" ht="15">
      <c r="A883" s="86" t="s">
        <v>2763</v>
      </c>
      <c r="B883" s="86" t="s">
        <v>361</v>
      </c>
      <c r="C883" s="86">
        <v>2</v>
      </c>
      <c r="D883" s="121">
        <v>0.000741468389988201</v>
      </c>
      <c r="E883" s="121">
        <v>2.1272709718820075</v>
      </c>
      <c r="F883" s="86" t="s">
        <v>3798</v>
      </c>
      <c r="G883" s="86" t="b">
        <v>0</v>
      </c>
      <c r="H883" s="86" t="b">
        <v>0</v>
      </c>
      <c r="I883" s="86" t="b">
        <v>0</v>
      </c>
      <c r="J883" s="86" t="b">
        <v>0</v>
      </c>
      <c r="K883" s="86" t="b">
        <v>0</v>
      </c>
      <c r="L883" s="86" t="b">
        <v>0</v>
      </c>
    </row>
    <row r="884" spans="1:12" ht="15">
      <c r="A884" s="86" t="s">
        <v>361</v>
      </c>
      <c r="B884" s="86" t="s">
        <v>3428</v>
      </c>
      <c r="C884" s="86">
        <v>2</v>
      </c>
      <c r="D884" s="121">
        <v>0.000741468389988201</v>
      </c>
      <c r="E884" s="121">
        <v>3.241214324188844</v>
      </c>
      <c r="F884" s="86" t="s">
        <v>3798</v>
      </c>
      <c r="G884" s="86" t="b">
        <v>0</v>
      </c>
      <c r="H884" s="86" t="b">
        <v>0</v>
      </c>
      <c r="I884" s="86" t="b">
        <v>0</v>
      </c>
      <c r="J884" s="86" t="b">
        <v>0</v>
      </c>
      <c r="K884" s="86" t="b">
        <v>0</v>
      </c>
      <c r="L884" s="86" t="b">
        <v>0</v>
      </c>
    </row>
    <row r="885" spans="1:12" ht="15">
      <c r="A885" s="86" t="s">
        <v>2716</v>
      </c>
      <c r="B885" s="86" t="s">
        <v>3647</v>
      </c>
      <c r="C885" s="86">
        <v>2</v>
      </c>
      <c r="D885" s="121">
        <v>0.000741468389988201</v>
      </c>
      <c r="E885" s="121">
        <v>1.815245591916563</v>
      </c>
      <c r="F885" s="86" t="s">
        <v>3798</v>
      </c>
      <c r="G885" s="86" t="b">
        <v>0</v>
      </c>
      <c r="H885" s="86" t="b">
        <v>0</v>
      </c>
      <c r="I885" s="86" t="b">
        <v>0</v>
      </c>
      <c r="J885" s="86" t="b">
        <v>0</v>
      </c>
      <c r="K885" s="86" t="b">
        <v>0</v>
      </c>
      <c r="L885" s="86" t="b">
        <v>0</v>
      </c>
    </row>
    <row r="886" spans="1:12" ht="15">
      <c r="A886" s="86" t="s">
        <v>3647</v>
      </c>
      <c r="B886" s="86" t="s">
        <v>2651</v>
      </c>
      <c r="C886" s="86">
        <v>2</v>
      </c>
      <c r="D886" s="121">
        <v>0.000741468389988201</v>
      </c>
      <c r="E886" s="121">
        <v>2.572207543230269</v>
      </c>
      <c r="F886" s="86" t="s">
        <v>3798</v>
      </c>
      <c r="G886" s="86" t="b">
        <v>0</v>
      </c>
      <c r="H886" s="86" t="b">
        <v>0</v>
      </c>
      <c r="I886" s="86" t="b">
        <v>0</v>
      </c>
      <c r="J886" s="86" t="b">
        <v>0</v>
      </c>
      <c r="K886" s="86" t="b">
        <v>0</v>
      </c>
      <c r="L886" s="86" t="b">
        <v>0</v>
      </c>
    </row>
    <row r="887" spans="1:12" ht="15">
      <c r="A887" s="86" t="s">
        <v>2651</v>
      </c>
      <c r="B887" s="86" t="s">
        <v>3230</v>
      </c>
      <c r="C887" s="86">
        <v>2</v>
      </c>
      <c r="D887" s="121">
        <v>0.000741468389988201</v>
      </c>
      <c r="E887" s="121">
        <v>2.0281394988799932</v>
      </c>
      <c r="F887" s="86" t="s">
        <v>3798</v>
      </c>
      <c r="G887" s="86" t="b">
        <v>0</v>
      </c>
      <c r="H887" s="86" t="b">
        <v>0</v>
      </c>
      <c r="I887" s="86" t="b">
        <v>0</v>
      </c>
      <c r="J887" s="86" t="b">
        <v>0</v>
      </c>
      <c r="K887" s="86" t="b">
        <v>0</v>
      </c>
      <c r="L887" s="86" t="b">
        <v>0</v>
      </c>
    </row>
    <row r="888" spans="1:12" ht="15">
      <c r="A888" s="86" t="s">
        <v>2716</v>
      </c>
      <c r="B888" s="86" t="s">
        <v>3648</v>
      </c>
      <c r="C888" s="86">
        <v>2</v>
      </c>
      <c r="D888" s="121">
        <v>0.000741468389988201</v>
      </c>
      <c r="E888" s="121">
        <v>1.815245591916563</v>
      </c>
      <c r="F888" s="86" t="s">
        <v>3798</v>
      </c>
      <c r="G888" s="86" t="b">
        <v>0</v>
      </c>
      <c r="H888" s="86" t="b">
        <v>0</v>
      </c>
      <c r="I888" s="86" t="b">
        <v>0</v>
      </c>
      <c r="J888" s="86" t="b">
        <v>0</v>
      </c>
      <c r="K888" s="86" t="b">
        <v>0</v>
      </c>
      <c r="L888" s="86" t="b">
        <v>0</v>
      </c>
    </row>
    <row r="889" spans="1:12" ht="15">
      <c r="A889" s="86" t="s">
        <v>3648</v>
      </c>
      <c r="B889" s="86" t="s">
        <v>3199</v>
      </c>
      <c r="C889" s="86">
        <v>2</v>
      </c>
      <c r="D889" s="121">
        <v>0.000741468389988201</v>
      </c>
      <c r="E889" s="121">
        <v>2.6769428937502817</v>
      </c>
      <c r="F889" s="86" t="s">
        <v>3798</v>
      </c>
      <c r="G889" s="86" t="b">
        <v>0</v>
      </c>
      <c r="H889" s="86" t="b">
        <v>0</v>
      </c>
      <c r="I889" s="86" t="b">
        <v>0</v>
      </c>
      <c r="J889" s="86" t="b">
        <v>0</v>
      </c>
      <c r="K889" s="86" t="b">
        <v>0</v>
      </c>
      <c r="L889" s="86" t="b">
        <v>0</v>
      </c>
    </row>
    <row r="890" spans="1:12" ht="15">
      <c r="A890" s="86" t="s">
        <v>3199</v>
      </c>
      <c r="B890" s="86" t="s">
        <v>3649</v>
      </c>
      <c r="C890" s="86">
        <v>2</v>
      </c>
      <c r="D890" s="121">
        <v>0.000741468389988201</v>
      </c>
      <c r="E890" s="121">
        <v>2.6769428937502817</v>
      </c>
      <c r="F890" s="86" t="s">
        <v>3798</v>
      </c>
      <c r="G890" s="86" t="b">
        <v>0</v>
      </c>
      <c r="H890" s="86" t="b">
        <v>0</v>
      </c>
      <c r="I890" s="86" t="b">
        <v>0</v>
      </c>
      <c r="J890" s="86" t="b">
        <v>0</v>
      </c>
      <c r="K890" s="86" t="b">
        <v>0</v>
      </c>
      <c r="L890" s="86" t="b">
        <v>0</v>
      </c>
    </row>
    <row r="891" spans="1:12" ht="15">
      <c r="A891" s="86" t="s">
        <v>3649</v>
      </c>
      <c r="B891" s="86" t="s">
        <v>2649</v>
      </c>
      <c r="C891" s="86">
        <v>2</v>
      </c>
      <c r="D891" s="121">
        <v>0.000741468389988201</v>
      </c>
      <c r="E891" s="121">
        <v>2.7183355789085066</v>
      </c>
      <c r="F891" s="86" t="s">
        <v>3798</v>
      </c>
      <c r="G891" s="86" t="b">
        <v>0</v>
      </c>
      <c r="H891" s="86" t="b">
        <v>0</v>
      </c>
      <c r="I891" s="86" t="b">
        <v>0</v>
      </c>
      <c r="J891" s="86" t="b">
        <v>0</v>
      </c>
      <c r="K891" s="86" t="b">
        <v>0</v>
      </c>
      <c r="L891" s="86" t="b">
        <v>0</v>
      </c>
    </row>
    <row r="892" spans="1:12" ht="15">
      <c r="A892" s="86" t="s">
        <v>2649</v>
      </c>
      <c r="B892" s="86" t="s">
        <v>3650</v>
      </c>
      <c r="C892" s="86">
        <v>2</v>
      </c>
      <c r="D892" s="121">
        <v>0.000741468389988201</v>
      </c>
      <c r="E892" s="121">
        <v>2.7183355789085066</v>
      </c>
      <c r="F892" s="86" t="s">
        <v>3798</v>
      </c>
      <c r="G892" s="86" t="b">
        <v>0</v>
      </c>
      <c r="H892" s="86" t="b">
        <v>0</v>
      </c>
      <c r="I892" s="86" t="b">
        <v>0</v>
      </c>
      <c r="J892" s="86" t="b">
        <v>0</v>
      </c>
      <c r="K892" s="86" t="b">
        <v>0</v>
      </c>
      <c r="L892" s="86" t="b">
        <v>0</v>
      </c>
    </row>
    <row r="893" spans="1:12" ht="15">
      <c r="A893" s="86" t="s">
        <v>3650</v>
      </c>
      <c r="B893" s="86" t="s">
        <v>3651</v>
      </c>
      <c r="C893" s="86">
        <v>2</v>
      </c>
      <c r="D893" s="121">
        <v>0.000741468389988201</v>
      </c>
      <c r="E893" s="121">
        <v>3.4173055832445254</v>
      </c>
      <c r="F893" s="86" t="s">
        <v>3798</v>
      </c>
      <c r="G893" s="86" t="b">
        <v>0</v>
      </c>
      <c r="H893" s="86" t="b">
        <v>0</v>
      </c>
      <c r="I893" s="86" t="b">
        <v>0</v>
      </c>
      <c r="J893" s="86" t="b">
        <v>0</v>
      </c>
      <c r="K893" s="86" t="b">
        <v>0</v>
      </c>
      <c r="L893" s="86" t="b">
        <v>0</v>
      </c>
    </row>
    <row r="894" spans="1:12" ht="15">
      <c r="A894" s="86" t="s">
        <v>3651</v>
      </c>
      <c r="B894" s="86" t="s">
        <v>2716</v>
      </c>
      <c r="C894" s="86">
        <v>2</v>
      </c>
      <c r="D894" s="121">
        <v>0.000741468389988201</v>
      </c>
      <c r="E894" s="121">
        <v>1.815245591916563</v>
      </c>
      <c r="F894" s="86" t="s">
        <v>3798</v>
      </c>
      <c r="G894" s="86" t="b">
        <v>0</v>
      </c>
      <c r="H894" s="86" t="b">
        <v>0</v>
      </c>
      <c r="I894" s="86" t="b">
        <v>0</v>
      </c>
      <c r="J894" s="86" t="b">
        <v>0</v>
      </c>
      <c r="K894" s="86" t="b">
        <v>0</v>
      </c>
      <c r="L894" s="86" t="b">
        <v>0</v>
      </c>
    </row>
    <row r="895" spans="1:12" ht="15">
      <c r="A895" s="86" t="s">
        <v>2716</v>
      </c>
      <c r="B895" s="86" t="s">
        <v>3291</v>
      </c>
      <c r="C895" s="86">
        <v>2</v>
      </c>
      <c r="D895" s="121">
        <v>0.000741468389988201</v>
      </c>
      <c r="E895" s="121">
        <v>1.4173055832445254</v>
      </c>
      <c r="F895" s="86" t="s">
        <v>3798</v>
      </c>
      <c r="G895" s="86" t="b">
        <v>0</v>
      </c>
      <c r="H895" s="86" t="b">
        <v>0</v>
      </c>
      <c r="I895" s="86" t="b">
        <v>0</v>
      </c>
      <c r="J895" s="86" t="b">
        <v>0</v>
      </c>
      <c r="K895" s="86" t="b">
        <v>0</v>
      </c>
      <c r="L895" s="86" t="b">
        <v>0</v>
      </c>
    </row>
    <row r="896" spans="1:12" ht="15">
      <c r="A896" s="86" t="s">
        <v>3291</v>
      </c>
      <c r="B896" s="86" t="s">
        <v>3652</v>
      </c>
      <c r="C896" s="86">
        <v>2</v>
      </c>
      <c r="D896" s="121">
        <v>0.000741468389988201</v>
      </c>
      <c r="E896" s="121">
        <v>3.019365574572488</v>
      </c>
      <c r="F896" s="86" t="s">
        <v>3798</v>
      </c>
      <c r="G896" s="86" t="b">
        <v>0</v>
      </c>
      <c r="H896" s="86" t="b">
        <v>0</v>
      </c>
      <c r="I896" s="86" t="b">
        <v>0</v>
      </c>
      <c r="J896" s="86" t="b">
        <v>0</v>
      </c>
      <c r="K896" s="86" t="b">
        <v>0</v>
      </c>
      <c r="L896" s="86" t="b">
        <v>0</v>
      </c>
    </row>
    <row r="897" spans="1:12" ht="15">
      <c r="A897" s="86" t="s">
        <v>3652</v>
      </c>
      <c r="B897" s="86" t="s">
        <v>3653</v>
      </c>
      <c r="C897" s="86">
        <v>2</v>
      </c>
      <c r="D897" s="121">
        <v>0.000741468389988201</v>
      </c>
      <c r="E897" s="121">
        <v>3.4173055832445254</v>
      </c>
      <c r="F897" s="86" t="s">
        <v>3798</v>
      </c>
      <c r="G897" s="86" t="b">
        <v>0</v>
      </c>
      <c r="H897" s="86" t="b">
        <v>0</v>
      </c>
      <c r="I897" s="86" t="b">
        <v>0</v>
      </c>
      <c r="J897" s="86" t="b">
        <v>0</v>
      </c>
      <c r="K897" s="86" t="b">
        <v>0</v>
      </c>
      <c r="L897" s="86" t="b">
        <v>0</v>
      </c>
    </row>
    <row r="898" spans="1:12" ht="15">
      <c r="A898" s="86" t="s">
        <v>3653</v>
      </c>
      <c r="B898" s="86" t="s">
        <v>3246</v>
      </c>
      <c r="C898" s="86">
        <v>2</v>
      </c>
      <c r="D898" s="121">
        <v>0.000741468389988201</v>
      </c>
      <c r="E898" s="121">
        <v>2.940184328524863</v>
      </c>
      <c r="F898" s="86" t="s">
        <v>3798</v>
      </c>
      <c r="G898" s="86" t="b">
        <v>0</v>
      </c>
      <c r="H898" s="86" t="b">
        <v>0</v>
      </c>
      <c r="I898" s="86" t="b">
        <v>0</v>
      </c>
      <c r="J898" s="86" t="b">
        <v>0</v>
      </c>
      <c r="K898" s="86" t="b">
        <v>0</v>
      </c>
      <c r="L898" s="86" t="b">
        <v>0</v>
      </c>
    </row>
    <row r="899" spans="1:12" ht="15">
      <c r="A899" s="86" t="s">
        <v>3246</v>
      </c>
      <c r="B899" s="86" t="s">
        <v>305</v>
      </c>
      <c r="C899" s="86">
        <v>2</v>
      </c>
      <c r="D899" s="121">
        <v>0.000741468389988201</v>
      </c>
      <c r="E899" s="121">
        <v>2.940184328524863</v>
      </c>
      <c r="F899" s="86" t="s">
        <v>3798</v>
      </c>
      <c r="G899" s="86" t="b">
        <v>0</v>
      </c>
      <c r="H899" s="86" t="b">
        <v>0</v>
      </c>
      <c r="I899" s="86" t="b">
        <v>0</v>
      </c>
      <c r="J899" s="86" t="b">
        <v>0</v>
      </c>
      <c r="K899" s="86" t="b">
        <v>0</v>
      </c>
      <c r="L899" s="86" t="b">
        <v>0</v>
      </c>
    </row>
    <row r="900" spans="1:12" ht="15">
      <c r="A900" s="86" t="s">
        <v>305</v>
      </c>
      <c r="B900" s="86" t="s">
        <v>3185</v>
      </c>
      <c r="C900" s="86">
        <v>2</v>
      </c>
      <c r="D900" s="121">
        <v>0.000741468389988201</v>
      </c>
      <c r="E900" s="121">
        <v>2.5422443198528253</v>
      </c>
      <c r="F900" s="86" t="s">
        <v>3798</v>
      </c>
      <c r="G900" s="86" t="b">
        <v>0</v>
      </c>
      <c r="H900" s="86" t="b">
        <v>0</v>
      </c>
      <c r="I900" s="86" t="b">
        <v>0</v>
      </c>
      <c r="J900" s="86" t="b">
        <v>0</v>
      </c>
      <c r="K900" s="86" t="b">
        <v>0</v>
      </c>
      <c r="L900" s="86" t="b">
        <v>0</v>
      </c>
    </row>
    <row r="901" spans="1:12" ht="15">
      <c r="A901" s="86" t="s">
        <v>2763</v>
      </c>
      <c r="B901" s="86" t="s">
        <v>2650</v>
      </c>
      <c r="C901" s="86">
        <v>2</v>
      </c>
      <c r="D901" s="121">
        <v>0.000741468389988201</v>
      </c>
      <c r="E901" s="121">
        <v>1.2821729318677506</v>
      </c>
      <c r="F901" s="86" t="s">
        <v>3798</v>
      </c>
      <c r="G901" s="86" t="b">
        <v>0</v>
      </c>
      <c r="H901" s="86" t="b">
        <v>0</v>
      </c>
      <c r="I901" s="86" t="b">
        <v>0</v>
      </c>
      <c r="J901" s="86" t="b">
        <v>0</v>
      </c>
      <c r="K901" s="86" t="b">
        <v>0</v>
      </c>
      <c r="L901" s="86" t="b">
        <v>0</v>
      </c>
    </row>
    <row r="902" spans="1:12" ht="15">
      <c r="A902" s="86" t="s">
        <v>2650</v>
      </c>
      <c r="B902" s="86" t="s">
        <v>3654</v>
      </c>
      <c r="C902" s="86">
        <v>2</v>
      </c>
      <c r="D902" s="121">
        <v>0.000741468389988201</v>
      </c>
      <c r="E902" s="121">
        <v>2.5422443198528253</v>
      </c>
      <c r="F902" s="86" t="s">
        <v>3798</v>
      </c>
      <c r="G902" s="86" t="b">
        <v>0</v>
      </c>
      <c r="H902" s="86" t="b">
        <v>0</v>
      </c>
      <c r="I902" s="86" t="b">
        <v>0</v>
      </c>
      <c r="J902" s="86" t="b">
        <v>0</v>
      </c>
      <c r="K902" s="86" t="b">
        <v>0</v>
      </c>
      <c r="L902" s="86" t="b">
        <v>0</v>
      </c>
    </row>
    <row r="903" spans="1:12" ht="15">
      <c r="A903" s="86" t="s">
        <v>3654</v>
      </c>
      <c r="B903" s="86" t="s">
        <v>3252</v>
      </c>
      <c r="C903" s="86">
        <v>2</v>
      </c>
      <c r="D903" s="121">
        <v>0.000741468389988201</v>
      </c>
      <c r="E903" s="121">
        <v>2.940184328524863</v>
      </c>
      <c r="F903" s="86" t="s">
        <v>3798</v>
      </c>
      <c r="G903" s="86" t="b">
        <v>0</v>
      </c>
      <c r="H903" s="86" t="b">
        <v>0</v>
      </c>
      <c r="I903" s="86" t="b">
        <v>0</v>
      </c>
      <c r="J903" s="86" t="b">
        <v>0</v>
      </c>
      <c r="K903" s="86" t="b">
        <v>0</v>
      </c>
      <c r="L903" s="86" t="b">
        <v>0</v>
      </c>
    </row>
    <row r="904" spans="1:12" ht="15">
      <c r="A904" s="86" t="s">
        <v>3215</v>
      </c>
      <c r="B904" s="86" t="s">
        <v>2717</v>
      </c>
      <c r="C904" s="86">
        <v>2</v>
      </c>
      <c r="D904" s="121">
        <v>0.000741468389988201</v>
      </c>
      <c r="E904" s="121">
        <v>1.2297848624080625</v>
      </c>
      <c r="F904" s="86" t="s">
        <v>3798</v>
      </c>
      <c r="G904" s="86" t="b">
        <v>0</v>
      </c>
      <c r="H904" s="86" t="b">
        <v>0</v>
      </c>
      <c r="I904" s="86" t="b">
        <v>0</v>
      </c>
      <c r="J904" s="86" t="b">
        <v>0</v>
      </c>
      <c r="K904" s="86" t="b">
        <v>0</v>
      </c>
      <c r="L904" s="86" t="b">
        <v>0</v>
      </c>
    </row>
    <row r="905" spans="1:12" ht="15">
      <c r="A905" s="86" t="s">
        <v>2717</v>
      </c>
      <c r="B905" s="86" t="s">
        <v>3429</v>
      </c>
      <c r="C905" s="86">
        <v>2</v>
      </c>
      <c r="D905" s="121">
        <v>0.000741468389988201</v>
      </c>
      <c r="E905" s="121">
        <v>1.6557535946803434</v>
      </c>
      <c r="F905" s="86" t="s">
        <v>3798</v>
      </c>
      <c r="G905" s="86" t="b">
        <v>0</v>
      </c>
      <c r="H905" s="86" t="b">
        <v>0</v>
      </c>
      <c r="I905" s="86" t="b">
        <v>0</v>
      </c>
      <c r="J905" s="86" t="b">
        <v>0</v>
      </c>
      <c r="K905" s="86" t="b">
        <v>0</v>
      </c>
      <c r="L905" s="86" t="b">
        <v>0</v>
      </c>
    </row>
    <row r="906" spans="1:12" ht="15">
      <c r="A906" s="86" t="s">
        <v>3429</v>
      </c>
      <c r="B906" s="86" t="s">
        <v>3655</v>
      </c>
      <c r="C906" s="86">
        <v>2</v>
      </c>
      <c r="D906" s="121">
        <v>0.000741468389988201</v>
      </c>
      <c r="E906" s="121">
        <v>3.241214324188844</v>
      </c>
      <c r="F906" s="86" t="s">
        <v>3798</v>
      </c>
      <c r="G906" s="86" t="b">
        <v>0</v>
      </c>
      <c r="H906" s="86" t="b">
        <v>0</v>
      </c>
      <c r="I906" s="86" t="b">
        <v>0</v>
      </c>
      <c r="J906" s="86" t="b">
        <v>0</v>
      </c>
      <c r="K906" s="86" t="b">
        <v>0</v>
      </c>
      <c r="L906" s="86" t="b">
        <v>0</v>
      </c>
    </row>
    <row r="907" spans="1:12" ht="15">
      <c r="A907" s="86" t="s">
        <v>3655</v>
      </c>
      <c r="B907" s="86" t="s">
        <v>3413</v>
      </c>
      <c r="C907" s="86">
        <v>2</v>
      </c>
      <c r="D907" s="121">
        <v>0.000741468389988201</v>
      </c>
      <c r="E907" s="121">
        <v>3.241214324188844</v>
      </c>
      <c r="F907" s="86" t="s">
        <v>3798</v>
      </c>
      <c r="G907" s="86" t="b">
        <v>0</v>
      </c>
      <c r="H907" s="86" t="b">
        <v>0</v>
      </c>
      <c r="I907" s="86" t="b">
        <v>0</v>
      </c>
      <c r="J907" s="86" t="b">
        <v>0</v>
      </c>
      <c r="K907" s="86" t="b">
        <v>0</v>
      </c>
      <c r="L907" s="86" t="b">
        <v>0</v>
      </c>
    </row>
    <row r="908" spans="1:12" ht="15">
      <c r="A908" s="86" t="s">
        <v>3413</v>
      </c>
      <c r="B908" s="86" t="s">
        <v>2720</v>
      </c>
      <c r="C908" s="86">
        <v>2</v>
      </c>
      <c r="D908" s="121">
        <v>0.000741468389988201</v>
      </c>
      <c r="E908" s="121">
        <v>1.918995029454925</v>
      </c>
      <c r="F908" s="86" t="s">
        <v>3798</v>
      </c>
      <c r="G908" s="86" t="b">
        <v>0</v>
      </c>
      <c r="H908" s="86" t="b">
        <v>0</v>
      </c>
      <c r="I908" s="86" t="b">
        <v>0</v>
      </c>
      <c r="J908" s="86" t="b">
        <v>0</v>
      </c>
      <c r="K908" s="86" t="b">
        <v>0</v>
      </c>
      <c r="L908" s="86" t="b">
        <v>0</v>
      </c>
    </row>
    <row r="909" spans="1:12" ht="15">
      <c r="A909" s="86" t="s">
        <v>2720</v>
      </c>
      <c r="B909" s="86" t="s">
        <v>3292</v>
      </c>
      <c r="C909" s="86">
        <v>2</v>
      </c>
      <c r="D909" s="121">
        <v>0.000741468389988201</v>
      </c>
      <c r="E909" s="121">
        <v>1.6971462798385686</v>
      </c>
      <c r="F909" s="86" t="s">
        <v>3798</v>
      </c>
      <c r="G909" s="86" t="b">
        <v>0</v>
      </c>
      <c r="H909" s="86" t="b">
        <v>0</v>
      </c>
      <c r="I909" s="86" t="b">
        <v>0</v>
      </c>
      <c r="J909" s="86" t="b">
        <v>0</v>
      </c>
      <c r="K909" s="86" t="b">
        <v>0</v>
      </c>
      <c r="L909" s="86" t="b">
        <v>0</v>
      </c>
    </row>
    <row r="910" spans="1:12" ht="15">
      <c r="A910" s="86" t="s">
        <v>3292</v>
      </c>
      <c r="B910" s="86" t="s">
        <v>3348</v>
      </c>
      <c r="C910" s="86">
        <v>2</v>
      </c>
      <c r="D910" s="121">
        <v>0.000741468389988201</v>
      </c>
      <c r="E910" s="121">
        <v>2.7183355789085066</v>
      </c>
      <c r="F910" s="86" t="s">
        <v>3798</v>
      </c>
      <c r="G910" s="86" t="b">
        <v>0</v>
      </c>
      <c r="H910" s="86" t="b">
        <v>0</v>
      </c>
      <c r="I910" s="86" t="b">
        <v>0</v>
      </c>
      <c r="J910" s="86" t="b">
        <v>0</v>
      </c>
      <c r="K910" s="86" t="b">
        <v>0</v>
      </c>
      <c r="L910" s="86" t="b">
        <v>0</v>
      </c>
    </row>
    <row r="911" spans="1:12" ht="15">
      <c r="A911" s="86" t="s">
        <v>3348</v>
      </c>
      <c r="B911" s="86" t="s">
        <v>3656</v>
      </c>
      <c r="C911" s="86">
        <v>2</v>
      </c>
      <c r="D911" s="121">
        <v>0.000741468389988201</v>
      </c>
      <c r="E911" s="121">
        <v>3.116275587580544</v>
      </c>
      <c r="F911" s="86" t="s">
        <v>3798</v>
      </c>
      <c r="G911" s="86" t="b">
        <v>0</v>
      </c>
      <c r="H911" s="86" t="b">
        <v>0</v>
      </c>
      <c r="I911" s="86" t="b">
        <v>0</v>
      </c>
      <c r="J911" s="86" t="b">
        <v>0</v>
      </c>
      <c r="K911" s="86" t="b">
        <v>0</v>
      </c>
      <c r="L911" s="86" t="b">
        <v>0</v>
      </c>
    </row>
    <row r="912" spans="1:12" ht="15">
      <c r="A912" s="86" t="s">
        <v>3656</v>
      </c>
      <c r="B912" s="86" t="s">
        <v>3195</v>
      </c>
      <c r="C912" s="86">
        <v>2</v>
      </c>
      <c r="D912" s="121">
        <v>0.000741468389988201</v>
      </c>
      <c r="E912" s="121">
        <v>2.60439222660167</v>
      </c>
      <c r="F912" s="86" t="s">
        <v>3798</v>
      </c>
      <c r="G912" s="86" t="b">
        <v>0</v>
      </c>
      <c r="H912" s="86" t="b">
        <v>0</v>
      </c>
      <c r="I912" s="86" t="b">
        <v>0</v>
      </c>
      <c r="J912" s="86" t="b">
        <v>0</v>
      </c>
      <c r="K912" s="86" t="b">
        <v>0</v>
      </c>
      <c r="L912" s="86" t="b">
        <v>0</v>
      </c>
    </row>
    <row r="913" spans="1:12" ht="15">
      <c r="A913" s="86" t="s">
        <v>3215</v>
      </c>
      <c r="B913" s="86" t="s">
        <v>2716</v>
      </c>
      <c r="C913" s="86">
        <v>2</v>
      </c>
      <c r="D913" s="121">
        <v>0.000741468389988201</v>
      </c>
      <c r="E913" s="121">
        <v>1.2131856005886006</v>
      </c>
      <c r="F913" s="86" t="s">
        <v>3798</v>
      </c>
      <c r="G913" s="86" t="b">
        <v>0</v>
      </c>
      <c r="H913" s="86" t="b">
        <v>0</v>
      </c>
      <c r="I913" s="86" t="b">
        <v>0</v>
      </c>
      <c r="J913" s="86" t="b">
        <v>0</v>
      </c>
      <c r="K913" s="86" t="b">
        <v>0</v>
      </c>
      <c r="L913" s="86" t="b">
        <v>0</v>
      </c>
    </row>
    <row r="914" spans="1:12" ht="15">
      <c r="A914" s="86" t="s">
        <v>2716</v>
      </c>
      <c r="B914" s="86" t="s">
        <v>3160</v>
      </c>
      <c r="C914" s="86">
        <v>2</v>
      </c>
      <c r="D914" s="121">
        <v>0.000741468389988201</v>
      </c>
      <c r="E914" s="121">
        <v>0.6391543328608817</v>
      </c>
      <c r="F914" s="86" t="s">
        <v>3798</v>
      </c>
      <c r="G914" s="86" t="b">
        <v>0</v>
      </c>
      <c r="H914" s="86" t="b">
        <v>0</v>
      </c>
      <c r="I914" s="86" t="b">
        <v>0</v>
      </c>
      <c r="J914" s="86" t="b">
        <v>0</v>
      </c>
      <c r="K914" s="86" t="b">
        <v>0</v>
      </c>
      <c r="L914" s="86" t="b">
        <v>0</v>
      </c>
    </row>
    <row r="915" spans="1:12" ht="15">
      <c r="A915" s="86" t="s">
        <v>3160</v>
      </c>
      <c r="B915" s="86" t="s">
        <v>3657</v>
      </c>
      <c r="C915" s="86">
        <v>2</v>
      </c>
      <c r="D915" s="121">
        <v>0.000741468389988201</v>
      </c>
      <c r="E915" s="121">
        <v>2.241214324188844</v>
      </c>
      <c r="F915" s="86" t="s">
        <v>3798</v>
      </c>
      <c r="G915" s="86" t="b">
        <v>0</v>
      </c>
      <c r="H915" s="86" t="b">
        <v>0</v>
      </c>
      <c r="I915" s="86" t="b">
        <v>0</v>
      </c>
      <c r="J915" s="86" t="b">
        <v>0</v>
      </c>
      <c r="K915" s="86" t="b">
        <v>0</v>
      </c>
      <c r="L915" s="86" t="b">
        <v>0</v>
      </c>
    </row>
    <row r="916" spans="1:12" ht="15">
      <c r="A916" s="86" t="s">
        <v>3657</v>
      </c>
      <c r="B916" s="86" t="s">
        <v>3216</v>
      </c>
      <c r="C916" s="86">
        <v>2</v>
      </c>
      <c r="D916" s="121">
        <v>0.000741468389988201</v>
      </c>
      <c r="E916" s="121">
        <v>2.8152455919165633</v>
      </c>
      <c r="F916" s="86" t="s">
        <v>3798</v>
      </c>
      <c r="G916" s="86" t="b">
        <v>0</v>
      </c>
      <c r="H916" s="86" t="b">
        <v>0</v>
      </c>
      <c r="I916" s="86" t="b">
        <v>0</v>
      </c>
      <c r="J916" s="86" t="b">
        <v>0</v>
      </c>
      <c r="K916" s="86" t="b">
        <v>0</v>
      </c>
      <c r="L916" s="86" t="b">
        <v>0</v>
      </c>
    </row>
    <row r="917" spans="1:12" ht="15">
      <c r="A917" s="86" t="s">
        <v>3216</v>
      </c>
      <c r="B917" s="86" t="s">
        <v>3658</v>
      </c>
      <c r="C917" s="86">
        <v>2</v>
      </c>
      <c r="D917" s="121">
        <v>0.000741468389988201</v>
      </c>
      <c r="E917" s="121">
        <v>2.8152455919165633</v>
      </c>
      <c r="F917" s="86" t="s">
        <v>3798</v>
      </c>
      <c r="G917" s="86" t="b">
        <v>0</v>
      </c>
      <c r="H917" s="86" t="b">
        <v>0</v>
      </c>
      <c r="I917" s="86" t="b">
        <v>0</v>
      </c>
      <c r="J917" s="86" t="b">
        <v>0</v>
      </c>
      <c r="K917" s="86" t="b">
        <v>0</v>
      </c>
      <c r="L917" s="86" t="b">
        <v>0</v>
      </c>
    </row>
    <row r="918" spans="1:12" ht="15">
      <c r="A918" s="86" t="s">
        <v>3658</v>
      </c>
      <c r="B918" s="86" t="s">
        <v>287</v>
      </c>
      <c r="C918" s="86">
        <v>2</v>
      </c>
      <c r="D918" s="121">
        <v>0.000741468389988201</v>
      </c>
      <c r="E918" s="121">
        <v>2.1501338548415116</v>
      </c>
      <c r="F918" s="86" t="s">
        <v>3798</v>
      </c>
      <c r="G918" s="86" t="b">
        <v>0</v>
      </c>
      <c r="H918" s="86" t="b">
        <v>0</v>
      </c>
      <c r="I918" s="86" t="b">
        <v>0</v>
      </c>
      <c r="J918" s="86" t="b">
        <v>0</v>
      </c>
      <c r="K918" s="86" t="b">
        <v>0</v>
      </c>
      <c r="L918" s="86" t="b">
        <v>0</v>
      </c>
    </row>
    <row r="919" spans="1:12" ht="15">
      <c r="A919" s="86" t="s">
        <v>287</v>
      </c>
      <c r="B919" s="86" t="s">
        <v>360</v>
      </c>
      <c r="C919" s="86">
        <v>2</v>
      </c>
      <c r="D919" s="121">
        <v>0.000741468389988201</v>
      </c>
      <c r="E919" s="121">
        <v>1.9121556049246196</v>
      </c>
      <c r="F919" s="86" t="s">
        <v>3798</v>
      </c>
      <c r="G919" s="86" t="b">
        <v>0</v>
      </c>
      <c r="H919" s="86" t="b">
        <v>0</v>
      </c>
      <c r="I919" s="86" t="b">
        <v>0</v>
      </c>
      <c r="J919" s="86" t="b">
        <v>0</v>
      </c>
      <c r="K919" s="86" t="b">
        <v>0</v>
      </c>
      <c r="L919" s="86" t="b">
        <v>0</v>
      </c>
    </row>
    <row r="920" spans="1:12" ht="15">
      <c r="A920" s="86" t="s">
        <v>360</v>
      </c>
      <c r="B920" s="86" t="s">
        <v>3659</v>
      </c>
      <c r="C920" s="86">
        <v>2</v>
      </c>
      <c r="D920" s="121">
        <v>0.000741468389988201</v>
      </c>
      <c r="E920" s="121">
        <v>3.4173055832445254</v>
      </c>
      <c r="F920" s="86" t="s">
        <v>3798</v>
      </c>
      <c r="G920" s="86" t="b">
        <v>0</v>
      </c>
      <c r="H920" s="86" t="b">
        <v>0</v>
      </c>
      <c r="I920" s="86" t="b">
        <v>0</v>
      </c>
      <c r="J920" s="86" t="b">
        <v>0</v>
      </c>
      <c r="K920" s="86" t="b">
        <v>0</v>
      </c>
      <c r="L920" s="86" t="b">
        <v>0</v>
      </c>
    </row>
    <row r="921" spans="1:12" ht="15">
      <c r="A921" s="86" t="s">
        <v>3659</v>
      </c>
      <c r="B921" s="86" t="s">
        <v>3160</v>
      </c>
      <c r="C921" s="86">
        <v>2</v>
      </c>
      <c r="D921" s="121">
        <v>0.000741468389988201</v>
      </c>
      <c r="E921" s="121">
        <v>2.241214324188844</v>
      </c>
      <c r="F921" s="86" t="s">
        <v>3798</v>
      </c>
      <c r="G921" s="86" t="b">
        <v>0</v>
      </c>
      <c r="H921" s="86" t="b">
        <v>0</v>
      </c>
      <c r="I921" s="86" t="b">
        <v>0</v>
      </c>
      <c r="J921" s="86" t="b">
        <v>0</v>
      </c>
      <c r="K921" s="86" t="b">
        <v>0</v>
      </c>
      <c r="L921" s="86" t="b">
        <v>0</v>
      </c>
    </row>
    <row r="922" spans="1:12" ht="15">
      <c r="A922" s="86" t="s">
        <v>3160</v>
      </c>
      <c r="B922" s="86" t="s">
        <v>3660</v>
      </c>
      <c r="C922" s="86">
        <v>2</v>
      </c>
      <c r="D922" s="121">
        <v>0.000741468389988201</v>
      </c>
      <c r="E922" s="121">
        <v>2.241214324188844</v>
      </c>
      <c r="F922" s="86" t="s">
        <v>3798</v>
      </c>
      <c r="G922" s="86" t="b">
        <v>0</v>
      </c>
      <c r="H922" s="86" t="b">
        <v>0</v>
      </c>
      <c r="I922" s="86" t="b">
        <v>0</v>
      </c>
      <c r="J922" s="86" t="b">
        <v>0</v>
      </c>
      <c r="K922" s="86" t="b">
        <v>0</v>
      </c>
      <c r="L922" s="86" t="b">
        <v>0</v>
      </c>
    </row>
    <row r="923" spans="1:12" ht="15">
      <c r="A923" s="86" t="s">
        <v>3660</v>
      </c>
      <c r="B923" s="86" t="s">
        <v>2719</v>
      </c>
      <c r="C923" s="86">
        <v>2</v>
      </c>
      <c r="D923" s="121">
        <v>0.000741468389988201</v>
      </c>
      <c r="E923" s="121">
        <v>1.9474835672663624</v>
      </c>
      <c r="F923" s="86" t="s">
        <v>3798</v>
      </c>
      <c r="G923" s="86" t="b">
        <v>0</v>
      </c>
      <c r="H923" s="86" t="b">
        <v>0</v>
      </c>
      <c r="I923" s="86" t="b">
        <v>0</v>
      </c>
      <c r="J923" s="86" t="b">
        <v>0</v>
      </c>
      <c r="K923" s="86" t="b">
        <v>0</v>
      </c>
      <c r="L923" s="86" t="b">
        <v>0</v>
      </c>
    </row>
    <row r="924" spans="1:12" ht="15">
      <c r="A924" s="86" t="s">
        <v>3160</v>
      </c>
      <c r="B924" s="86" t="s">
        <v>3661</v>
      </c>
      <c r="C924" s="86">
        <v>2</v>
      </c>
      <c r="D924" s="121">
        <v>0.000741468389988201</v>
      </c>
      <c r="E924" s="121">
        <v>2.241214324188844</v>
      </c>
      <c r="F924" s="86" t="s">
        <v>3798</v>
      </c>
      <c r="G924" s="86" t="b">
        <v>0</v>
      </c>
      <c r="H924" s="86" t="b">
        <v>0</v>
      </c>
      <c r="I924" s="86" t="b">
        <v>0</v>
      </c>
      <c r="J924" s="86" t="b">
        <v>0</v>
      </c>
      <c r="K924" s="86" t="b">
        <v>0</v>
      </c>
      <c r="L924" s="86" t="b">
        <v>0</v>
      </c>
    </row>
    <row r="925" spans="1:12" ht="15">
      <c r="A925" s="86" t="s">
        <v>3661</v>
      </c>
      <c r="B925" s="86" t="s">
        <v>3195</v>
      </c>
      <c r="C925" s="86">
        <v>2</v>
      </c>
      <c r="D925" s="121">
        <v>0.000741468389988201</v>
      </c>
      <c r="E925" s="121">
        <v>2.60439222660167</v>
      </c>
      <c r="F925" s="86" t="s">
        <v>3798</v>
      </c>
      <c r="G925" s="86" t="b">
        <v>0</v>
      </c>
      <c r="H925" s="86" t="b">
        <v>0</v>
      </c>
      <c r="I925" s="86" t="b">
        <v>0</v>
      </c>
      <c r="J925" s="86" t="b">
        <v>0</v>
      </c>
      <c r="K925" s="86" t="b">
        <v>0</v>
      </c>
      <c r="L925" s="86" t="b">
        <v>0</v>
      </c>
    </row>
    <row r="926" spans="1:12" ht="15">
      <c r="A926" s="86" t="s">
        <v>3195</v>
      </c>
      <c r="B926" s="86" t="s">
        <v>2713</v>
      </c>
      <c r="C926" s="86">
        <v>2</v>
      </c>
      <c r="D926" s="121">
        <v>0.000741468389988201</v>
      </c>
      <c r="E926" s="121">
        <v>0.6312643730019712</v>
      </c>
      <c r="F926" s="86" t="s">
        <v>3798</v>
      </c>
      <c r="G926" s="86" t="b">
        <v>0</v>
      </c>
      <c r="H926" s="86" t="b">
        <v>0</v>
      </c>
      <c r="I926" s="86" t="b">
        <v>0</v>
      </c>
      <c r="J926" s="86" t="b">
        <v>0</v>
      </c>
      <c r="K926" s="86" t="b">
        <v>0</v>
      </c>
      <c r="L926" s="86" t="b">
        <v>0</v>
      </c>
    </row>
    <row r="927" spans="1:12" ht="15">
      <c r="A927" s="86" t="s">
        <v>2763</v>
      </c>
      <c r="B927" s="86" t="s">
        <v>3662</v>
      </c>
      <c r="C927" s="86">
        <v>2</v>
      </c>
      <c r="D927" s="121">
        <v>0.000741468389988201</v>
      </c>
      <c r="E927" s="121">
        <v>2.1272709718820075</v>
      </c>
      <c r="F927" s="86" t="s">
        <v>3798</v>
      </c>
      <c r="G927" s="86" t="b">
        <v>0</v>
      </c>
      <c r="H927" s="86" t="b">
        <v>0</v>
      </c>
      <c r="I927" s="86" t="b">
        <v>0</v>
      </c>
      <c r="J927" s="86" t="b">
        <v>0</v>
      </c>
      <c r="K927" s="86" t="b">
        <v>0</v>
      </c>
      <c r="L927" s="86" t="b">
        <v>0</v>
      </c>
    </row>
    <row r="928" spans="1:12" ht="15">
      <c r="A928" s="86" t="s">
        <v>3662</v>
      </c>
      <c r="B928" s="86" t="s">
        <v>3346</v>
      </c>
      <c r="C928" s="86">
        <v>2</v>
      </c>
      <c r="D928" s="121">
        <v>0.000741468389988201</v>
      </c>
      <c r="E928" s="121">
        <v>3.116275587580544</v>
      </c>
      <c r="F928" s="86" t="s">
        <v>3798</v>
      </c>
      <c r="G928" s="86" t="b">
        <v>0</v>
      </c>
      <c r="H928" s="86" t="b">
        <v>0</v>
      </c>
      <c r="I928" s="86" t="b">
        <v>0</v>
      </c>
      <c r="J928" s="86" t="b">
        <v>0</v>
      </c>
      <c r="K928" s="86" t="b">
        <v>0</v>
      </c>
      <c r="L928" s="86" t="b">
        <v>0</v>
      </c>
    </row>
    <row r="929" spans="1:12" ht="15">
      <c r="A929" s="86" t="s">
        <v>3346</v>
      </c>
      <c r="B929" s="86" t="s">
        <v>3663</v>
      </c>
      <c r="C929" s="86">
        <v>2</v>
      </c>
      <c r="D929" s="121">
        <v>0.000741468389988201</v>
      </c>
      <c r="E929" s="121">
        <v>3.116275587580544</v>
      </c>
      <c r="F929" s="86" t="s">
        <v>3798</v>
      </c>
      <c r="G929" s="86" t="b">
        <v>0</v>
      </c>
      <c r="H929" s="86" t="b">
        <v>0</v>
      </c>
      <c r="I929" s="86" t="b">
        <v>0</v>
      </c>
      <c r="J929" s="86" t="b">
        <v>0</v>
      </c>
      <c r="K929" s="86" t="b">
        <v>0</v>
      </c>
      <c r="L929" s="86" t="b">
        <v>0</v>
      </c>
    </row>
    <row r="930" spans="1:12" ht="15">
      <c r="A930" s="86" t="s">
        <v>3663</v>
      </c>
      <c r="B930" s="86" t="s">
        <v>3252</v>
      </c>
      <c r="C930" s="86">
        <v>2</v>
      </c>
      <c r="D930" s="121">
        <v>0.000741468389988201</v>
      </c>
      <c r="E930" s="121">
        <v>2.940184328524863</v>
      </c>
      <c r="F930" s="86" t="s">
        <v>3798</v>
      </c>
      <c r="G930" s="86" t="b">
        <v>0</v>
      </c>
      <c r="H930" s="86" t="b">
        <v>0</v>
      </c>
      <c r="I930" s="86" t="b">
        <v>0</v>
      </c>
      <c r="J930" s="86" t="b">
        <v>0</v>
      </c>
      <c r="K930" s="86" t="b">
        <v>0</v>
      </c>
      <c r="L930" s="86" t="b">
        <v>0</v>
      </c>
    </row>
    <row r="931" spans="1:12" ht="15">
      <c r="A931" s="86" t="s">
        <v>3195</v>
      </c>
      <c r="B931" s="86" t="s">
        <v>2722</v>
      </c>
      <c r="C931" s="86">
        <v>2</v>
      </c>
      <c r="D931" s="121">
        <v>0.000741468389988201</v>
      </c>
      <c r="E931" s="121">
        <v>1.0480897258343826</v>
      </c>
      <c r="F931" s="86" t="s">
        <v>3798</v>
      </c>
      <c r="G931" s="86" t="b">
        <v>0</v>
      </c>
      <c r="H931" s="86" t="b">
        <v>0</v>
      </c>
      <c r="I931" s="86" t="b">
        <v>0</v>
      </c>
      <c r="J931" s="86" t="b">
        <v>0</v>
      </c>
      <c r="K931" s="86" t="b">
        <v>0</v>
      </c>
      <c r="L931" s="86" t="b">
        <v>0</v>
      </c>
    </row>
    <row r="932" spans="1:12" ht="15">
      <c r="A932" s="86" t="s">
        <v>2722</v>
      </c>
      <c r="B932" s="86" t="s">
        <v>3664</v>
      </c>
      <c r="C932" s="86">
        <v>2</v>
      </c>
      <c r="D932" s="121">
        <v>0.000741468389988201</v>
      </c>
      <c r="E932" s="121">
        <v>1.8375219866277153</v>
      </c>
      <c r="F932" s="86" t="s">
        <v>3798</v>
      </c>
      <c r="G932" s="86" t="b">
        <v>0</v>
      </c>
      <c r="H932" s="86" t="b">
        <v>0</v>
      </c>
      <c r="I932" s="86" t="b">
        <v>0</v>
      </c>
      <c r="J932" s="86" t="b">
        <v>0</v>
      </c>
      <c r="K932" s="86" t="b">
        <v>0</v>
      </c>
      <c r="L932" s="86" t="b">
        <v>0</v>
      </c>
    </row>
    <row r="933" spans="1:12" ht="15">
      <c r="A933" s="86" t="s">
        <v>3664</v>
      </c>
      <c r="B933" s="86" t="s">
        <v>3230</v>
      </c>
      <c r="C933" s="86">
        <v>2</v>
      </c>
      <c r="D933" s="121">
        <v>0.000741468389988201</v>
      </c>
      <c r="E933" s="121">
        <v>2.8732375388942497</v>
      </c>
      <c r="F933" s="86" t="s">
        <v>3798</v>
      </c>
      <c r="G933" s="86" t="b">
        <v>0</v>
      </c>
      <c r="H933" s="86" t="b">
        <v>0</v>
      </c>
      <c r="I933" s="86" t="b">
        <v>0</v>
      </c>
      <c r="J933" s="86" t="b">
        <v>0</v>
      </c>
      <c r="K933" s="86" t="b">
        <v>0</v>
      </c>
      <c r="L933" s="86" t="b">
        <v>0</v>
      </c>
    </row>
    <row r="934" spans="1:12" ht="15">
      <c r="A934" s="86" t="s">
        <v>3230</v>
      </c>
      <c r="B934" s="86" t="s">
        <v>2720</v>
      </c>
      <c r="C934" s="86">
        <v>2</v>
      </c>
      <c r="D934" s="121">
        <v>0.000741468389988201</v>
      </c>
      <c r="E934" s="121">
        <v>1.5510182441603306</v>
      </c>
      <c r="F934" s="86" t="s">
        <v>3798</v>
      </c>
      <c r="G934" s="86" t="b">
        <v>0</v>
      </c>
      <c r="H934" s="86" t="b">
        <v>0</v>
      </c>
      <c r="I934" s="86" t="b">
        <v>0</v>
      </c>
      <c r="J934" s="86" t="b">
        <v>0</v>
      </c>
      <c r="K934" s="86" t="b">
        <v>0</v>
      </c>
      <c r="L934" s="86" t="b">
        <v>0</v>
      </c>
    </row>
    <row r="935" spans="1:12" ht="15">
      <c r="A935" s="86" t="s">
        <v>2720</v>
      </c>
      <c r="B935" s="86" t="s">
        <v>3665</v>
      </c>
      <c r="C935" s="86">
        <v>2</v>
      </c>
      <c r="D935" s="121">
        <v>0.000741468389988201</v>
      </c>
      <c r="E935" s="121">
        <v>2.0950862885106063</v>
      </c>
      <c r="F935" s="86" t="s">
        <v>3798</v>
      </c>
      <c r="G935" s="86" t="b">
        <v>0</v>
      </c>
      <c r="H935" s="86" t="b">
        <v>0</v>
      </c>
      <c r="I935" s="86" t="b">
        <v>0</v>
      </c>
      <c r="J935" s="86" t="b">
        <v>0</v>
      </c>
      <c r="K935" s="86" t="b">
        <v>0</v>
      </c>
      <c r="L935" s="86" t="b">
        <v>0</v>
      </c>
    </row>
    <row r="936" spans="1:12" ht="15">
      <c r="A936" s="86" t="s">
        <v>3665</v>
      </c>
      <c r="B936" s="86" t="s">
        <v>3348</v>
      </c>
      <c r="C936" s="86">
        <v>2</v>
      </c>
      <c r="D936" s="121">
        <v>0.000741468389988201</v>
      </c>
      <c r="E936" s="121">
        <v>3.116275587580544</v>
      </c>
      <c r="F936" s="86" t="s">
        <v>3798</v>
      </c>
      <c r="G936" s="86" t="b">
        <v>0</v>
      </c>
      <c r="H936" s="86" t="b">
        <v>0</v>
      </c>
      <c r="I936" s="86" t="b">
        <v>0</v>
      </c>
      <c r="J936" s="86" t="b">
        <v>0</v>
      </c>
      <c r="K936" s="86" t="b">
        <v>0</v>
      </c>
      <c r="L936" s="86" t="b">
        <v>0</v>
      </c>
    </row>
    <row r="937" spans="1:12" ht="15">
      <c r="A937" s="86" t="s">
        <v>3348</v>
      </c>
      <c r="B937" s="86" t="s">
        <v>3666</v>
      </c>
      <c r="C937" s="86">
        <v>2</v>
      </c>
      <c r="D937" s="121">
        <v>0.000741468389988201</v>
      </c>
      <c r="E937" s="121">
        <v>3.116275587580544</v>
      </c>
      <c r="F937" s="86" t="s">
        <v>3798</v>
      </c>
      <c r="G937" s="86" t="b">
        <v>0</v>
      </c>
      <c r="H937" s="86" t="b">
        <v>0</v>
      </c>
      <c r="I937" s="86" t="b">
        <v>0</v>
      </c>
      <c r="J937" s="86" t="b">
        <v>0</v>
      </c>
      <c r="K937" s="86" t="b">
        <v>0</v>
      </c>
      <c r="L937" s="86" t="b">
        <v>0</v>
      </c>
    </row>
    <row r="938" spans="1:12" ht="15">
      <c r="A938" s="86" t="s">
        <v>3666</v>
      </c>
      <c r="B938" s="86" t="s">
        <v>3254</v>
      </c>
      <c r="C938" s="86">
        <v>2</v>
      </c>
      <c r="D938" s="121">
        <v>0.000741468389988201</v>
      </c>
      <c r="E938" s="121">
        <v>2.940184328524863</v>
      </c>
      <c r="F938" s="86" t="s">
        <v>3798</v>
      </c>
      <c r="G938" s="86" t="b">
        <v>0</v>
      </c>
      <c r="H938" s="86" t="b">
        <v>0</v>
      </c>
      <c r="I938" s="86" t="b">
        <v>0</v>
      </c>
      <c r="J938" s="86" t="b">
        <v>0</v>
      </c>
      <c r="K938" s="86" t="b">
        <v>0</v>
      </c>
      <c r="L938" s="86" t="b">
        <v>0</v>
      </c>
    </row>
    <row r="939" spans="1:12" ht="15">
      <c r="A939" s="86" t="s">
        <v>2721</v>
      </c>
      <c r="B939" s="86" t="s">
        <v>3242</v>
      </c>
      <c r="C939" s="86">
        <v>2</v>
      </c>
      <c r="D939" s="121">
        <v>0.000741468389988201</v>
      </c>
      <c r="E939" s="121">
        <v>1.6730126001218493</v>
      </c>
      <c r="F939" s="86" t="s">
        <v>3798</v>
      </c>
      <c r="G939" s="86" t="b">
        <v>0</v>
      </c>
      <c r="H939" s="86" t="b">
        <v>0</v>
      </c>
      <c r="I939" s="86" t="b">
        <v>0</v>
      </c>
      <c r="J939" s="86" t="b">
        <v>0</v>
      </c>
      <c r="K939" s="86" t="b">
        <v>0</v>
      </c>
      <c r="L939" s="86" t="b">
        <v>0</v>
      </c>
    </row>
    <row r="940" spans="1:12" ht="15">
      <c r="A940" s="86" t="s">
        <v>2751</v>
      </c>
      <c r="B940" s="86" t="s">
        <v>298</v>
      </c>
      <c r="C940" s="86">
        <v>2</v>
      </c>
      <c r="D940" s="121">
        <v>0.000741468389988201</v>
      </c>
      <c r="E940" s="121">
        <v>2.3381243371969007</v>
      </c>
      <c r="F940" s="86" t="s">
        <v>3798</v>
      </c>
      <c r="G940" s="86" t="b">
        <v>0</v>
      </c>
      <c r="H940" s="86" t="b">
        <v>0</v>
      </c>
      <c r="I940" s="86" t="b">
        <v>0</v>
      </c>
      <c r="J940" s="86" t="b">
        <v>0</v>
      </c>
      <c r="K940" s="86" t="b">
        <v>0</v>
      </c>
      <c r="L940" s="86" t="b">
        <v>0</v>
      </c>
    </row>
    <row r="941" spans="1:12" ht="15">
      <c r="A941" s="86" t="s">
        <v>298</v>
      </c>
      <c r="B941" s="86" t="s">
        <v>287</v>
      </c>
      <c r="C941" s="86">
        <v>2</v>
      </c>
      <c r="D941" s="121">
        <v>0.000741468389988201</v>
      </c>
      <c r="E941" s="121">
        <v>2.1501338548415116</v>
      </c>
      <c r="F941" s="86" t="s">
        <v>3798</v>
      </c>
      <c r="G941" s="86" t="b">
        <v>0</v>
      </c>
      <c r="H941" s="86" t="b">
        <v>0</v>
      </c>
      <c r="I941" s="86" t="b">
        <v>0</v>
      </c>
      <c r="J941" s="86" t="b">
        <v>0</v>
      </c>
      <c r="K941" s="86" t="b">
        <v>0</v>
      </c>
      <c r="L941" s="86" t="b">
        <v>0</v>
      </c>
    </row>
    <row r="942" spans="1:12" ht="15">
      <c r="A942" s="86" t="s">
        <v>287</v>
      </c>
      <c r="B942" s="86" t="s">
        <v>357</v>
      </c>
      <c r="C942" s="86">
        <v>2</v>
      </c>
      <c r="D942" s="121">
        <v>0.000741468389988201</v>
      </c>
      <c r="E942" s="121">
        <v>1.9121556049246196</v>
      </c>
      <c r="F942" s="86" t="s">
        <v>3798</v>
      </c>
      <c r="G942" s="86" t="b">
        <v>0</v>
      </c>
      <c r="H942" s="86" t="b">
        <v>0</v>
      </c>
      <c r="I942" s="86" t="b">
        <v>0</v>
      </c>
      <c r="J942" s="86" t="b">
        <v>0</v>
      </c>
      <c r="K942" s="86" t="b">
        <v>0</v>
      </c>
      <c r="L942" s="86" t="b">
        <v>0</v>
      </c>
    </row>
    <row r="943" spans="1:12" ht="15">
      <c r="A943" s="86" t="s">
        <v>357</v>
      </c>
      <c r="B943" s="86" t="s">
        <v>356</v>
      </c>
      <c r="C943" s="86">
        <v>2</v>
      </c>
      <c r="D943" s="121">
        <v>0.000741468389988201</v>
      </c>
      <c r="E943" s="121">
        <v>3.4173055832445254</v>
      </c>
      <c r="F943" s="86" t="s">
        <v>3798</v>
      </c>
      <c r="G943" s="86" t="b">
        <v>0</v>
      </c>
      <c r="H943" s="86" t="b">
        <v>0</v>
      </c>
      <c r="I943" s="86" t="b">
        <v>0</v>
      </c>
      <c r="J943" s="86" t="b">
        <v>0</v>
      </c>
      <c r="K943" s="86" t="b">
        <v>0</v>
      </c>
      <c r="L943" s="86" t="b">
        <v>0</v>
      </c>
    </row>
    <row r="944" spans="1:12" ht="15">
      <c r="A944" s="86" t="s">
        <v>356</v>
      </c>
      <c r="B944" s="86" t="s">
        <v>3155</v>
      </c>
      <c r="C944" s="86">
        <v>2</v>
      </c>
      <c r="D944" s="121">
        <v>0.000741468389988201</v>
      </c>
      <c r="E944" s="121">
        <v>2.2559375810095506</v>
      </c>
      <c r="F944" s="86" t="s">
        <v>3798</v>
      </c>
      <c r="G944" s="86" t="b">
        <v>0</v>
      </c>
      <c r="H944" s="86" t="b">
        <v>0</v>
      </c>
      <c r="I944" s="86" t="b">
        <v>0</v>
      </c>
      <c r="J944" s="86" t="b">
        <v>0</v>
      </c>
      <c r="K944" s="86" t="b">
        <v>0</v>
      </c>
      <c r="L944" s="86" t="b">
        <v>0</v>
      </c>
    </row>
    <row r="945" spans="1:12" ht="15">
      <c r="A945" s="86" t="s">
        <v>2713</v>
      </c>
      <c r="B945" s="86" t="s">
        <v>2765</v>
      </c>
      <c r="C945" s="86">
        <v>2</v>
      </c>
      <c r="D945" s="121">
        <v>0.000741468389988201</v>
      </c>
      <c r="E945" s="121">
        <v>0.3089943103117252</v>
      </c>
      <c r="F945" s="86" t="s">
        <v>3798</v>
      </c>
      <c r="G945" s="86" t="b">
        <v>0</v>
      </c>
      <c r="H945" s="86" t="b">
        <v>0</v>
      </c>
      <c r="I945" s="86" t="b">
        <v>0</v>
      </c>
      <c r="J945" s="86" t="b">
        <v>0</v>
      </c>
      <c r="K945" s="86" t="b">
        <v>0</v>
      </c>
      <c r="L945" s="86" t="b">
        <v>0</v>
      </c>
    </row>
    <row r="946" spans="1:12" ht="15">
      <c r="A946" s="86" t="s">
        <v>2741</v>
      </c>
      <c r="B946" s="86" t="s">
        <v>3260</v>
      </c>
      <c r="C946" s="86">
        <v>2</v>
      </c>
      <c r="D946" s="121">
        <v>0.000741468389988201</v>
      </c>
      <c r="E946" s="121">
        <v>1.684911823421557</v>
      </c>
      <c r="F946" s="86" t="s">
        <v>3798</v>
      </c>
      <c r="G946" s="86" t="b">
        <v>0</v>
      </c>
      <c r="H946" s="86" t="b">
        <v>0</v>
      </c>
      <c r="I946" s="86" t="b">
        <v>0</v>
      </c>
      <c r="J946" s="86" t="b">
        <v>0</v>
      </c>
      <c r="K946" s="86" t="b">
        <v>0</v>
      </c>
      <c r="L946" s="86" t="b">
        <v>0</v>
      </c>
    </row>
    <row r="947" spans="1:12" ht="15">
      <c r="A947" s="86" t="s">
        <v>3260</v>
      </c>
      <c r="B947" s="86" t="s">
        <v>3157</v>
      </c>
      <c r="C947" s="86">
        <v>2</v>
      </c>
      <c r="D947" s="121">
        <v>0.000741468389988201</v>
      </c>
      <c r="E947" s="121">
        <v>1.7097354071465891</v>
      </c>
      <c r="F947" s="86" t="s">
        <v>3798</v>
      </c>
      <c r="G947" s="86" t="b">
        <v>0</v>
      </c>
      <c r="H947" s="86" t="b">
        <v>0</v>
      </c>
      <c r="I947" s="86" t="b">
        <v>0</v>
      </c>
      <c r="J947" s="86" t="b">
        <v>0</v>
      </c>
      <c r="K947" s="86" t="b">
        <v>0</v>
      </c>
      <c r="L947" s="86" t="b">
        <v>0</v>
      </c>
    </row>
    <row r="948" spans="1:12" ht="15">
      <c r="A948" s="86" t="s">
        <v>2758</v>
      </c>
      <c r="B948" s="86" t="s">
        <v>3667</v>
      </c>
      <c r="C948" s="86">
        <v>2</v>
      </c>
      <c r="D948" s="121">
        <v>0.000741468389988201</v>
      </c>
      <c r="E948" s="121">
        <v>2.639154332860882</v>
      </c>
      <c r="F948" s="86" t="s">
        <v>3798</v>
      </c>
      <c r="G948" s="86" t="b">
        <v>0</v>
      </c>
      <c r="H948" s="86" t="b">
        <v>0</v>
      </c>
      <c r="I948" s="86" t="b">
        <v>0</v>
      </c>
      <c r="J948" s="86" t="b">
        <v>0</v>
      </c>
      <c r="K948" s="86" t="b">
        <v>0</v>
      </c>
      <c r="L948" s="86" t="b">
        <v>0</v>
      </c>
    </row>
    <row r="949" spans="1:12" ht="15">
      <c r="A949" s="86" t="s">
        <v>3667</v>
      </c>
      <c r="B949" s="86" t="s">
        <v>3157</v>
      </c>
      <c r="C949" s="86">
        <v>2</v>
      </c>
      <c r="D949" s="121">
        <v>0.000741468389988201</v>
      </c>
      <c r="E949" s="121">
        <v>2.1868566618662517</v>
      </c>
      <c r="F949" s="86" t="s">
        <v>3798</v>
      </c>
      <c r="G949" s="86" t="b">
        <v>0</v>
      </c>
      <c r="H949" s="86" t="b">
        <v>0</v>
      </c>
      <c r="I949" s="86" t="b">
        <v>0</v>
      </c>
      <c r="J949" s="86" t="b">
        <v>0</v>
      </c>
      <c r="K949" s="86" t="b">
        <v>0</v>
      </c>
      <c r="L949" s="86" t="b">
        <v>0</v>
      </c>
    </row>
    <row r="950" spans="1:12" ht="15">
      <c r="A950" s="86" t="s">
        <v>3157</v>
      </c>
      <c r="B950" s="86" t="s">
        <v>3668</v>
      </c>
      <c r="C950" s="86">
        <v>2</v>
      </c>
      <c r="D950" s="121">
        <v>0.000741468389988201</v>
      </c>
      <c r="E950" s="121">
        <v>2.1868566618662517</v>
      </c>
      <c r="F950" s="86" t="s">
        <v>3798</v>
      </c>
      <c r="G950" s="86" t="b">
        <v>0</v>
      </c>
      <c r="H950" s="86" t="b">
        <v>0</v>
      </c>
      <c r="I950" s="86" t="b">
        <v>0</v>
      </c>
      <c r="J950" s="86" t="b">
        <v>0</v>
      </c>
      <c r="K950" s="86" t="b">
        <v>0</v>
      </c>
      <c r="L950" s="86" t="b">
        <v>0</v>
      </c>
    </row>
    <row r="951" spans="1:12" ht="15">
      <c r="A951" s="86" t="s">
        <v>3668</v>
      </c>
      <c r="B951" s="86" t="s">
        <v>3669</v>
      </c>
      <c r="C951" s="86">
        <v>2</v>
      </c>
      <c r="D951" s="121">
        <v>0.000741468389988201</v>
      </c>
      <c r="E951" s="121">
        <v>3.4173055832445254</v>
      </c>
      <c r="F951" s="86" t="s">
        <v>3798</v>
      </c>
      <c r="G951" s="86" t="b">
        <v>0</v>
      </c>
      <c r="H951" s="86" t="b">
        <v>0</v>
      </c>
      <c r="I951" s="86" t="b">
        <v>0</v>
      </c>
      <c r="J951" s="86" t="b">
        <v>0</v>
      </c>
      <c r="K951" s="86" t="b">
        <v>0</v>
      </c>
      <c r="L951" s="86" t="b">
        <v>0</v>
      </c>
    </row>
    <row r="952" spans="1:12" ht="15">
      <c r="A952" s="86" t="s">
        <v>3669</v>
      </c>
      <c r="B952" s="86" t="s">
        <v>3244</v>
      </c>
      <c r="C952" s="86">
        <v>2</v>
      </c>
      <c r="D952" s="121">
        <v>0.000741468389988201</v>
      </c>
      <c r="E952" s="121">
        <v>2.940184328524863</v>
      </c>
      <c r="F952" s="86" t="s">
        <v>3798</v>
      </c>
      <c r="G952" s="86" t="b">
        <v>0</v>
      </c>
      <c r="H952" s="86" t="b">
        <v>0</v>
      </c>
      <c r="I952" s="86" t="b">
        <v>0</v>
      </c>
      <c r="J952" s="86" t="b">
        <v>0</v>
      </c>
      <c r="K952" s="86" t="b">
        <v>0</v>
      </c>
      <c r="L952" s="86" t="b">
        <v>0</v>
      </c>
    </row>
    <row r="953" spans="1:12" ht="15">
      <c r="A953" s="86" t="s">
        <v>3244</v>
      </c>
      <c r="B953" s="86" t="s">
        <v>3670</v>
      </c>
      <c r="C953" s="86">
        <v>2</v>
      </c>
      <c r="D953" s="121">
        <v>0.000741468389988201</v>
      </c>
      <c r="E953" s="121">
        <v>3.116275587580544</v>
      </c>
      <c r="F953" s="86" t="s">
        <v>3798</v>
      </c>
      <c r="G953" s="86" t="b">
        <v>0</v>
      </c>
      <c r="H953" s="86" t="b">
        <v>0</v>
      </c>
      <c r="I953" s="86" t="b">
        <v>0</v>
      </c>
      <c r="J953" s="86" t="b">
        <v>0</v>
      </c>
      <c r="K953" s="86" t="b">
        <v>0</v>
      </c>
      <c r="L953" s="86" t="b">
        <v>0</v>
      </c>
    </row>
    <row r="954" spans="1:12" ht="15">
      <c r="A954" s="86" t="s">
        <v>3670</v>
      </c>
      <c r="B954" s="86" t="s">
        <v>3671</v>
      </c>
      <c r="C954" s="86">
        <v>2</v>
      </c>
      <c r="D954" s="121">
        <v>0.000741468389988201</v>
      </c>
      <c r="E954" s="121">
        <v>3.4173055832445254</v>
      </c>
      <c r="F954" s="86" t="s">
        <v>3798</v>
      </c>
      <c r="G954" s="86" t="b">
        <v>0</v>
      </c>
      <c r="H954" s="86" t="b">
        <v>0</v>
      </c>
      <c r="I954" s="86" t="b">
        <v>0</v>
      </c>
      <c r="J954" s="86" t="b">
        <v>0</v>
      </c>
      <c r="K954" s="86" t="b">
        <v>0</v>
      </c>
      <c r="L954" s="86" t="b">
        <v>0</v>
      </c>
    </row>
    <row r="955" spans="1:12" ht="15">
      <c r="A955" s="86" t="s">
        <v>3671</v>
      </c>
      <c r="B955" s="86" t="s">
        <v>3672</v>
      </c>
      <c r="C955" s="86">
        <v>2</v>
      </c>
      <c r="D955" s="121">
        <v>0.000741468389988201</v>
      </c>
      <c r="E955" s="121">
        <v>3.4173055832445254</v>
      </c>
      <c r="F955" s="86" t="s">
        <v>3798</v>
      </c>
      <c r="G955" s="86" t="b">
        <v>0</v>
      </c>
      <c r="H955" s="86" t="b">
        <v>0</v>
      </c>
      <c r="I955" s="86" t="b">
        <v>0</v>
      </c>
      <c r="J955" s="86" t="b">
        <v>0</v>
      </c>
      <c r="K955" s="86" t="b">
        <v>0</v>
      </c>
      <c r="L955" s="86" t="b">
        <v>0</v>
      </c>
    </row>
    <row r="956" spans="1:12" ht="15">
      <c r="A956" s="86" t="s">
        <v>3672</v>
      </c>
      <c r="B956" s="86" t="s">
        <v>3411</v>
      </c>
      <c r="C956" s="86">
        <v>2</v>
      </c>
      <c r="D956" s="121">
        <v>0.000741468389988201</v>
      </c>
      <c r="E956" s="121">
        <v>3.241214324188844</v>
      </c>
      <c r="F956" s="86" t="s">
        <v>3798</v>
      </c>
      <c r="G956" s="86" t="b">
        <v>0</v>
      </c>
      <c r="H956" s="86" t="b">
        <v>0</v>
      </c>
      <c r="I956" s="86" t="b">
        <v>0</v>
      </c>
      <c r="J956" s="86" t="b">
        <v>0</v>
      </c>
      <c r="K956" s="86" t="b">
        <v>0</v>
      </c>
      <c r="L956" s="86" t="b">
        <v>0</v>
      </c>
    </row>
    <row r="957" spans="1:12" ht="15">
      <c r="A957" s="86" t="s">
        <v>3411</v>
      </c>
      <c r="B957" s="86" t="s">
        <v>3210</v>
      </c>
      <c r="C957" s="86">
        <v>2</v>
      </c>
      <c r="D957" s="121">
        <v>0.000741468389988201</v>
      </c>
      <c r="E957" s="121">
        <v>2.5880018104135005</v>
      </c>
      <c r="F957" s="86" t="s">
        <v>3798</v>
      </c>
      <c r="G957" s="86" t="b">
        <v>0</v>
      </c>
      <c r="H957" s="86" t="b">
        <v>0</v>
      </c>
      <c r="I957" s="86" t="b">
        <v>0</v>
      </c>
      <c r="J957" s="86" t="b">
        <v>0</v>
      </c>
      <c r="K957" s="86" t="b">
        <v>0</v>
      </c>
      <c r="L957" s="86" t="b">
        <v>0</v>
      </c>
    </row>
    <row r="958" spans="1:12" ht="15">
      <c r="A958" s="86" t="s">
        <v>3182</v>
      </c>
      <c r="B958" s="86" t="s">
        <v>3673</v>
      </c>
      <c r="C958" s="86">
        <v>2</v>
      </c>
      <c r="D958" s="121">
        <v>0.000741468389988201</v>
      </c>
      <c r="E958" s="121">
        <v>2.60439222660167</v>
      </c>
      <c r="F958" s="86" t="s">
        <v>3798</v>
      </c>
      <c r="G958" s="86" t="b">
        <v>0</v>
      </c>
      <c r="H958" s="86" t="b">
        <v>0</v>
      </c>
      <c r="I958" s="86" t="b">
        <v>0</v>
      </c>
      <c r="J958" s="86" t="b">
        <v>0</v>
      </c>
      <c r="K958" s="86" t="b">
        <v>0</v>
      </c>
      <c r="L958" s="86" t="b">
        <v>0</v>
      </c>
    </row>
    <row r="959" spans="1:12" ht="15">
      <c r="A959" s="86" t="s">
        <v>3673</v>
      </c>
      <c r="B959" s="86" t="s">
        <v>3674</v>
      </c>
      <c r="C959" s="86">
        <v>2</v>
      </c>
      <c r="D959" s="121">
        <v>0.000741468389988201</v>
      </c>
      <c r="E959" s="121">
        <v>3.4173055832445254</v>
      </c>
      <c r="F959" s="86" t="s">
        <v>3798</v>
      </c>
      <c r="G959" s="86" t="b">
        <v>0</v>
      </c>
      <c r="H959" s="86" t="b">
        <v>0</v>
      </c>
      <c r="I959" s="86" t="b">
        <v>0</v>
      </c>
      <c r="J959" s="86" t="b">
        <v>1</v>
      </c>
      <c r="K959" s="86" t="b">
        <v>0</v>
      </c>
      <c r="L959" s="86" t="b">
        <v>0</v>
      </c>
    </row>
    <row r="960" spans="1:12" ht="15">
      <c r="A960" s="86" t="s">
        <v>3674</v>
      </c>
      <c r="B960" s="86" t="s">
        <v>3283</v>
      </c>
      <c r="C960" s="86">
        <v>2</v>
      </c>
      <c r="D960" s="121">
        <v>0.000741468389988201</v>
      </c>
      <c r="E960" s="121">
        <v>3.019365574572488</v>
      </c>
      <c r="F960" s="86" t="s">
        <v>3798</v>
      </c>
      <c r="G960" s="86" t="b">
        <v>1</v>
      </c>
      <c r="H960" s="86" t="b">
        <v>0</v>
      </c>
      <c r="I960" s="86" t="b">
        <v>0</v>
      </c>
      <c r="J960" s="86" t="b">
        <v>0</v>
      </c>
      <c r="K960" s="86" t="b">
        <v>0</v>
      </c>
      <c r="L960" s="86" t="b">
        <v>0</v>
      </c>
    </row>
    <row r="961" spans="1:12" ht="15">
      <c r="A961" s="86" t="s">
        <v>3283</v>
      </c>
      <c r="B961" s="86" t="s">
        <v>3431</v>
      </c>
      <c r="C961" s="86">
        <v>2</v>
      </c>
      <c r="D961" s="121">
        <v>0.000741468389988201</v>
      </c>
      <c r="E961" s="121">
        <v>2.8432743155168065</v>
      </c>
      <c r="F961" s="86" t="s">
        <v>3798</v>
      </c>
      <c r="G961" s="86" t="b">
        <v>0</v>
      </c>
      <c r="H961" s="86" t="b">
        <v>0</v>
      </c>
      <c r="I961" s="86" t="b">
        <v>0</v>
      </c>
      <c r="J961" s="86" t="b">
        <v>0</v>
      </c>
      <c r="K961" s="86" t="b">
        <v>0</v>
      </c>
      <c r="L961" s="86" t="b">
        <v>0</v>
      </c>
    </row>
    <row r="962" spans="1:12" ht="15">
      <c r="A962" s="86" t="s">
        <v>3431</v>
      </c>
      <c r="B962" s="86" t="s">
        <v>3675</v>
      </c>
      <c r="C962" s="86">
        <v>2</v>
      </c>
      <c r="D962" s="121">
        <v>0.000741468389988201</v>
      </c>
      <c r="E962" s="121">
        <v>3.241214324188844</v>
      </c>
      <c r="F962" s="86" t="s">
        <v>3798</v>
      </c>
      <c r="G962" s="86" t="b">
        <v>0</v>
      </c>
      <c r="H962" s="86" t="b">
        <v>0</v>
      </c>
      <c r="I962" s="86" t="b">
        <v>0</v>
      </c>
      <c r="J962" s="86" t="b">
        <v>0</v>
      </c>
      <c r="K962" s="86" t="b">
        <v>0</v>
      </c>
      <c r="L962" s="86" t="b">
        <v>0</v>
      </c>
    </row>
    <row r="963" spans="1:12" ht="15">
      <c r="A963" s="86" t="s">
        <v>3675</v>
      </c>
      <c r="B963" s="86" t="s">
        <v>355</v>
      </c>
      <c r="C963" s="86">
        <v>2</v>
      </c>
      <c r="D963" s="121">
        <v>0.000741468389988201</v>
      </c>
      <c r="E963" s="121">
        <v>3.4173055832445254</v>
      </c>
      <c r="F963" s="86" t="s">
        <v>3798</v>
      </c>
      <c r="G963" s="86" t="b">
        <v>0</v>
      </c>
      <c r="H963" s="86" t="b">
        <v>0</v>
      </c>
      <c r="I963" s="86" t="b">
        <v>0</v>
      </c>
      <c r="J963" s="86" t="b">
        <v>0</v>
      </c>
      <c r="K963" s="86" t="b">
        <v>0</v>
      </c>
      <c r="L963" s="86" t="b">
        <v>0</v>
      </c>
    </row>
    <row r="964" spans="1:12" ht="15">
      <c r="A964" s="86" t="s">
        <v>355</v>
      </c>
      <c r="B964" s="86" t="s">
        <v>297</v>
      </c>
      <c r="C964" s="86">
        <v>2</v>
      </c>
      <c r="D964" s="121">
        <v>0.000741468389988201</v>
      </c>
      <c r="E964" s="121">
        <v>3.4173055832445254</v>
      </c>
      <c r="F964" s="86" t="s">
        <v>3798</v>
      </c>
      <c r="G964" s="86" t="b">
        <v>0</v>
      </c>
      <c r="H964" s="86" t="b">
        <v>0</v>
      </c>
      <c r="I964" s="86" t="b">
        <v>0</v>
      </c>
      <c r="J964" s="86" t="b">
        <v>0</v>
      </c>
      <c r="K964" s="86" t="b">
        <v>0</v>
      </c>
      <c r="L964" s="86" t="b">
        <v>0</v>
      </c>
    </row>
    <row r="965" spans="1:12" ht="15">
      <c r="A965" s="86" t="s">
        <v>297</v>
      </c>
      <c r="B965" s="86" t="s">
        <v>3193</v>
      </c>
      <c r="C965" s="86">
        <v>2</v>
      </c>
      <c r="D965" s="121">
        <v>0.000741468389988201</v>
      </c>
      <c r="E965" s="121">
        <v>2.60439222660167</v>
      </c>
      <c r="F965" s="86" t="s">
        <v>3798</v>
      </c>
      <c r="G965" s="86" t="b">
        <v>0</v>
      </c>
      <c r="H965" s="86" t="b">
        <v>0</v>
      </c>
      <c r="I965" s="86" t="b">
        <v>0</v>
      </c>
      <c r="J965" s="86" t="b">
        <v>0</v>
      </c>
      <c r="K965" s="86" t="b">
        <v>0</v>
      </c>
      <c r="L965" s="86" t="b">
        <v>0</v>
      </c>
    </row>
    <row r="966" spans="1:12" ht="15">
      <c r="A966" s="86" t="s">
        <v>3193</v>
      </c>
      <c r="B966" s="86" t="s">
        <v>3676</v>
      </c>
      <c r="C966" s="86">
        <v>2</v>
      </c>
      <c r="D966" s="121">
        <v>0.000741468389988201</v>
      </c>
      <c r="E966" s="121">
        <v>2.60439222660167</v>
      </c>
      <c r="F966" s="86" t="s">
        <v>3798</v>
      </c>
      <c r="G966" s="86" t="b">
        <v>0</v>
      </c>
      <c r="H966" s="86" t="b">
        <v>0</v>
      </c>
      <c r="I966" s="86" t="b">
        <v>0</v>
      </c>
      <c r="J966" s="86" t="b">
        <v>0</v>
      </c>
      <c r="K966" s="86" t="b">
        <v>0</v>
      </c>
      <c r="L966" s="86" t="b">
        <v>0</v>
      </c>
    </row>
    <row r="967" spans="1:12" ht="15">
      <c r="A967" s="86" t="s">
        <v>3676</v>
      </c>
      <c r="B967" s="86" t="s">
        <v>2715</v>
      </c>
      <c r="C967" s="86">
        <v>2</v>
      </c>
      <c r="D967" s="121">
        <v>0.000741468389988201</v>
      </c>
      <c r="E967" s="121">
        <v>1.7140142051258642</v>
      </c>
      <c r="F967" s="86" t="s">
        <v>3798</v>
      </c>
      <c r="G967" s="86" t="b">
        <v>0</v>
      </c>
      <c r="H967" s="86" t="b">
        <v>0</v>
      </c>
      <c r="I967" s="86" t="b">
        <v>0</v>
      </c>
      <c r="J967" s="86" t="b">
        <v>0</v>
      </c>
      <c r="K967" s="86" t="b">
        <v>0</v>
      </c>
      <c r="L967" s="86" t="b">
        <v>0</v>
      </c>
    </row>
    <row r="968" spans="1:12" ht="15">
      <c r="A968" s="86" t="s">
        <v>2715</v>
      </c>
      <c r="B968" s="86" t="s">
        <v>3249</v>
      </c>
      <c r="C968" s="86">
        <v>2</v>
      </c>
      <c r="D968" s="121">
        <v>0.000741468389988201</v>
      </c>
      <c r="E968" s="121">
        <v>1.228377099483672</v>
      </c>
      <c r="F968" s="86" t="s">
        <v>3798</v>
      </c>
      <c r="G968" s="86" t="b">
        <v>0</v>
      </c>
      <c r="H968" s="86" t="b">
        <v>0</v>
      </c>
      <c r="I968" s="86" t="b">
        <v>0</v>
      </c>
      <c r="J968" s="86" t="b">
        <v>0</v>
      </c>
      <c r="K968" s="86" t="b">
        <v>0</v>
      </c>
      <c r="L968" s="86" t="b">
        <v>0</v>
      </c>
    </row>
    <row r="969" spans="1:12" ht="15">
      <c r="A969" s="86" t="s">
        <v>3249</v>
      </c>
      <c r="B969" s="86" t="s">
        <v>3677</v>
      </c>
      <c r="C969" s="86">
        <v>2</v>
      </c>
      <c r="D969" s="121">
        <v>0.000741468389988201</v>
      </c>
      <c r="E969" s="121">
        <v>2.940184328524863</v>
      </c>
      <c r="F969" s="86" t="s">
        <v>3798</v>
      </c>
      <c r="G969" s="86" t="b">
        <v>0</v>
      </c>
      <c r="H969" s="86" t="b">
        <v>0</v>
      </c>
      <c r="I969" s="86" t="b">
        <v>0</v>
      </c>
      <c r="J969" s="86" t="b">
        <v>0</v>
      </c>
      <c r="K969" s="86" t="b">
        <v>0</v>
      </c>
      <c r="L969" s="86" t="b">
        <v>0</v>
      </c>
    </row>
    <row r="970" spans="1:12" ht="15">
      <c r="A970" s="86" t="s">
        <v>3677</v>
      </c>
      <c r="B970" s="86" t="s">
        <v>3678</v>
      </c>
      <c r="C970" s="86">
        <v>2</v>
      </c>
      <c r="D970" s="121">
        <v>0.000741468389988201</v>
      </c>
      <c r="E970" s="121">
        <v>3.4173055832445254</v>
      </c>
      <c r="F970" s="86" t="s">
        <v>3798</v>
      </c>
      <c r="G970" s="86" t="b">
        <v>0</v>
      </c>
      <c r="H970" s="86" t="b">
        <v>0</v>
      </c>
      <c r="I970" s="86" t="b">
        <v>0</v>
      </c>
      <c r="J970" s="86" t="b">
        <v>0</v>
      </c>
      <c r="K970" s="86" t="b">
        <v>0</v>
      </c>
      <c r="L970" s="86" t="b">
        <v>0</v>
      </c>
    </row>
    <row r="971" spans="1:12" ht="15">
      <c r="A971" s="86" t="s">
        <v>3678</v>
      </c>
      <c r="B971" s="86" t="s">
        <v>3181</v>
      </c>
      <c r="C971" s="86">
        <v>2</v>
      </c>
      <c r="D971" s="121">
        <v>0.000741468389988201</v>
      </c>
      <c r="E971" s="121">
        <v>2.3566077428909136</v>
      </c>
      <c r="F971" s="86" t="s">
        <v>3798</v>
      </c>
      <c r="G971" s="86" t="b">
        <v>0</v>
      </c>
      <c r="H971" s="86" t="b">
        <v>0</v>
      </c>
      <c r="I971" s="86" t="b">
        <v>0</v>
      </c>
      <c r="J971" s="86" t="b">
        <v>0</v>
      </c>
      <c r="K971" s="86" t="b">
        <v>0</v>
      </c>
      <c r="L971" s="86" t="b">
        <v>0</v>
      </c>
    </row>
    <row r="972" spans="1:12" ht="15">
      <c r="A972" s="86" t="s">
        <v>2762</v>
      </c>
      <c r="B972" s="86" t="s">
        <v>3679</v>
      </c>
      <c r="C972" s="86">
        <v>2</v>
      </c>
      <c r="D972" s="121">
        <v>0.000741468389988201</v>
      </c>
      <c r="E972" s="121">
        <v>2.2559375810095506</v>
      </c>
      <c r="F972" s="86" t="s">
        <v>3798</v>
      </c>
      <c r="G972" s="86" t="b">
        <v>0</v>
      </c>
      <c r="H972" s="86" t="b">
        <v>0</v>
      </c>
      <c r="I972" s="86" t="b">
        <v>0</v>
      </c>
      <c r="J972" s="86" t="b">
        <v>0</v>
      </c>
      <c r="K972" s="86" t="b">
        <v>0</v>
      </c>
      <c r="L972" s="86" t="b">
        <v>0</v>
      </c>
    </row>
    <row r="973" spans="1:12" ht="15">
      <c r="A973" s="86" t="s">
        <v>3679</v>
      </c>
      <c r="B973" s="86" t="s">
        <v>2713</v>
      </c>
      <c r="C973" s="86">
        <v>2</v>
      </c>
      <c r="D973" s="121">
        <v>0.000741468389988201</v>
      </c>
      <c r="E973" s="121">
        <v>1.4441777296448268</v>
      </c>
      <c r="F973" s="86" t="s">
        <v>3798</v>
      </c>
      <c r="G973" s="86" t="b">
        <v>0</v>
      </c>
      <c r="H973" s="86" t="b">
        <v>0</v>
      </c>
      <c r="I973" s="86" t="b">
        <v>0</v>
      </c>
      <c r="J973" s="86" t="b">
        <v>0</v>
      </c>
      <c r="K973" s="86" t="b">
        <v>0</v>
      </c>
      <c r="L973" s="86" t="b">
        <v>0</v>
      </c>
    </row>
    <row r="974" spans="1:12" ht="15">
      <c r="A974" s="86" t="s">
        <v>2721</v>
      </c>
      <c r="B974" s="86" t="s">
        <v>3680</v>
      </c>
      <c r="C974" s="86">
        <v>2</v>
      </c>
      <c r="D974" s="121">
        <v>0.000741468389988201</v>
      </c>
      <c r="E974" s="121">
        <v>2.1501338548415116</v>
      </c>
      <c r="F974" s="86" t="s">
        <v>3798</v>
      </c>
      <c r="G974" s="86" t="b">
        <v>0</v>
      </c>
      <c r="H974" s="86" t="b">
        <v>0</v>
      </c>
      <c r="I974" s="86" t="b">
        <v>0</v>
      </c>
      <c r="J974" s="86" t="b">
        <v>0</v>
      </c>
      <c r="K974" s="86" t="b">
        <v>0</v>
      </c>
      <c r="L974" s="86" t="b">
        <v>0</v>
      </c>
    </row>
    <row r="975" spans="1:12" ht="15">
      <c r="A975" s="86" t="s">
        <v>3680</v>
      </c>
      <c r="B975" s="86" t="s">
        <v>3681</v>
      </c>
      <c r="C975" s="86">
        <v>2</v>
      </c>
      <c r="D975" s="121">
        <v>0.000741468389988201</v>
      </c>
      <c r="E975" s="121">
        <v>3.4173055832445254</v>
      </c>
      <c r="F975" s="86" t="s">
        <v>3798</v>
      </c>
      <c r="G975" s="86" t="b">
        <v>0</v>
      </c>
      <c r="H975" s="86" t="b">
        <v>0</v>
      </c>
      <c r="I975" s="86" t="b">
        <v>0</v>
      </c>
      <c r="J975" s="86" t="b">
        <v>0</v>
      </c>
      <c r="K975" s="86" t="b">
        <v>0</v>
      </c>
      <c r="L975" s="86" t="b">
        <v>0</v>
      </c>
    </row>
    <row r="976" spans="1:12" ht="15">
      <c r="A976" s="86" t="s">
        <v>3681</v>
      </c>
      <c r="B976" s="86" t="s">
        <v>3682</v>
      </c>
      <c r="C976" s="86">
        <v>2</v>
      </c>
      <c r="D976" s="121">
        <v>0.000741468389988201</v>
      </c>
      <c r="E976" s="121">
        <v>3.4173055832445254</v>
      </c>
      <c r="F976" s="86" t="s">
        <v>3798</v>
      </c>
      <c r="G976" s="86" t="b">
        <v>0</v>
      </c>
      <c r="H976" s="86" t="b">
        <v>0</v>
      </c>
      <c r="I976" s="86" t="b">
        <v>0</v>
      </c>
      <c r="J976" s="86" t="b">
        <v>0</v>
      </c>
      <c r="K976" s="86" t="b">
        <v>0</v>
      </c>
      <c r="L976" s="86" t="b">
        <v>0</v>
      </c>
    </row>
    <row r="977" spans="1:12" ht="15">
      <c r="A977" s="86" t="s">
        <v>3682</v>
      </c>
      <c r="B977" s="86" t="s">
        <v>2751</v>
      </c>
      <c r="C977" s="86">
        <v>2</v>
      </c>
      <c r="D977" s="121">
        <v>0.000741468389988201</v>
      </c>
      <c r="E977" s="121">
        <v>2.3381243371969007</v>
      </c>
      <c r="F977" s="86" t="s">
        <v>3798</v>
      </c>
      <c r="G977" s="86" t="b">
        <v>0</v>
      </c>
      <c r="H977" s="86" t="b">
        <v>0</v>
      </c>
      <c r="I977" s="86" t="b">
        <v>0</v>
      </c>
      <c r="J977" s="86" t="b">
        <v>0</v>
      </c>
      <c r="K977" s="86" t="b">
        <v>0</v>
      </c>
      <c r="L977" s="86" t="b">
        <v>0</v>
      </c>
    </row>
    <row r="978" spans="1:12" ht="15">
      <c r="A978" s="86" t="s">
        <v>2751</v>
      </c>
      <c r="B978" s="86" t="s">
        <v>354</v>
      </c>
      <c r="C978" s="86">
        <v>2</v>
      </c>
      <c r="D978" s="121">
        <v>0.000741468389988201</v>
      </c>
      <c r="E978" s="121">
        <v>2.3381243371969007</v>
      </c>
      <c r="F978" s="86" t="s">
        <v>3798</v>
      </c>
      <c r="G978" s="86" t="b">
        <v>0</v>
      </c>
      <c r="H978" s="86" t="b">
        <v>0</v>
      </c>
      <c r="I978" s="86" t="b">
        <v>0</v>
      </c>
      <c r="J978" s="86" t="b">
        <v>0</v>
      </c>
      <c r="K978" s="86" t="b">
        <v>0</v>
      </c>
      <c r="L978" s="86" t="b">
        <v>0</v>
      </c>
    </row>
    <row r="979" spans="1:12" ht="15">
      <c r="A979" s="86" t="s">
        <v>354</v>
      </c>
      <c r="B979" s="86" t="s">
        <v>3683</v>
      </c>
      <c r="C979" s="86">
        <v>2</v>
      </c>
      <c r="D979" s="121">
        <v>0.000741468389988201</v>
      </c>
      <c r="E979" s="121">
        <v>3.4173055832445254</v>
      </c>
      <c r="F979" s="86" t="s">
        <v>3798</v>
      </c>
      <c r="G979" s="86" t="b">
        <v>0</v>
      </c>
      <c r="H979" s="86" t="b">
        <v>0</v>
      </c>
      <c r="I979" s="86" t="b">
        <v>0</v>
      </c>
      <c r="J979" s="86" t="b">
        <v>0</v>
      </c>
      <c r="K979" s="86" t="b">
        <v>0</v>
      </c>
      <c r="L979" s="86" t="b">
        <v>0</v>
      </c>
    </row>
    <row r="980" spans="1:12" ht="15">
      <c r="A980" s="86" t="s">
        <v>3683</v>
      </c>
      <c r="B980" s="86" t="s">
        <v>3281</v>
      </c>
      <c r="C980" s="86">
        <v>2</v>
      </c>
      <c r="D980" s="121">
        <v>0.000741468389988201</v>
      </c>
      <c r="E980" s="121">
        <v>3.019365574572488</v>
      </c>
      <c r="F980" s="86" t="s">
        <v>3798</v>
      </c>
      <c r="G980" s="86" t="b">
        <v>0</v>
      </c>
      <c r="H980" s="86" t="b">
        <v>0</v>
      </c>
      <c r="I980" s="86" t="b">
        <v>0</v>
      </c>
      <c r="J980" s="86" t="b">
        <v>0</v>
      </c>
      <c r="K980" s="86" t="b">
        <v>0</v>
      </c>
      <c r="L980" s="86" t="b">
        <v>0</v>
      </c>
    </row>
    <row r="981" spans="1:12" ht="15">
      <c r="A981" s="86" t="s">
        <v>3281</v>
      </c>
      <c r="B981" s="86" t="s">
        <v>296</v>
      </c>
      <c r="C981" s="86">
        <v>2</v>
      </c>
      <c r="D981" s="121">
        <v>0.000741468389988201</v>
      </c>
      <c r="E981" s="121">
        <v>2.7183355789085066</v>
      </c>
      <c r="F981" s="86" t="s">
        <v>3798</v>
      </c>
      <c r="G981" s="86" t="b">
        <v>0</v>
      </c>
      <c r="H981" s="86" t="b">
        <v>0</v>
      </c>
      <c r="I981" s="86" t="b">
        <v>0</v>
      </c>
      <c r="J981" s="86" t="b">
        <v>0</v>
      </c>
      <c r="K981" s="86" t="b">
        <v>0</v>
      </c>
      <c r="L981" s="86" t="b">
        <v>0</v>
      </c>
    </row>
    <row r="982" spans="1:12" ht="15">
      <c r="A982" s="86" t="s">
        <v>296</v>
      </c>
      <c r="B982" s="86" t="s">
        <v>3684</v>
      </c>
      <c r="C982" s="86">
        <v>2</v>
      </c>
      <c r="D982" s="121">
        <v>0.000741468389988201</v>
      </c>
      <c r="E982" s="121">
        <v>3.4173055832445254</v>
      </c>
      <c r="F982" s="86" t="s">
        <v>3798</v>
      </c>
      <c r="G982" s="86" t="b">
        <v>0</v>
      </c>
      <c r="H982" s="86" t="b">
        <v>0</v>
      </c>
      <c r="I982" s="86" t="b">
        <v>0</v>
      </c>
      <c r="J982" s="86" t="b">
        <v>0</v>
      </c>
      <c r="K982" s="86" t="b">
        <v>0</v>
      </c>
      <c r="L982" s="86" t="b">
        <v>0</v>
      </c>
    </row>
    <row r="983" spans="1:12" ht="15">
      <c r="A983" s="86" t="s">
        <v>3684</v>
      </c>
      <c r="B983" s="86" t="s">
        <v>3685</v>
      </c>
      <c r="C983" s="86">
        <v>2</v>
      </c>
      <c r="D983" s="121">
        <v>0.000741468389988201</v>
      </c>
      <c r="E983" s="121">
        <v>3.4173055832445254</v>
      </c>
      <c r="F983" s="86" t="s">
        <v>3798</v>
      </c>
      <c r="G983" s="86" t="b">
        <v>0</v>
      </c>
      <c r="H983" s="86" t="b">
        <v>0</v>
      </c>
      <c r="I983" s="86" t="b">
        <v>0</v>
      </c>
      <c r="J983" s="86" t="b">
        <v>0</v>
      </c>
      <c r="K983" s="86" t="b">
        <v>0</v>
      </c>
      <c r="L983" s="86" t="b">
        <v>0</v>
      </c>
    </row>
    <row r="984" spans="1:12" ht="15">
      <c r="A984" s="86" t="s">
        <v>3685</v>
      </c>
      <c r="B984" s="86" t="s">
        <v>3281</v>
      </c>
      <c r="C984" s="86">
        <v>2</v>
      </c>
      <c r="D984" s="121">
        <v>0.000741468389988201</v>
      </c>
      <c r="E984" s="121">
        <v>3.019365574572488</v>
      </c>
      <c r="F984" s="86" t="s">
        <v>3798</v>
      </c>
      <c r="G984" s="86" t="b">
        <v>0</v>
      </c>
      <c r="H984" s="86" t="b">
        <v>0</v>
      </c>
      <c r="I984" s="86" t="b">
        <v>0</v>
      </c>
      <c r="J984" s="86" t="b">
        <v>0</v>
      </c>
      <c r="K984" s="86" t="b">
        <v>0</v>
      </c>
      <c r="L984" s="86" t="b">
        <v>0</v>
      </c>
    </row>
    <row r="985" spans="1:12" ht="15">
      <c r="A985" s="86" t="s">
        <v>3281</v>
      </c>
      <c r="B985" s="86" t="s">
        <v>3231</v>
      </c>
      <c r="C985" s="86">
        <v>2</v>
      </c>
      <c r="D985" s="121">
        <v>0.000741468389988201</v>
      </c>
      <c r="E985" s="121">
        <v>2.475297530222212</v>
      </c>
      <c r="F985" s="86" t="s">
        <v>3798</v>
      </c>
      <c r="G985" s="86" t="b">
        <v>0</v>
      </c>
      <c r="H985" s="86" t="b">
        <v>0</v>
      </c>
      <c r="I985" s="86" t="b">
        <v>0</v>
      </c>
      <c r="J985" s="86" t="b">
        <v>0</v>
      </c>
      <c r="K985" s="86" t="b">
        <v>0</v>
      </c>
      <c r="L985" s="86" t="b">
        <v>0</v>
      </c>
    </row>
    <row r="986" spans="1:12" ht="15">
      <c r="A986" s="86" t="s">
        <v>3231</v>
      </c>
      <c r="B986" s="86" t="s">
        <v>2722</v>
      </c>
      <c r="C986" s="86">
        <v>2</v>
      </c>
      <c r="D986" s="121">
        <v>0.000741468389988201</v>
      </c>
      <c r="E986" s="121">
        <v>1.3169350381269627</v>
      </c>
      <c r="F986" s="86" t="s">
        <v>3798</v>
      </c>
      <c r="G986" s="86" t="b">
        <v>0</v>
      </c>
      <c r="H986" s="86" t="b">
        <v>0</v>
      </c>
      <c r="I986" s="86" t="b">
        <v>0</v>
      </c>
      <c r="J986" s="86" t="b">
        <v>0</v>
      </c>
      <c r="K986" s="86" t="b">
        <v>0</v>
      </c>
      <c r="L986" s="86" t="b">
        <v>0</v>
      </c>
    </row>
    <row r="987" spans="1:12" ht="15">
      <c r="A987" s="86" t="s">
        <v>2722</v>
      </c>
      <c r="B987" s="86" t="s">
        <v>3686</v>
      </c>
      <c r="C987" s="86">
        <v>2</v>
      </c>
      <c r="D987" s="121">
        <v>0.000741468389988201</v>
      </c>
      <c r="E987" s="121">
        <v>1.8375219866277153</v>
      </c>
      <c r="F987" s="86" t="s">
        <v>3798</v>
      </c>
      <c r="G987" s="86" t="b">
        <v>0</v>
      </c>
      <c r="H987" s="86" t="b">
        <v>0</v>
      </c>
      <c r="I987" s="86" t="b">
        <v>0</v>
      </c>
      <c r="J987" s="86" t="b">
        <v>0</v>
      </c>
      <c r="K987" s="86" t="b">
        <v>0</v>
      </c>
      <c r="L987" s="86" t="b">
        <v>0</v>
      </c>
    </row>
    <row r="988" spans="1:12" ht="15">
      <c r="A988" s="86" t="s">
        <v>3686</v>
      </c>
      <c r="B988" s="86" t="s">
        <v>3687</v>
      </c>
      <c r="C988" s="86">
        <v>2</v>
      </c>
      <c r="D988" s="121">
        <v>0.000741468389988201</v>
      </c>
      <c r="E988" s="121">
        <v>3.4173055832445254</v>
      </c>
      <c r="F988" s="86" t="s">
        <v>3798</v>
      </c>
      <c r="G988" s="86" t="b">
        <v>0</v>
      </c>
      <c r="H988" s="86" t="b">
        <v>0</v>
      </c>
      <c r="I988" s="86" t="b">
        <v>0</v>
      </c>
      <c r="J988" s="86" t="b">
        <v>0</v>
      </c>
      <c r="K988" s="86" t="b">
        <v>0</v>
      </c>
      <c r="L988" s="86" t="b">
        <v>0</v>
      </c>
    </row>
    <row r="989" spans="1:12" ht="15">
      <c r="A989" s="86" t="s">
        <v>3687</v>
      </c>
      <c r="B989" s="86" t="s">
        <v>3165</v>
      </c>
      <c r="C989" s="86">
        <v>2</v>
      </c>
      <c r="D989" s="121">
        <v>0.000741468389988201</v>
      </c>
      <c r="E989" s="121">
        <v>2.2711775475662876</v>
      </c>
      <c r="F989" s="86" t="s">
        <v>3798</v>
      </c>
      <c r="G989" s="86" t="b">
        <v>0</v>
      </c>
      <c r="H989" s="86" t="b">
        <v>0</v>
      </c>
      <c r="I989" s="86" t="b">
        <v>0</v>
      </c>
      <c r="J989" s="86" t="b">
        <v>0</v>
      </c>
      <c r="K989" s="86" t="b">
        <v>0</v>
      </c>
      <c r="L989" s="86" t="b">
        <v>0</v>
      </c>
    </row>
    <row r="990" spans="1:12" ht="15">
      <c r="A990" s="86" t="s">
        <v>3165</v>
      </c>
      <c r="B990" s="86" t="s">
        <v>3190</v>
      </c>
      <c r="C990" s="86">
        <v>2</v>
      </c>
      <c r="D990" s="121">
        <v>0.000741468389988201</v>
      </c>
      <c r="E990" s="121">
        <v>1.5722075432302687</v>
      </c>
      <c r="F990" s="86" t="s">
        <v>3798</v>
      </c>
      <c r="G990" s="86" t="b">
        <v>0</v>
      </c>
      <c r="H990" s="86" t="b">
        <v>0</v>
      </c>
      <c r="I990" s="86" t="b">
        <v>0</v>
      </c>
      <c r="J990" s="86" t="b">
        <v>0</v>
      </c>
      <c r="K990" s="86" t="b">
        <v>0</v>
      </c>
      <c r="L990" s="86" t="b">
        <v>0</v>
      </c>
    </row>
    <row r="991" spans="1:12" ht="15">
      <c r="A991" s="86" t="s">
        <v>2656</v>
      </c>
      <c r="B991" s="86" t="s">
        <v>2713</v>
      </c>
      <c r="C991" s="86">
        <v>2</v>
      </c>
      <c r="D991" s="121">
        <v>0.000741468389988201</v>
      </c>
      <c r="E991" s="121">
        <v>0.8421177383168644</v>
      </c>
      <c r="F991" s="86" t="s">
        <v>3798</v>
      </c>
      <c r="G991" s="86" t="b">
        <v>0</v>
      </c>
      <c r="H991" s="86" t="b">
        <v>0</v>
      </c>
      <c r="I991" s="86" t="b">
        <v>0</v>
      </c>
      <c r="J991" s="86" t="b">
        <v>0</v>
      </c>
      <c r="K991" s="86" t="b">
        <v>0</v>
      </c>
      <c r="L991" s="86" t="b">
        <v>0</v>
      </c>
    </row>
    <row r="992" spans="1:12" ht="15">
      <c r="A992" s="86" t="s">
        <v>2721</v>
      </c>
      <c r="B992" s="86" t="s">
        <v>3294</v>
      </c>
      <c r="C992" s="86">
        <v>2</v>
      </c>
      <c r="D992" s="121">
        <v>0.000741468389988201</v>
      </c>
      <c r="E992" s="121">
        <v>1.7521938461694742</v>
      </c>
      <c r="F992" s="86" t="s">
        <v>3798</v>
      </c>
      <c r="G992" s="86" t="b">
        <v>0</v>
      </c>
      <c r="H992" s="86" t="b">
        <v>0</v>
      </c>
      <c r="I992" s="86" t="b">
        <v>0</v>
      </c>
      <c r="J992" s="86" t="b">
        <v>0</v>
      </c>
      <c r="K992" s="86" t="b">
        <v>0</v>
      </c>
      <c r="L992" s="86" t="b">
        <v>0</v>
      </c>
    </row>
    <row r="993" spans="1:12" ht="15">
      <c r="A993" s="86" t="s">
        <v>3294</v>
      </c>
      <c r="B993" s="86" t="s">
        <v>3688</v>
      </c>
      <c r="C993" s="86">
        <v>2</v>
      </c>
      <c r="D993" s="121">
        <v>0.000741468389988201</v>
      </c>
      <c r="E993" s="121">
        <v>3.019365574572488</v>
      </c>
      <c r="F993" s="86" t="s">
        <v>3798</v>
      </c>
      <c r="G993" s="86" t="b">
        <v>0</v>
      </c>
      <c r="H993" s="86" t="b">
        <v>0</v>
      </c>
      <c r="I993" s="86" t="b">
        <v>0</v>
      </c>
      <c r="J993" s="86" t="b">
        <v>0</v>
      </c>
      <c r="K993" s="86" t="b">
        <v>0</v>
      </c>
      <c r="L993" s="86" t="b">
        <v>0</v>
      </c>
    </row>
    <row r="994" spans="1:12" ht="15">
      <c r="A994" s="86" t="s">
        <v>3688</v>
      </c>
      <c r="B994" s="86" t="s">
        <v>3689</v>
      </c>
      <c r="C994" s="86">
        <v>2</v>
      </c>
      <c r="D994" s="121">
        <v>0.000741468389988201</v>
      </c>
      <c r="E994" s="121">
        <v>3.4173055832445254</v>
      </c>
      <c r="F994" s="86" t="s">
        <v>3798</v>
      </c>
      <c r="G994" s="86" t="b">
        <v>0</v>
      </c>
      <c r="H994" s="86" t="b">
        <v>0</v>
      </c>
      <c r="I994" s="86" t="b">
        <v>0</v>
      </c>
      <c r="J994" s="86" t="b">
        <v>0</v>
      </c>
      <c r="K994" s="86" t="b">
        <v>0</v>
      </c>
      <c r="L994" s="86" t="b">
        <v>0</v>
      </c>
    </row>
    <row r="995" spans="1:12" ht="15">
      <c r="A995" s="86" t="s">
        <v>3689</v>
      </c>
      <c r="B995" s="86" t="s">
        <v>3231</v>
      </c>
      <c r="C995" s="86">
        <v>2</v>
      </c>
      <c r="D995" s="121">
        <v>0.000741468389988201</v>
      </c>
      <c r="E995" s="121">
        <v>2.8732375388942497</v>
      </c>
      <c r="F995" s="86" t="s">
        <v>3798</v>
      </c>
      <c r="G995" s="86" t="b">
        <v>0</v>
      </c>
      <c r="H995" s="86" t="b">
        <v>0</v>
      </c>
      <c r="I995" s="86" t="b">
        <v>0</v>
      </c>
      <c r="J995" s="86" t="b">
        <v>0</v>
      </c>
      <c r="K995" s="86" t="b">
        <v>0</v>
      </c>
      <c r="L995" s="86" t="b">
        <v>0</v>
      </c>
    </row>
    <row r="996" spans="1:12" ht="15">
      <c r="A996" s="86" t="s">
        <v>3231</v>
      </c>
      <c r="B996" s="86" t="s">
        <v>2754</v>
      </c>
      <c r="C996" s="86">
        <v>2</v>
      </c>
      <c r="D996" s="121">
        <v>0.000741468389988201</v>
      </c>
      <c r="E996" s="121">
        <v>2.132874849400006</v>
      </c>
      <c r="F996" s="86" t="s">
        <v>3798</v>
      </c>
      <c r="G996" s="86" t="b">
        <v>0</v>
      </c>
      <c r="H996" s="86" t="b">
        <v>0</v>
      </c>
      <c r="I996" s="86" t="b">
        <v>0</v>
      </c>
      <c r="J996" s="86" t="b">
        <v>0</v>
      </c>
      <c r="K996" s="86" t="b">
        <v>0</v>
      </c>
      <c r="L996" s="86" t="b">
        <v>0</v>
      </c>
    </row>
    <row r="997" spans="1:12" ht="15">
      <c r="A997" s="86" t="s">
        <v>2754</v>
      </c>
      <c r="B997" s="86" t="s">
        <v>295</v>
      </c>
      <c r="C997" s="86">
        <v>2</v>
      </c>
      <c r="D997" s="121">
        <v>0.000741468389988201</v>
      </c>
      <c r="E997" s="121">
        <v>2.6769428937502817</v>
      </c>
      <c r="F997" s="86" t="s">
        <v>3798</v>
      </c>
      <c r="G997" s="86" t="b">
        <v>0</v>
      </c>
      <c r="H997" s="86" t="b">
        <v>0</v>
      </c>
      <c r="I997" s="86" t="b">
        <v>0</v>
      </c>
      <c r="J997" s="86" t="b">
        <v>0</v>
      </c>
      <c r="K997" s="86" t="b">
        <v>0</v>
      </c>
      <c r="L997" s="86" t="b">
        <v>0</v>
      </c>
    </row>
    <row r="998" spans="1:12" ht="15">
      <c r="A998" s="86" t="s">
        <v>295</v>
      </c>
      <c r="B998" s="86" t="s">
        <v>2716</v>
      </c>
      <c r="C998" s="86">
        <v>2</v>
      </c>
      <c r="D998" s="121">
        <v>0.000741468389988201</v>
      </c>
      <c r="E998" s="121">
        <v>1.815245591916563</v>
      </c>
      <c r="F998" s="86" t="s">
        <v>3798</v>
      </c>
      <c r="G998" s="86" t="b">
        <v>0</v>
      </c>
      <c r="H998" s="86" t="b">
        <v>0</v>
      </c>
      <c r="I998" s="86" t="b">
        <v>0</v>
      </c>
      <c r="J998" s="86" t="b">
        <v>0</v>
      </c>
      <c r="K998" s="86" t="b">
        <v>0</v>
      </c>
      <c r="L998" s="86" t="b">
        <v>0</v>
      </c>
    </row>
    <row r="999" spans="1:12" ht="15">
      <c r="A999" s="86" t="s">
        <v>2716</v>
      </c>
      <c r="B999" s="86" t="s">
        <v>3351</v>
      </c>
      <c r="C999" s="86">
        <v>2</v>
      </c>
      <c r="D999" s="121">
        <v>0.000741468389988201</v>
      </c>
      <c r="E999" s="121">
        <v>1.5142155962525818</v>
      </c>
      <c r="F999" s="86" t="s">
        <v>3798</v>
      </c>
      <c r="G999" s="86" t="b">
        <v>0</v>
      </c>
      <c r="H999" s="86" t="b">
        <v>0</v>
      </c>
      <c r="I999" s="86" t="b">
        <v>0</v>
      </c>
      <c r="J999" s="86" t="b">
        <v>0</v>
      </c>
      <c r="K999" s="86" t="b">
        <v>0</v>
      </c>
      <c r="L999" s="86" t="b">
        <v>0</v>
      </c>
    </row>
    <row r="1000" spans="1:12" ht="15">
      <c r="A1000" s="86" t="s">
        <v>3351</v>
      </c>
      <c r="B1000" s="86" t="s">
        <v>2720</v>
      </c>
      <c r="C1000" s="86">
        <v>2</v>
      </c>
      <c r="D1000" s="121">
        <v>0.000741468389988201</v>
      </c>
      <c r="E1000" s="121">
        <v>1.794056292846625</v>
      </c>
      <c r="F1000" s="86" t="s">
        <v>3798</v>
      </c>
      <c r="G1000" s="86" t="b">
        <v>0</v>
      </c>
      <c r="H1000" s="86" t="b">
        <v>0</v>
      </c>
      <c r="I1000" s="86" t="b">
        <v>0</v>
      </c>
      <c r="J1000" s="86" t="b">
        <v>0</v>
      </c>
      <c r="K1000" s="86" t="b">
        <v>0</v>
      </c>
      <c r="L1000" s="86" t="b">
        <v>0</v>
      </c>
    </row>
    <row r="1001" spans="1:12" ht="15">
      <c r="A1001" s="86" t="s">
        <v>2720</v>
      </c>
      <c r="B1001" s="86" t="s">
        <v>3257</v>
      </c>
      <c r="C1001" s="86">
        <v>2</v>
      </c>
      <c r="D1001" s="121">
        <v>0.000741468389988201</v>
      </c>
      <c r="E1001" s="121">
        <v>1.6179650337909437</v>
      </c>
      <c r="F1001" s="86" t="s">
        <v>3798</v>
      </c>
      <c r="G1001" s="86" t="b">
        <v>0</v>
      </c>
      <c r="H1001" s="86" t="b">
        <v>0</v>
      </c>
      <c r="I1001" s="86" t="b">
        <v>0</v>
      </c>
      <c r="J1001" s="86" t="b">
        <v>0</v>
      </c>
      <c r="K1001" s="86" t="b">
        <v>0</v>
      </c>
      <c r="L1001" s="86" t="b">
        <v>0</v>
      </c>
    </row>
    <row r="1002" spans="1:12" ht="15">
      <c r="A1002" s="86" t="s">
        <v>3257</v>
      </c>
      <c r="B1002" s="86" t="s">
        <v>3244</v>
      </c>
      <c r="C1002" s="86">
        <v>2</v>
      </c>
      <c r="D1002" s="121">
        <v>0.000741468389988201</v>
      </c>
      <c r="E1002" s="121">
        <v>2.4630630738052006</v>
      </c>
      <c r="F1002" s="86" t="s">
        <v>3798</v>
      </c>
      <c r="G1002" s="86" t="b">
        <v>0</v>
      </c>
      <c r="H1002" s="86" t="b">
        <v>0</v>
      </c>
      <c r="I1002" s="86" t="b">
        <v>0</v>
      </c>
      <c r="J1002" s="86" t="b">
        <v>0</v>
      </c>
      <c r="K1002" s="86" t="b">
        <v>0</v>
      </c>
      <c r="L1002" s="86" t="b">
        <v>0</v>
      </c>
    </row>
    <row r="1003" spans="1:12" ht="15">
      <c r="A1003" s="86" t="s">
        <v>3244</v>
      </c>
      <c r="B1003" s="86" t="s">
        <v>3690</v>
      </c>
      <c r="C1003" s="86">
        <v>2</v>
      </c>
      <c r="D1003" s="121">
        <v>0.000741468389988201</v>
      </c>
      <c r="E1003" s="121">
        <v>3.116275587580544</v>
      </c>
      <c r="F1003" s="86" t="s">
        <v>3798</v>
      </c>
      <c r="G1003" s="86" t="b">
        <v>0</v>
      </c>
      <c r="H1003" s="86" t="b">
        <v>0</v>
      </c>
      <c r="I1003" s="86" t="b">
        <v>0</v>
      </c>
      <c r="J1003" s="86" t="b">
        <v>0</v>
      </c>
      <c r="K1003" s="86" t="b">
        <v>0</v>
      </c>
      <c r="L1003" s="86" t="b">
        <v>0</v>
      </c>
    </row>
    <row r="1004" spans="1:12" ht="15">
      <c r="A1004" s="86" t="s">
        <v>3690</v>
      </c>
      <c r="B1004" s="86" t="s">
        <v>3691</v>
      </c>
      <c r="C1004" s="86">
        <v>2</v>
      </c>
      <c r="D1004" s="121">
        <v>0.000741468389988201</v>
      </c>
      <c r="E1004" s="121">
        <v>3.4173055832445254</v>
      </c>
      <c r="F1004" s="86" t="s">
        <v>3798</v>
      </c>
      <c r="G1004" s="86" t="b">
        <v>0</v>
      </c>
      <c r="H1004" s="86" t="b">
        <v>0</v>
      </c>
      <c r="I1004" s="86" t="b">
        <v>0</v>
      </c>
      <c r="J1004" s="86" t="b">
        <v>0</v>
      </c>
      <c r="K1004" s="86" t="b">
        <v>0</v>
      </c>
      <c r="L1004" s="86" t="b">
        <v>0</v>
      </c>
    </row>
    <row r="1005" spans="1:12" ht="15">
      <c r="A1005" s="86" t="s">
        <v>3691</v>
      </c>
      <c r="B1005" s="86" t="s">
        <v>2722</v>
      </c>
      <c r="C1005" s="86">
        <v>2</v>
      </c>
      <c r="D1005" s="121">
        <v>0.000741468389988201</v>
      </c>
      <c r="E1005" s="121">
        <v>1.8610030824772383</v>
      </c>
      <c r="F1005" s="86" t="s">
        <v>3798</v>
      </c>
      <c r="G1005" s="86" t="b">
        <v>0</v>
      </c>
      <c r="H1005" s="86" t="b">
        <v>0</v>
      </c>
      <c r="I1005" s="86" t="b">
        <v>0</v>
      </c>
      <c r="J1005" s="86" t="b">
        <v>0</v>
      </c>
      <c r="K1005" s="86" t="b">
        <v>0</v>
      </c>
      <c r="L1005" s="86" t="b">
        <v>0</v>
      </c>
    </row>
    <row r="1006" spans="1:12" ht="15">
      <c r="A1006" s="86" t="s">
        <v>3157</v>
      </c>
      <c r="B1006" s="86" t="s">
        <v>3692</v>
      </c>
      <c r="C1006" s="86">
        <v>2</v>
      </c>
      <c r="D1006" s="121">
        <v>0.000741468389988201</v>
      </c>
      <c r="E1006" s="121">
        <v>2.1868566618662517</v>
      </c>
      <c r="F1006" s="86" t="s">
        <v>3798</v>
      </c>
      <c r="G1006" s="86" t="b">
        <v>0</v>
      </c>
      <c r="H1006" s="86" t="b">
        <v>0</v>
      </c>
      <c r="I1006" s="86" t="b">
        <v>0</v>
      </c>
      <c r="J1006" s="86" t="b">
        <v>0</v>
      </c>
      <c r="K1006" s="86" t="b">
        <v>0</v>
      </c>
      <c r="L1006" s="86" t="b">
        <v>0</v>
      </c>
    </row>
    <row r="1007" spans="1:12" ht="15">
      <c r="A1007" s="86" t="s">
        <v>3692</v>
      </c>
      <c r="B1007" s="86" t="s">
        <v>3693</v>
      </c>
      <c r="C1007" s="86">
        <v>2</v>
      </c>
      <c r="D1007" s="121">
        <v>0.000741468389988201</v>
      </c>
      <c r="E1007" s="121">
        <v>3.4173055832445254</v>
      </c>
      <c r="F1007" s="86" t="s">
        <v>3798</v>
      </c>
      <c r="G1007" s="86" t="b">
        <v>0</v>
      </c>
      <c r="H1007" s="86" t="b">
        <v>0</v>
      </c>
      <c r="I1007" s="86" t="b">
        <v>0</v>
      </c>
      <c r="J1007" s="86" t="b">
        <v>0</v>
      </c>
      <c r="K1007" s="86" t="b">
        <v>0</v>
      </c>
      <c r="L1007" s="86" t="b">
        <v>0</v>
      </c>
    </row>
    <row r="1008" spans="1:12" ht="15">
      <c r="A1008" s="86" t="s">
        <v>3693</v>
      </c>
      <c r="B1008" s="86" t="s">
        <v>3694</v>
      </c>
      <c r="C1008" s="86">
        <v>2</v>
      </c>
      <c r="D1008" s="121">
        <v>0.000741468389988201</v>
      </c>
      <c r="E1008" s="121">
        <v>3.4173055832445254</v>
      </c>
      <c r="F1008" s="86" t="s">
        <v>3798</v>
      </c>
      <c r="G1008" s="86" t="b">
        <v>0</v>
      </c>
      <c r="H1008" s="86" t="b">
        <v>0</v>
      </c>
      <c r="I1008" s="86" t="b">
        <v>0</v>
      </c>
      <c r="J1008" s="86" t="b">
        <v>0</v>
      </c>
      <c r="K1008" s="86" t="b">
        <v>0</v>
      </c>
      <c r="L1008" s="86" t="b">
        <v>0</v>
      </c>
    </row>
    <row r="1009" spans="1:12" ht="15">
      <c r="A1009" s="86" t="s">
        <v>3694</v>
      </c>
      <c r="B1009" s="86" t="s">
        <v>3259</v>
      </c>
      <c r="C1009" s="86">
        <v>2</v>
      </c>
      <c r="D1009" s="121">
        <v>0.000741468389988201</v>
      </c>
      <c r="E1009" s="121">
        <v>3.241214324188844</v>
      </c>
      <c r="F1009" s="86" t="s">
        <v>3798</v>
      </c>
      <c r="G1009" s="86" t="b">
        <v>0</v>
      </c>
      <c r="H1009" s="86" t="b">
        <v>0</v>
      </c>
      <c r="I1009" s="86" t="b">
        <v>0</v>
      </c>
      <c r="J1009" s="86" t="b">
        <v>0</v>
      </c>
      <c r="K1009" s="86" t="b">
        <v>0</v>
      </c>
      <c r="L1009" s="86" t="b">
        <v>0</v>
      </c>
    </row>
    <row r="1010" spans="1:12" ht="15">
      <c r="A1010" s="86" t="s">
        <v>3259</v>
      </c>
      <c r="B1010" s="86" t="s">
        <v>3695</v>
      </c>
      <c r="C1010" s="86">
        <v>2</v>
      </c>
      <c r="D1010" s="121">
        <v>0.000741468389988201</v>
      </c>
      <c r="E1010" s="121">
        <v>2.940184328524863</v>
      </c>
      <c r="F1010" s="86" t="s">
        <v>3798</v>
      </c>
      <c r="G1010" s="86" t="b">
        <v>0</v>
      </c>
      <c r="H1010" s="86" t="b">
        <v>0</v>
      </c>
      <c r="I1010" s="86" t="b">
        <v>0</v>
      </c>
      <c r="J1010" s="86" t="b">
        <v>0</v>
      </c>
      <c r="K1010" s="86" t="b">
        <v>0</v>
      </c>
      <c r="L1010" s="86" t="b">
        <v>0</v>
      </c>
    </row>
    <row r="1011" spans="1:12" ht="15">
      <c r="A1011" s="86" t="s">
        <v>3695</v>
      </c>
      <c r="B1011" s="86" t="s">
        <v>3165</v>
      </c>
      <c r="C1011" s="86">
        <v>2</v>
      </c>
      <c r="D1011" s="121">
        <v>0.000741468389988201</v>
      </c>
      <c r="E1011" s="121">
        <v>2.2711775475662876</v>
      </c>
      <c r="F1011" s="86" t="s">
        <v>3798</v>
      </c>
      <c r="G1011" s="86" t="b">
        <v>0</v>
      </c>
      <c r="H1011" s="86" t="b">
        <v>0</v>
      </c>
      <c r="I1011" s="86" t="b">
        <v>0</v>
      </c>
      <c r="J1011" s="86" t="b">
        <v>0</v>
      </c>
      <c r="K1011" s="86" t="b">
        <v>0</v>
      </c>
      <c r="L1011" s="86" t="b">
        <v>0</v>
      </c>
    </row>
    <row r="1012" spans="1:12" ht="15">
      <c r="A1012" s="86" t="s">
        <v>3165</v>
      </c>
      <c r="B1012" s="86" t="s">
        <v>2713</v>
      </c>
      <c r="C1012" s="86">
        <v>2</v>
      </c>
      <c r="D1012" s="121">
        <v>0.000741468389988201</v>
      </c>
      <c r="E1012" s="121">
        <v>0.44417772964482677</v>
      </c>
      <c r="F1012" s="86" t="s">
        <v>3798</v>
      </c>
      <c r="G1012" s="86" t="b">
        <v>0</v>
      </c>
      <c r="H1012" s="86" t="b">
        <v>0</v>
      </c>
      <c r="I1012" s="86" t="b">
        <v>0</v>
      </c>
      <c r="J1012" s="86" t="b">
        <v>0</v>
      </c>
      <c r="K1012" s="86" t="b">
        <v>0</v>
      </c>
      <c r="L1012" s="86" t="b">
        <v>0</v>
      </c>
    </row>
    <row r="1013" spans="1:12" ht="15">
      <c r="A1013" s="86" t="s">
        <v>2713</v>
      </c>
      <c r="B1013" s="86" t="s">
        <v>353</v>
      </c>
      <c r="C1013" s="86">
        <v>2</v>
      </c>
      <c r="D1013" s="121">
        <v>0.000741468389988201</v>
      </c>
      <c r="E1013" s="121">
        <v>1.4703623125467</v>
      </c>
      <c r="F1013" s="86" t="s">
        <v>3798</v>
      </c>
      <c r="G1013" s="86" t="b">
        <v>0</v>
      </c>
      <c r="H1013" s="86" t="b">
        <v>0</v>
      </c>
      <c r="I1013" s="86" t="b">
        <v>0</v>
      </c>
      <c r="J1013" s="86" t="b">
        <v>0</v>
      </c>
      <c r="K1013" s="86" t="b">
        <v>0</v>
      </c>
      <c r="L1013" s="86" t="b">
        <v>0</v>
      </c>
    </row>
    <row r="1014" spans="1:12" ht="15">
      <c r="A1014" s="86" t="s">
        <v>353</v>
      </c>
      <c r="B1014" s="86" t="s">
        <v>3696</v>
      </c>
      <c r="C1014" s="86">
        <v>2</v>
      </c>
      <c r="D1014" s="121">
        <v>0.000741468389988201</v>
      </c>
      <c r="E1014" s="121">
        <v>3.4173055832445254</v>
      </c>
      <c r="F1014" s="86" t="s">
        <v>3798</v>
      </c>
      <c r="G1014" s="86" t="b">
        <v>0</v>
      </c>
      <c r="H1014" s="86" t="b">
        <v>0</v>
      </c>
      <c r="I1014" s="86" t="b">
        <v>0</v>
      </c>
      <c r="J1014" s="86" t="b">
        <v>0</v>
      </c>
      <c r="K1014" s="86" t="b">
        <v>0</v>
      </c>
      <c r="L1014" s="86" t="b">
        <v>0</v>
      </c>
    </row>
    <row r="1015" spans="1:12" ht="15">
      <c r="A1015" s="86" t="s">
        <v>3696</v>
      </c>
      <c r="B1015" s="86" t="s">
        <v>3697</v>
      </c>
      <c r="C1015" s="86">
        <v>2</v>
      </c>
      <c r="D1015" s="121">
        <v>0.000741468389988201</v>
      </c>
      <c r="E1015" s="121">
        <v>3.4173055832445254</v>
      </c>
      <c r="F1015" s="86" t="s">
        <v>3798</v>
      </c>
      <c r="G1015" s="86" t="b">
        <v>0</v>
      </c>
      <c r="H1015" s="86" t="b">
        <v>0</v>
      </c>
      <c r="I1015" s="86" t="b">
        <v>0</v>
      </c>
      <c r="J1015" s="86" t="b">
        <v>0</v>
      </c>
      <c r="K1015" s="86" t="b">
        <v>0</v>
      </c>
      <c r="L1015" s="86" t="b">
        <v>0</v>
      </c>
    </row>
    <row r="1016" spans="1:12" ht="15">
      <c r="A1016" s="86" t="s">
        <v>3697</v>
      </c>
      <c r="B1016" s="86" t="s">
        <v>3295</v>
      </c>
      <c r="C1016" s="86">
        <v>2</v>
      </c>
      <c r="D1016" s="121">
        <v>0.000741468389988201</v>
      </c>
      <c r="E1016" s="121">
        <v>3.019365574572488</v>
      </c>
      <c r="F1016" s="86" t="s">
        <v>3798</v>
      </c>
      <c r="G1016" s="86" t="b">
        <v>0</v>
      </c>
      <c r="H1016" s="86" t="b">
        <v>0</v>
      </c>
      <c r="I1016" s="86" t="b">
        <v>0</v>
      </c>
      <c r="J1016" s="86" t="b">
        <v>0</v>
      </c>
      <c r="K1016" s="86" t="b">
        <v>0</v>
      </c>
      <c r="L1016" s="86" t="b">
        <v>0</v>
      </c>
    </row>
    <row r="1017" spans="1:12" ht="15">
      <c r="A1017" s="86" t="s">
        <v>2719</v>
      </c>
      <c r="B1017" s="86" t="s">
        <v>3698</v>
      </c>
      <c r="C1017" s="86">
        <v>2</v>
      </c>
      <c r="D1017" s="121">
        <v>0.000741468389988201</v>
      </c>
      <c r="E1017" s="121">
        <v>1.9549075853455695</v>
      </c>
      <c r="F1017" s="86" t="s">
        <v>3798</v>
      </c>
      <c r="G1017" s="86" t="b">
        <v>0</v>
      </c>
      <c r="H1017" s="86" t="b">
        <v>0</v>
      </c>
      <c r="I1017" s="86" t="b">
        <v>0</v>
      </c>
      <c r="J1017" s="86" t="b">
        <v>0</v>
      </c>
      <c r="K1017" s="86" t="b">
        <v>0</v>
      </c>
      <c r="L1017" s="86" t="b">
        <v>0</v>
      </c>
    </row>
    <row r="1018" spans="1:12" ht="15">
      <c r="A1018" s="86" t="s">
        <v>3698</v>
      </c>
      <c r="B1018" s="86" t="s">
        <v>3292</v>
      </c>
      <c r="C1018" s="86">
        <v>2</v>
      </c>
      <c r="D1018" s="121">
        <v>0.000741468389988201</v>
      </c>
      <c r="E1018" s="121">
        <v>3.019365574572488</v>
      </c>
      <c r="F1018" s="86" t="s">
        <v>3798</v>
      </c>
      <c r="G1018" s="86" t="b">
        <v>0</v>
      </c>
      <c r="H1018" s="86" t="b">
        <v>0</v>
      </c>
      <c r="I1018" s="86" t="b">
        <v>0</v>
      </c>
      <c r="J1018" s="86" t="b">
        <v>0</v>
      </c>
      <c r="K1018" s="86" t="b">
        <v>0</v>
      </c>
      <c r="L1018" s="86" t="b">
        <v>0</v>
      </c>
    </row>
    <row r="1019" spans="1:12" ht="15">
      <c r="A1019" s="86" t="s">
        <v>3292</v>
      </c>
      <c r="B1019" s="86" t="s">
        <v>3699</v>
      </c>
      <c r="C1019" s="86">
        <v>2</v>
      </c>
      <c r="D1019" s="121">
        <v>0.000741468389988201</v>
      </c>
      <c r="E1019" s="121">
        <v>3.019365574572488</v>
      </c>
      <c r="F1019" s="86" t="s">
        <v>3798</v>
      </c>
      <c r="G1019" s="86" t="b">
        <v>0</v>
      </c>
      <c r="H1019" s="86" t="b">
        <v>0</v>
      </c>
      <c r="I1019" s="86" t="b">
        <v>0</v>
      </c>
      <c r="J1019" s="86" t="b">
        <v>0</v>
      </c>
      <c r="K1019" s="86" t="b">
        <v>0</v>
      </c>
      <c r="L1019" s="86" t="b">
        <v>0</v>
      </c>
    </row>
    <row r="1020" spans="1:12" ht="15">
      <c r="A1020" s="86" t="s">
        <v>3699</v>
      </c>
      <c r="B1020" s="86" t="s">
        <v>3332</v>
      </c>
      <c r="C1020" s="86">
        <v>2</v>
      </c>
      <c r="D1020" s="121">
        <v>0.000741468389988201</v>
      </c>
      <c r="E1020" s="121">
        <v>3.116275587580544</v>
      </c>
      <c r="F1020" s="86" t="s">
        <v>3798</v>
      </c>
      <c r="G1020" s="86" t="b">
        <v>0</v>
      </c>
      <c r="H1020" s="86" t="b">
        <v>0</v>
      </c>
      <c r="I1020" s="86" t="b">
        <v>0</v>
      </c>
      <c r="J1020" s="86" t="b">
        <v>0</v>
      </c>
      <c r="K1020" s="86" t="b">
        <v>0</v>
      </c>
      <c r="L1020" s="86" t="b">
        <v>0</v>
      </c>
    </row>
    <row r="1021" spans="1:12" ht="15">
      <c r="A1021" s="86" t="s">
        <v>3332</v>
      </c>
      <c r="B1021" s="86" t="s">
        <v>3700</v>
      </c>
      <c r="C1021" s="86">
        <v>2</v>
      </c>
      <c r="D1021" s="121">
        <v>0.000741468389988201</v>
      </c>
      <c r="E1021" s="121">
        <v>3.116275587580544</v>
      </c>
      <c r="F1021" s="86" t="s">
        <v>3798</v>
      </c>
      <c r="G1021" s="86" t="b">
        <v>0</v>
      </c>
      <c r="H1021" s="86" t="b">
        <v>0</v>
      </c>
      <c r="I1021" s="86" t="b">
        <v>0</v>
      </c>
      <c r="J1021" s="86" t="b">
        <v>0</v>
      </c>
      <c r="K1021" s="86" t="b">
        <v>0</v>
      </c>
      <c r="L1021" s="86" t="b">
        <v>0</v>
      </c>
    </row>
    <row r="1022" spans="1:12" ht="15">
      <c r="A1022" s="86" t="s">
        <v>3700</v>
      </c>
      <c r="B1022" s="86" t="s">
        <v>3258</v>
      </c>
      <c r="C1022" s="86">
        <v>2</v>
      </c>
      <c r="D1022" s="121">
        <v>0.000741468389988201</v>
      </c>
      <c r="E1022" s="121">
        <v>2.940184328524863</v>
      </c>
      <c r="F1022" s="86" t="s">
        <v>3798</v>
      </c>
      <c r="G1022" s="86" t="b">
        <v>0</v>
      </c>
      <c r="H1022" s="86" t="b">
        <v>0</v>
      </c>
      <c r="I1022" s="86" t="b">
        <v>0</v>
      </c>
      <c r="J1022" s="86" t="b">
        <v>0</v>
      </c>
      <c r="K1022" s="86" t="b">
        <v>0</v>
      </c>
      <c r="L1022" s="86" t="b">
        <v>0</v>
      </c>
    </row>
    <row r="1023" spans="1:12" ht="15">
      <c r="A1023" s="86" t="s">
        <v>3258</v>
      </c>
      <c r="B1023" s="86" t="s">
        <v>3701</v>
      </c>
      <c r="C1023" s="86">
        <v>2</v>
      </c>
      <c r="D1023" s="121">
        <v>0.000741468389988201</v>
      </c>
      <c r="E1023" s="121">
        <v>2.940184328524863</v>
      </c>
      <c r="F1023" s="86" t="s">
        <v>3798</v>
      </c>
      <c r="G1023" s="86" t="b">
        <v>0</v>
      </c>
      <c r="H1023" s="86" t="b">
        <v>0</v>
      </c>
      <c r="I1023" s="86" t="b">
        <v>0</v>
      </c>
      <c r="J1023" s="86" t="b">
        <v>0</v>
      </c>
      <c r="K1023" s="86" t="b">
        <v>0</v>
      </c>
      <c r="L1023" s="86" t="b">
        <v>0</v>
      </c>
    </row>
    <row r="1024" spans="1:12" ht="15">
      <c r="A1024" s="86" t="s">
        <v>3701</v>
      </c>
      <c r="B1024" s="86" t="s">
        <v>3702</v>
      </c>
      <c r="C1024" s="86">
        <v>2</v>
      </c>
      <c r="D1024" s="121">
        <v>0.000741468389988201</v>
      </c>
      <c r="E1024" s="121">
        <v>3.4173055832445254</v>
      </c>
      <c r="F1024" s="86" t="s">
        <v>3798</v>
      </c>
      <c r="G1024" s="86" t="b">
        <v>0</v>
      </c>
      <c r="H1024" s="86" t="b">
        <v>0</v>
      </c>
      <c r="I1024" s="86" t="b">
        <v>0</v>
      </c>
      <c r="J1024" s="86" t="b">
        <v>0</v>
      </c>
      <c r="K1024" s="86" t="b">
        <v>0</v>
      </c>
      <c r="L1024" s="86" t="b">
        <v>0</v>
      </c>
    </row>
    <row r="1025" spans="1:12" ht="15">
      <c r="A1025" s="86" t="s">
        <v>3702</v>
      </c>
      <c r="B1025" s="86" t="s">
        <v>3703</v>
      </c>
      <c r="C1025" s="86">
        <v>2</v>
      </c>
      <c r="D1025" s="121">
        <v>0.000741468389988201</v>
      </c>
      <c r="E1025" s="121">
        <v>3.4173055832445254</v>
      </c>
      <c r="F1025" s="86" t="s">
        <v>3798</v>
      </c>
      <c r="G1025" s="86" t="b">
        <v>0</v>
      </c>
      <c r="H1025" s="86" t="b">
        <v>0</v>
      </c>
      <c r="I1025" s="86" t="b">
        <v>0</v>
      </c>
      <c r="J1025" s="86" t="b">
        <v>0</v>
      </c>
      <c r="K1025" s="86" t="b">
        <v>0</v>
      </c>
      <c r="L1025" s="86" t="b">
        <v>0</v>
      </c>
    </row>
    <row r="1026" spans="1:12" ht="15">
      <c r="A1026" s="86" t="s">
        <v>3703</v>
      </c>
      <c r="B1026" s="86" t="s">
        <v>3704</v>
      </c>
      <c r="C1026" s="86">
        <v>2</v>
      </c>
      <c r="D1026" s="121">
        <v>0.000741468389988201</v>
      </c>
      <c r="E1026" s="121">
        <v>3.4173055832445254</v>
      </c>
      <c r="F1026" s="86" t="s">
        <v>3798</v>
      </c>
      <c r="G1026" s="86" t="b">
        <v>0</v>
      </c>
      <c r="H1026" s="86" t="b">
        <v>0</v>
      </c>
      <c r="I1026" s="86" t="b">
        <v>0</v>
      </c>
      <c r="J1026" s="86" t="b">
        <v>1</v>
      </c>
      <c r="K1026" s="86" t="b">
        <v>0</v>
      </c>
      <c r="L1026" s="86" t="b">
        <v>0</v>
      </c>
    </row>
    <row r="1027" spans="1:12" ht="15">
      <c r="A1027" s="86" t="s">
        <v>3704</v>
      </c>
      <c r="B1027" s="86" t="s">
        <v>3296</v>
      </c>
      <c r="C1027" s="86">
        <v>2</v>
      </c>
      <c r="D1027" s="121">
        <v>0.000741468389988201</v>
      </c>
      <c r="E1027" s="121">
        <v>3.019365574572488</v>
      </c>
      <c r="F1027" s="86" t="s">
        <v>3798</v>
      </c>
      <c r="G1027" s="86" t="b">
        <v>1</v>
      </c>
      <c r="H1027" s="86" t="b">
        <v>0</v>
      </c>
      <c r="I1027" s="86" t="b">
        <v>0</v>
      </c>
      <c r="J1027" s="86" t="b">
        <v>0</v>
      </c>
      <c r="K1027" s="86" t="b">
        <v>0</v>
      </c>
      <c r="L1027" s="86" t="b">
        <v>0</v>
      </c>
    </row>
    <row r="1028" spans="1:12" ht="15">
      <c r="A1028" s="86" t="s">
        <v>3296</v>
      </c>
      <c r="B1028" s="86" t="s">
        <v>3705</v>
      </c>
      <c r="C1028" s="86">
        <v>2</v>
      </c>
      <c r="D1028" s="121">
        <v>0.000741468389988201</v>
      </c>
      <c r="E1028" s="121">
        <v>3.019365574572488</v>
      </c>
      <c r="F1028" s="86" t="s">
        <v>3798</v>
      </c>
      <c r="G1028" s="86" t="b">
        <v>0</v>
      </c>
      <c r="H1028" s="86" t="b">
        <v>0</v>
      </c>
      <c r="I1028" s="86" t="b">
        <v>0</v>
      </c>
      <c r="J1028" s="86" t="b">
        <v>0</v>
      </c>
      <c r="K1028" s="86" t="b">
        <v>0</v>
      </c>
      <c r="L1028" s="86" t="b">
        <v>0</v>
      </c>
    </row>
    <row r="1029" spans="1:12" ht="15">
      <c r="A1029" s="86" t="s">
        <v>3705</v>
      </c>
      <c r="B1029" s="86" t="s">
        <v>3706</v>
      </c>
      <c r="C1029" s="86">
        <v>2</v>
      </c>
      <c r="D1029" s="121">
        <v>0.000741468389988201</v>
      </c>
      <c r="E1029" s="121">
        <v>3.4173055832445254</v>
      </c>
      <c r="F1029" s="86" t="s">
        <v>3798</v>
      </c>
      <c r="G1029" s="86" t="b">
        <v>0</v>
      </c>
      <c r="H1029" s="86" t="b">
        <v>0</v>
      </c>
      <c r="I1029" s="86" t="b">
        <v>0</v>
      </c>
      <c r="J1029" s="86" t="b">
        <v>0</v>
      </c>
      <c r="K1029" s="86" t="b">
        <v>0</v>
      </c>
      <c r="L1029" s="86" t="b">
        <v>0</v>
      </c>
    </row>
    <row r="1030" spans="1:12" ht="15">
      <c r="A1030" s="86" t="s">
        <v>3706</v>
      </c>
      <c r="B1030" s="86" t="s">
        <v>3153</v>
      </c>
      <c r="C1030" s="86">
        <v>2</v>
      </c>
      <c r="D1030" s="121">
        <v>0.000741468389988201</v>
      </c>
      <c r="E1030" s="121">
        <v>2.116275587580544</v>
      </c>
      <c r="F1030" s="86" t="s">
        <v>3798</v>
      </c>
      <c r="G1030" s="86" t="b">
        <v>0</v>
      </c>
      <c r="H1030" s="86" t="b">
        <v>0</v>
      </c>
      <c r="I1030" s="86" t="b">
        <v>0</v>
      </c>
      <c r="J1030" s="86" t="b">
        <v>0</v>
      </c>
      <c r="K1030" s="86" t="b">
        <v>0</v>
      </c>
      <c r="L1030" s="86" t="b">
        <v>0</v>
      </c>
    </row>
    <row r="1031" spans="1:12" ht="15">
      <c r="A1031" s="86" t="s">
        <v>2721</v>
      </c>
      <c r="B1031" s="86" t="s">
        <v>2715</v>
      </c>
      <c r="C1031" s="86">
        <v>2</v>
      </c>
      <c r="D1031" s="121">
        <v>0.000741468389988201</v>
      </c>
      <c r="E1031" s="121">
        <v>0.4468424767228503</v>
      </c>
      <c r="F1031" s="86" t="s">
        <v>3798</v>
      </c>
      <c r="G1031" s="86" t="b">
        <v>0</v>
      </c>
      <c r="H1031" s="86" t="b">
        <v>0</v>
      </c>
      <c r="I1031" s="86" t="b">
        <v>0</v>
      </c>
      <c r="J1031" s="86" t="b">
        <v>0</v>
      </c>
      <c r="K1031" s="86" t="b">
        <v>0</v>
      </c>
      <c r="L1031" s="86" t="b">
        <v>0</v>
      </c>
    </row>
    <row r="1032" spans="1:12" ht="15">
      <c r="A1032" s="86" t="s">
        <v>3232</v>
      </c>
      <c r="B1032" s="86" t="s">
        <v>325</v>
      </c>
      <c r="C1032" s="86">
        <v>2</v>
      </c>
      <c r="D1032" s="121">
        <v>0.000741468389988201</v>
      </c>
      <c r="E1032" s="121">
        <v>2.572207543230269</v>
      </c>
      <c r="F1032" s="86" t="s">
        <v>3798</v>
      </c>
      <c r="G1032" s="86" t="b">
        <v>0</v>
      </c>
      <c r="H1032" s="86" t="b">
        <v>0</v>
      </c>
      <c r="I1032" s="86" t="b">
        <v>0</v>
      </c>
      <c r="J1032" s="86" t="b">
        <v>0</v>
      </c>
      <c r="K1032" s="86" t="b">
        <v>0</v>
      </c>
      <c r="L1032" s="86" t="b">
        <v>0</v>
      </c>
    </row>
    <row r="1033" spans="1:12" ht="15">
      <c r="A1033" s="86" t="s">
        <v>325</v>
      </c>
      <c r="B1033" s="86" t="s">
        <v>3707</v>
      </c>
      <c r="C1033" s="86">
        <v>2</v>
      </c>
      <c r="D1033" s="121">
        <v>0.000741468389988201</v>
      </c>
      <c r="E1033" s="121">
        <v>3.116275587580544</v>
      </c>
      <c r="F1033" s="86" t="s">
        <v>3798</v>
      </c>
      <c r="G1033" s="86" t="b">
        <v>0</v>
      </c>
      <c r="H1033" s="86" t="b">
        <v>0</v>
      </c>
      <c r="I1033" s="86" t="b">
        <v>0</v>
      </c>
      <c r="J1033" s="86" t="b">
        <v>0</v>
      </c>
      <c r="K1033" s="86" t="b">
        <v>0</v>
      </c>
      <c r="L1033" s="86" t="b">
        <v>0</v>
      </c>
    </row>
    <row r="1034" spans="1:12" ht="15">
      <c r="A1034" s="86" t="s">
        <v>3707</v>
      </c>
      <c r="B1034" s="86" t="s">
        <v>3187</v>
      </c>
      <c r="C1034" s="86">
        <v>2</v>
      </c>
      <c r="D1034" s="121">
        <v>0.000741468389988201</v>
      </c>
      <c r="E1034" s="121">
        <v>2.5422443198528253</v>
      </c>
      <c r="F1034" s="86" t="s">
        <v>3798</v>
      </c>
      <c r="G1034" s="86" t="b">
        <v>0</v>
      </c>
      <c r="H1034" s="86" t="b">
        <v>0</v>
      </c>
      <c r="I1034" s="86" t="b">
        <v>0</v>
      </c>
      <c r="J1034" s="86" t="b">
        <v>0</v>
      </c>
      <c r="K1034" s="86" t="b">
        <v>0</v>
      </c>
      <c r="L1034" s="86" t="b">
        <v>0</v>
      </c>
    </row>
    <row r="1035" spans="1:12" ht="15">
      <c r="A1035" s="86" t="s">
        <v>3187</v>
      </c>
      <c r="B1035" s="86" t="s">
        <v>3708</v>
      </c>
      <c r="C1035" s="86">
        <v>2</v>
      </c>
      <c r="D1035" s="121">
        <v>0.000741468389988201</v>
      </c>
      <c r="E1035" s="121">
        <v>2.5422443198528253</v>
      </c>
      <c r="F1035" s="86" t="s">
        <v>3798</v>
      </c>
      <c r="G1035" s="86" t="b">
        <v>0</v>
      </c>
      <c r="H1035" s="86" t="b">
        <v>0</v>
      </c>
      <c r="I1035" s="86" t="b">
        <v>0</v>
      </c>
      <c r="J1035" s="86" t="b">
        <v>0</v>
      </c>
      <c r="K1035" s="86" t="b">
        <v>0</v>
      </c>
      <c r="L1035" s="86" t="b">
        <v>0</v>
      </c>
    </row>
    <row r="1036" spans="1:12" ht="15">
      <c r="A1036" s="86" t="s">
        <v>3708</v>
      </c>
      <c r="B1036" s="86" t="s">
        <v>3709</v>
      </c>
      <c r="C1036" s="86">
        <v>2</v>
      </c>
      <c r="D1036" s="121">
        <v>0.000741468389988201</v>
      </c>
      <c r="E1036" s="121">
        <v>3.4173055832445254</v>
      </c>
      <c r="F1036" s="86" t="s">
        <v>3798</v>
      </c>
      <c r="G1036" s="86" t="b">
        <v>0</v>
      </c>
      <c r="H1036" s="86" t="b">
        <v>0</v>
      </c>
      <c r="I1036" s="86" t="b">
        <v>0</v>
      </c>
      <c r="J1036" s="86" t="b">
        <v>0</v>
      </c>
      <c r="K1036" s="86" t="b">
        <v>0</v>
      </c>
      <c r="L1036" s="86" t="b">
        <v>0</v>
      </c>
    </row>
    <row r="1037" spans="1:12" ht="15">
      <c r="A1037" s="86" t="s">
        <v>3709</v>
      </c>
      <c r="B1037" s="86" t="s">
        <v>2714</v>
      </c>
      <c r="C1037" s="86">
        <v>2</v>
      </c>
      <c r="D1037" s="121">
        <v>0.000741468389988201</v>
      </c>
      <c r="E1037" s="121">
        <v>1.7140142051258642</v>
      </c>
      <c r="F1037" s="86" t="s">
        <v>3798</v>
      </c>
      <c r="G1037" s="86" t="b">
        <v>0</v>
      </c>
      <c r="H1037" s="86" t="b">
        <v>0</v>
      </c>
      <c r="I1037" s="86" t="b">
        <v>0</v>
      </c>
      <c r="J1037" s="86" t="b">
        <v>0</v>
      </c>
      <c r="K1037" s="86" t="b">
        <v>0</v>
      </c>
      <c r="L1037" s="86" t="b">
        <v>0</v>
      </c>
    </row>
    <row r="1038" spans="1:12" ht="15">
      <c r="A1038" s="86" t="s">
        <v>554</v>
      </c>
      <c r="B1038" s="86" t="s">
        <v>3710</v>
      </c>
      <c r="C1038" s="86">
        <v>2</v>
      </c>
      <c r="D1038" s="121">
        <v>0.000741468389988201</v>
      </c>
      <c r="E1038" s="121">
        <v>2.6769428937502817</v>
      </c>
      <c r="F1038" s="86" t="s">
        <v>3798</v>
      </c>
      <c r="G1038" s="86" t="b">
        <v>0</v>
      </c>
      <c r="H1038" s="86" t="b">
        <v>0</v>
      </c>
      <c r="I1038" s="86" t="b">
        <v>0</v>
      </c>
      <c r="J1038" s="86" t="b">
        <v>0</v>
      </c>
      <c r="K1038" s="86" t="b">
        <v>0</v>
      </c>
      <c r="L1038" s="86" t="b">
        <v>0</v>
      </c>
    </row>
    <row r="1039" spans="1:12" ht="15">
      <c r="A1039" s="86" t="s">
        <v>3710</v>
      </c>
      <c r="B1039" s="86" t="s">
        <v>2765</v>
      </c>
      <c r="C1039" s="86">
        <v>2</v>
      </c>
      <c r="D1039" s="121">
        <v>0.000741468389988201</v>
      </c>
      <c r="E1039" s="121">
        <v>2.2559375810095506</v>
      </c>
      <c r="F1039" s="86" t="s">
        <v>3798</v>
      </c>
      <c r="G1039" s="86" t="b">
        <v>0</v>
      </c>
      <c r="H1039" s="86" t="b">
        <v>0</v>
      </c>
      <c r="I1039" s="86" t="b">
        <v>0</v>
      </c>
      <c r="J1039" s="86" t="b">
        <v>0</v>
      </c>
      <c r="K1039" s="86" t="b">
        <v>0</v>
      </c>
      <c r="L1039" s="86" t="b">
        <v>0</v>
      </c>
    </row>
    <row r="1040" spans="1:12" ht="15">
      <c r="A1040" s="86" t="s">
        <v>2766</v>
      </c>
      <c r="B1040" s="86" t="s">
        <v>3711</v>
      </c>
      <c r="C1040" s="86">
        <v>2</v>
      </c>
      <c r="D1040" s="121">
        <v>0.000741468389988201</v>
      </c>
      <c r="E1040" s="121">
        <v>2.303362230937689</v>
      </c>
      <c r="F1040" s="86" t="s">
        <v>3798</v>
      </c>
      <c r="G1040" s="86" t="b">
        <v>0</v>
      </c>
      <c r="H1040" s="86" t="b">
        <v>0</v>
      </c>
      <c r="I1040" s="86" t="b">
        <v>0</v>
      </c>
      <c r="J1040" s="86" t="b">
        <v>0</v>
      </c>
      <c r="K1040" s="86" t="b">
        <v>0</v>
      </c>
      <c r="L1040" s="86" t="b">
        <v>0</v>
      </c>
    </row>
    <row r="1041" spans="1:12" ht="15">
      <c r="A1041" s="86" t="s">
        <v>3711</v>
      </c>
      <c r="B1041" s="86" t="s">
        <v>3339</v>
      </c>
      <c r="C1041" s="86">
        <v>2</v>
      </c>
      <c r="D1041" s="121">
        <v>0.000741468389988201</v>
      </c>
      <c r="E1041" s="121">
        <v>3.116275587580544</v>
      </c>
      <c r="F1041" s="86" t="s">
        <v>3798</v>
      </c>
      <c r="G1041" s="86" t="b">
        <v>0</v>
      </c>
      <c r="H1041" s="86" t="b">
        <v>0</v>
      </c>
      <c r="I1041" s="86" t="b">
        <v>0</v>
      </c>
      <c r="J1041" s="86" t="b">
        <v>0</v>
      </c>
      <c r="K1041" s="86" t="b">
        <v>0</v>
      </c>
      <c r="L1041" s="86" t="b">
        <v>0</v>
      </c>
    </row>
    <row r="1042" spans="1:12" ht="15">
      <c r="A1042" s="86" t="s">
        <v>3339</v>
      </c>
      <c r="B1042" s="86" t="s">
        <v>3712</v>
      </c>
      <c r="C1042" s="86">
        <v>2</v>
      </c>
      <c r="D1042" s="121">
        <v>0.000741468389988201</v>
      </c>
      <c r="E1042" s="121">
        <v>3.116275587580544</v>
      </c>
      <c r="F1042" s="86" t="s">
        <v>3798</v>
      </c>
      <c r="G1042" s="86" t="b">
        <v>0</v>
      </c>
      <c r="H1042" s="86" t="b">
        <v>0</v>
      </c>
      <c r="I1042" s="86" t="b">
        <v>0</v>
      </c>
      <c r="J1042" s="86" t="b">
        <v>0</v>
      </c>
      <c r="K1042" s="86" t="b">
        <v>0</v>
      </c>
      <c r="L1042" s="86" t="b">
        <v>0</v>
      </c>
    </row>
    <row r="1043" spans="1:12" ht="15">
      <c r="A1043" s="86" t="s">
        <v>3712</v>
      </c>
      <c r="B1043" s="86" t="s">
        <v>3432</v>
      </c>
      <c r="C1043" s="86">
        <v>2</v>
      </c>
      <c r="D1043" s="121">
        <v>0.000741468389988201</v>
      </c>
      <c r="E1043" s="121">
        <v>3.241214324188844</v>
      </c>
      <c r="F1043" s="86" t="s">
        <v>3798</v>
      </c>
      <c r="G1043" s="86" t="b">
        <v>0</v>
      </c>
      <c r="H1043" s="86" t="b">
        <v>0</v>
      </c>
      <c r="I1043" s="86" t="b">
        <v>0</v>
      </c>
      <c r="J1043" s="86" t="b">
        <v>0</v>
      </c>
      <c r="K1043" s="86" t="b">
        <v>0</v>
      </c>
      <c r="L1043" s="86" t="b">
        <v>0</v>
      </c>
    </row>
    <row r="1044" spans="1:12" ht="15">
      <c r="A1044" s="86" t="s">
        <v>3432</v>
      </c>
      <c r="B1044" s="86" t="s">
        <v>3297</v>
      </c>
      <c r="C1044" s="86">
        <v>2</v>
      </c>
      <c r="D1044" s="121">
        <v>0.000741468389988201</v>
      </c>
      <c r="E1044" s="121">
        <v>2.8432743155168065</v>
      </c>
      <c r="F1044" s="86" t="s">
        <v>3798</v>
      </c>
      <c r="G1044" s="86" t="b">
        <v>0</v>
      </c>
      <c r="H1044" s="86" t="b">
        <v>0</v>
      </c>
      <c r="I1044" s="86" t="b">
        <v>0</v>
      </c>
      <c r="J1044" s="86" t="b">
        <v>0</v>
      </c>
      <c r="K1044" s="86" t="b">
        <v>0</v>
      </c>
      <c r="L1044" s="86" t="b">
        <v>0</v>
      </c>
    </row>
    <row r="1045" spans="1:12" ht="15">
      <c r="A1045" s="86" t="s">
        <v>3297</v>
      </c>
      <c r="B1045" s="86" t="s">
        <v>352</v>
      </c>
      <c r="C1045" s="86">
        <v>2</v>
      </c>
      <c r="D1045" s="121">
        <v>0.000741468389988201</v>
      </c>
      <c r="E1045" s="121">
        <v>3.019365574572488</v>
      </c>
      <c r="F1045" s="86" t="s">
        <v>3798</v>
      </c>
      <c r="G1045" s="86" t="b">
        <v>0</v>
      </c>
      <c r="H1045" s="86" t="b">
        <v>0</v>
      </c>
      <c r="I1045" s="86" t="b">
        <v>0</v>
      </c>
      <c r="J1045" s="86" t="b">
        <v>0</v>
      </c>
      <c r="K1045" s="86" t="b">
        <v>0</v>
      </c>
      <c r="L1045" s="86" t="b">
        <v>0</v>
      </c>
    </row>
    <row r="1046" spans="1:12" ht="15">
      <c r="A1046" s="86" t="s">
        <v>352</v>
      </c>
      <c r="B1046" s="86" t="s">
        <v>351</v>
      </c>
      <c r="C1046" s="86">
        <v>2</v>
      </c>
      <c r="D1046" s="121">
        <v>0.000741468389988201</v>
      </c>
      <c r="E1046" s="121">
        <v>3.4173055832445254</v>
      </c>
      <c r="F1046" s="86" t="s">
        <v>3798</v>
      </c>
      <c r="G1046" s="86" t="b">
        <v>0</v>
      </c>
      <c r="H1046" s="86" t="b">
        <v>0</v>
      </c>
      <c r="I1046" s="86" t="b">
        <v>0</v>
      </c>
      <c r="J1046" s="86" t="b">
        <v>0</v>
      </c>
      <c r="K1046" s="86" t="b">
        <v>0</v>
      </c>
      <c r="L1046" s="86" t="b">
        <v>0</v>
      </c>
    </row>
    <row r="1047" spans="1:12" ht="15">
      <c r="A1047" s="86" t="s">
        <v>351</v>
      </c>
      <c r="B1047" s="86" t="s">
        <v>3417</v>
      </c>
      <c r="C1047" s="86">
        <v>2</v>
      </c>
      <c r="D1047" s="121">
        <v>0.000741468389988201</v>
      </c>
      <c r="E1047" s="121">
        <v>3.241214324188844</v>
      </c>
      <c r="F1047" s="86" t="s">
        <v>3798</v>
      </c>
      <c r="G1047" s="86" t="b">
        <v>0</v>
      </c>
      <c r="H1047" s="86" t="b">
        <v>0</v>
      </c>
      <c r="I1047" s="86" t="b">
        <v>0</v>
      </c>
      <c r="J1047" s="86" t="b">
        <v>0</v>
      </c>
      <c r="K1047" s="86" t="b">
        <v>0</v>
      </c>
      <c r="L1047" s="86" t="b">
        <v>0</v>
      </c>
    </row>
    <row r="1048" spans="1:12" ht="15">
      <c r="A1048" s="86" t="s">
        <v>3417</v>
      </c>
      <c r="B1048" s="86" t="s">
        <v>3298</v>
      </c>
      <c r="C1048" s="86">
        <v>2</v>
      </c>
      <c r="D1048" s="121">
        <v>0.000741468389988201</v>
      </c>
      <c r="E1048" s="121">
        <v>2.8432743155168065</v>
      </c>
      <c r="F1048" s="86" t="s">
        <v>3798</v>
      </c>
      <c r="G1048" s="86" t="b">
        <v>0</v>
      </c>
      <c r="H1048" s="86" t="b">
        <v>0</v>
      </c>
      <c r="I1048" s="86" t="b">
        <v>0</v>
      </c>
      <c r="J1048" s="86" t="b">
        <v>1</v>
      </c>
      <c r="K1048" s="86" t="b">
        <v>0</v>
      </c>
      <c r="L1048" s="86" t="b">
        <v>0</v>
      </c>
    </row>
    <row r="1049" spans="1:12" ht="15">
      <c r="A1049" s="86" t="s">
        <v>2743</v>
      </c>
      <c r="B1049" s="86" t="s">
        <v>2745</v>
      </c>
      <c r="C1049" s="86">
        <v>2</v>
      </c>
      <c r="D1049" s="121">
        <v>0.000741468389988201</v>
      </c>
      <c r="E1049" s="121">
        <v>2.764093069469182</v>
      </c>
      <c r="F1049" s="86" t="s">
        <v>3798</v>
      </c>
      <c r="G1049" s="86" t="b">
        <v>0</v>
      </c>
      <c r="H1049" s="86" t="b">
        <v>0</v>
      </c>
      <c r="I1049" s="86" t="b">
        <v>0</v>
      </c>
      <c r="J1049" s="86" t="b">
        <v>1</v>
      </c>
      <c r="K1049" s="86" t="b">
        <v>0</v>
      </c>
      <c r="L1049" s="86" t="b">
        <v>0</v>
      </c>
    </row>
    <row r="1050" spans="1:12" ht="15">
      <c r="A1050" s="86" t="s">
        <v>2745</v>
      </c>
      <c r="B1050" s="86" t="s">
        <v>3299</v>
      </c>
      <c r="C1050" s="86">
        <v>2</v>
      </c>
      <c r="D1050" s="121">
        <v>0.000741468389988201</v>
      </c>
      <c r="E1050" s="121">
        <v>2.8432743155168065</v>
      </c>
      <c r="F1050" s="86" t="s">
        <v>3798</v>
      </c>
      <c r="G1050" s="86" t="b">
        <v>1</v>
      </c>
      <c r="H1050" s="86" t="b">
        <v>0</v>
      </c>
      <c r="I1050" s="86" t="b">
        <v>0</v>
      </c>
      <c r="J1050" s="86" t="b">
        <v>0</v>
      </c>
      <c r="K1050" s="86" t="b">
        <v>0</v>
      </c>
      <c r="L1050" s="86" t="b">
        <v>0</v>
      </c>
    </row>
    <row r="1051" spans="1:12" ht="15">
      <c r="A1051" s="86" t="s">
        <v>3299</v>
      </c>
      <c r="B1051" s="86" t="s">
        <v>3713</v>
      </c>
      <c r="C1051" s="86">
        <v>2</v>
      </c>
      <c r="D1051" s="121">
        <v>0.000741468389988201</v>
      </c>
      <c r="E1051" s="121">
        <v>3.019365574572488</v>
      </c>
      <c r="F1051" s="86" t="s">
        <v>3798</v>
      </c>
      <c r="G1051" s="86" t="b">
        <v>0</v>
      </c>
      <c r="H1051" s="86" t="b">
        <v>0</v>
      </c>
      <c r="I1051" s="86" t="b">
        <v>0</v>
      </c>
      <c r="J1051" s="86" t="b">
        <v>1</v>
      </c>
      <c r="K1051" s="86" t="b">
        <v>0</v>
      </c>
      <c r="L1051" s="86" t="b">
        <v>0</v>
      </c>
    </row>
    <row r="1052" spans="1:12" ht="15">
      <c r="A1052" s="86" t="s">
        <v>3713</v>
      </c>
      <c r="B1052" s="86" t="s">
        <v>3714</v>
      </c>
      <c r="C1052" s="86">
        <v>2</v>
      </c>
      <c r="D1052" s="121">
        <v>0.000741468389988201</v>
      </c>
      <c r="E1052" s="121">
        <v>3.4173055832445254</v>
      </c>
      <c r="F1052" s="86" t="s">
        <v>3798</v>
      </c>
      <c r="G1052" s="86" t="b">
        <v>1</v>
      </c>
      <c r="H1052" s="86" t="b">
        <v>0</v>
      </c>
      <c r="I1052" s="86" t="b">
        <v>0</v>
      </c>
      <c r="J1052" s="86" t="b">
        <v>0</v>
      </c>
      <c r="K1052" s="86" t="b">
        <v>0</v>
      </c>
      <c r="L1052" s="86" t="b">
        <v>0</v>
      </c>
    </row>
    <row r="1053" spans="1:12" ht="15">
      <c r="A1053" s="86" t="s">
        <v>3714</v>
      </c>
      <c r="B1053" s="86" t="s">
        <v>2746</v>
      </c>
      <c r="C1053" s="86">
        <v>2</v>
      </c>
      <c r="D1053" s="121">
        <v>0.000741468389988201</v>
      </c>
      <c r="E1053" s="121">
        <v>3.241214324188844</v>
      </c>
      <c r="F1053" s="86" t="s">
        <v>3798</v>
      </c>
      <c r="G1053" s="86" t="b">
        <v>0</v>
      </c>
      <c r="H1053" s="86" t="b">
        <v>0</v>
      </c>
      <c r="I1053" s="86" t="b">
        <v>0</v>
      </c>
      <c r="J1053" s="86" t="b">
        <v>0</v>
      </c>
      <c r="K1053" s="86" t="b">
        <v>0</v>
      </c>
      <c r="L1053" s="86" t="b">
        <v>0</v>
      </c>
    </row>
    <row r="1054" spans="1:12" ht="15">
      <c r="A1054" s="86" t="s">
        <v>2746</v>
      </c>
      <c r="B1054" s="86" t="s">
        <v>3715</v>
      </c>
      <c r="C1054" s="86">
        <v>2</v>
      </c>
      <c r="D1054" s="121">
        <v>0.000741468389988201</v>
      </c>
      <c r="E1054" s="121">
        <v>3.241214324188844</v>
      </c>
      <c r="F1054" s="86" t="s">
        <v>3798</v>
      </c>
      <c r="G1054" s="86" t="b">
        <v>0</v>
      </c>
      <c r="H1054" s="86" t="b">
        <v>0</v>
      </c>
      <c r="I1054" s="86" t="b">
        <v>0</v>
      </c>
      <c r="J1054" s="86" t="b">
        <v>0</v>
      </c>
      <c r="K1054" s="86" t="b">
        <v>0</v>
      </c>
      <c r="L1054" s="86" t="b">
        <v>0</v>
      </c>
    </row>
    <row r="1055" spans="1:12" ht="15">
      <c r="A1055" s="86" t="s">
        <v>3301</v>
      </c>
      <c r="B1055" s="86" t="s">
        <v>3197</v>
      </c>
      <c r="C1055" s="86">
        <v>2</v>
      </c>
      <c r="D1055" s="121">
        <v>0.000741468389988201</v>
      </c>
      <c r="E1055" s="121">
        <v>2.241214324188844</v>
      </c>
      <c r="F1055" s="86" t="s">
        <v>3798</v>
      </c>
      <c r="G1055" s="86" t="b">
        <v>0</v>
      </c>
      <c r="H1055" s="86" t="b">
        <v>0</v>
      </c>
      <c r="I1055" s="86" t="b">
        <v>0</v>
      </c>
      <c r="J1055" s="86" t="b">
        <v>0</v>
      </c>
      <c r="K1055" s="86" t="b">
        <v>0</v>
      </c>
      <c r="L1055" s="86" t="b">
        <v>0</v>
      </c>
    </row>
    <row r="1056" spans="1:12" ht="15">
      <c r="A1056" s="86" t="s">
        <v>3197</v>
      </c>
      <c r="B1056" s="86" t="s">
        <v>3155</v>
      </c>
      <c r="C1056" s="86">
        <v>2</v>
      </c>
      <c r="D1056" s="121">
        <v>0.000741468389988201</v>
      </c>
      <c r="E1056" s="121">
        <v>1.477786330625907</v>
      </c>
      <c r="F1056" s="86" t="s">
        <v>3798</v>
      </c>
      <c r="G1056" s="86" t="b">
        <v>0</v>
      </c>
      <c r="H1056" s="86" t="b">
        <v>0</v>
      </c>
      <c r="I1056" s="86" t="b">
        <v>0</v>
      </c>
      <c r="J1056" s="86" t="b">
        <v>0</v>
      </c>
      <c r="K1056" s="86" t="b">
        <v>0</v>
      </c>
      <c r="L1056" s="86" t="b">
        <v>0</v>
      </c>
    </row>
    <row r="1057" spans="1:12" ht="15">
      <c r="A1057" s="86" t="s">
        <v>2713</v>
      </c>
      <c r="B1057" s="86" t="s">
        <v>2719</v>
      </c>
      <c r="C1057" s="86">
        <v>2</v>
      </c>
      <c r="D1057" s="121">
        <v>0.000741468389988201</v>
      </c>
      <c r="E1057" s="121">
        <v>0.000540296568536975</v>
      </c>
      <c r="F1057" s="86" t="s">
        <v>3798</v>
      </c>
      <c r="G1057" s="86" t="b">
        <v>0</v>
      </c>
      <c r="H1057" s="86" t="b">
        <v>0</v>
      </c>
      <c r="I1057" s="86" t="b">
        <v>0</v>
      </c>
      <c r="J1057" s="86" t="b">
        <v>0</v>
      </c>
      <c r="K1057" s="86" t="b">
        <v>0</v>
      </c>
      <c r="L1057" s="86" t="b">
        <v>0</v>
      </c>
    </row>
    <row r="1058" spans="1:12" ht="15">
      <c r="A1058" s="86" t="s">
        <v>3219</v>
      </c>
      <c r="B1058" s="86" t="s">
        <v>3350</v>
      </c>
      <c r="C1058" s="86">
        <v>2</v>
      </c>
      <c r="D1058" s="121">
        <v>0.000741468389988201</v>
      </c>
      <c r="E1058" s="121">
        <v>2.514215596252582</v>
      </c>
      <c r="F1058" s="86" t="s">
        <v>3798</v>
      </c>
      <c r="G1058" s="86" t="b">
        <v>0</v>
      </c>
      <c r="H1058" s="86" t="b">
        <v>0</v>
      </c>
      <c r="I1058" s="86" t="b">
        <v>0</v>
      </c>
      <c r="J1058" s="86" t="b">
        <v>0</v>
      </c>
      <c r="K1058" s="86" t="b">
        <v>0</v>
      </c>
      <c r="L1058" s="86" t="b">
        <v>0</v>
      </c>
    </row>
    <row r="1059" spans="1:12" ht="15">
      <c r="A1059" s="86" t="s">
        <v>3182</v>
      </c>
      <c r="B1059" s="86" t="s">
        <v>3716</v>
      </c>
      <c r="C1059" s="86">
        <v>2</v>
      </c>
      <c r="D1059" s="121">
        <v>0.000741468389988201</v>
      </c>
      <c r="E1059" s="121">
        <v>2.60439222660167</v>
      </c>
      <c r="F1059" s="86" t="s">
        <v>3798</v>
      </c>
      <c r="G1059" s="86" t="b">
        <v>0</v>
      </c>
      <c r="H1059" s="86" t="b">
        <v>0</v>
      </c>
      <c r="I1059" s="86" t="b">
        <v>0</v>
      </c>
      <c r="J1059" s="86" t="b">
        <v>0</v>
      </c>
      <c r="K1059" s="86" t="b">
        <v>0</v>
      </c>
      <c r="L1059" s="86" t="b">
        <v>0</v>
      </c>
    </row>
    <row r="1060" spans="1:12" ht="15">
      <c r="A1060" s="86" t="s">
        <v>3716</v>
      </c>
      <c r="B1060" s="86" t="s">
        <v>3717</v>
      </c>
      <c r="C1060" s="86">
        <v>2</v>
      </c>
      <c r="D1060" s="121">
        <v>0.000741468389988201</v>
      </c>
      <c r="E1060" s="121">
        <v>3.4173055832445254</v>
      </c>
      <c r="F1060" s="86" t="s">
        <v>3798</v>
      </c>
      <c r="G1060" s="86" t="b">
        <v>0</v>
      </c>
      <c r="H1060" s="86" t="b">
        <v>0</v>
      </c>
      <c r="I1060" s="86" t="b">
        <v>0</v>
      </c>
      <c r="J1060" s="86" t="b">
        <v>0</v>
      </c>
      <c r="K1060" s="86" t="b">
        <v>0</v>
      </c>
      <c r="L1060" s="86" t="b">
        <v>0</v>
      </c>
    </row>
    <row r="1061" spans="1:12" ht="15">
      <c r="A1061" s="86" t="s">
        <v>3717</v>
      </c>
      <c r="B1061" s="86" t="s">
        <v>3345</v>
      </c>
      <c r="C1061" s="86">
        <v>2</v>
      </c>
      <c r="D1061" s="121">
        <v>0.000741468389988201</v>
      </c>
      <c r="E1061" s="121">
        <v>3.116275587580544</v>
      </c>
      <c r="F1061" s="86" t="s">
        <v>3798</v>
      </c>
      <c r="G1061" s="86" t="b">
        <v>0</v>
      </c>
      <c r="H1061" s="86" t="b">
        <v>0</v>
      </c>
      <c r="I1061" s="86" t="b">
        <v>0</v>
      </c>
      <c r="J1061" s="86" t="b">
        <v>0</v>
      </c>
      <c r="K1061" s="86" t="b">
        <v>0</v>
      </c>
      <c r="L1061" s="86" t="b">
        <v>0</v>
      </c>
    </row>
    <row r="1062" spans="1:12" ht="15">
      <c r="A1062" s="86" t="s">
        <v>3345</v>
      </c>
      <c r="B1062" s="86" t="s">
        <v>349</v>
      </c>
      <c r="C1062" s="86">
        <v>2</v>
      </c>
      <c r="D1062" s="121">
        <v>0.000741468389988201</v>
      </c>
      <c r="E1062" s="121">
        <v>2.7183355789085066</v>
      </c>
      <c r="F1062" s="86" t="s">
        <v>3798</v>
      </c>
      <c r="G1062" s="86" t="b">
        <v>0</v>
      </c>
      <c r="H1062" s="86" t="b">
        <v>0</v>
      </c>
      <c r="I1062" s="86" t="b">
        <v>0</v>
      </c>
      <c r="J1062" s="86" t="b">
        <v>0</v>
      </c>
      <c r="K1062" s="86" t="b">
        <v>0</v>
      </c>
      <c r="L1062" s="86" t="b">
        <v>0</v>
      </c>
    </row>
    <row r="1063" spans="1:12" ht="15">
      <c r="A1063" s="86" t="s">
        <v>349</v>
      </c>
      <c r="B1063" s="86" t="s">
        <v>323</v>
      </c>
      <c r="C1063" s="86">
        <v>2</v>
      </c>
      <c r="D1063" s="121">
        <v>0.000741468389988201</v>
      </c>
      <c r="E1063" s="121">
        <v>2.475297530222212</v>
      </c>
      <c r="F1063" s="86" t="s">
        <v>3798</v>
      </c>
      <c r="G1063" s="86" t="b">
        <v>0</v>
      </c>
      <c r="H1063" s="86" t="b">
        <v>0</v>
      </c>
      <c r="I1063" s="86" t="b">
        <v>0</v>
      </c>
      <c r="J1063" s="86" t="b">
        <v>0</v>
      </c>
      <c r="K1063" s="86" t="b">
        <v>0</v>
      </c>
      <c r="L1063" s="86" t="b">
        <v>0</v>
      </c>
    </row>
    <row r="1064" spans="1:12" ht="15">
      <c r="A1064" s="86" t="s">
        <v>323</v>
      </c>
      <c r="B1064" s="86" t="s">
        <v>2725</v>
      </c>
      <c r="C1064" s="86">
        <v>2</v>
      </c>
      <c r="D1064" s="121">
        <v>0.000741468389988201</v>
      </c>
      <c r="E1064" s="121">
        <v>1.3291694945439743</v>
      </c>
      <c r="F1064" s="86" t="s">
        <v>3798</v>
      </c>
      <c r="G1064" s="86" t="b">
        <v>0</v>
      </c>
      <c r="H1064" s="86" t="b">
        <v>0</v>
      </c>
      <c r="I1064" s="86" t="b">
        <v>0</v>
      </c>
      <c r="J1064" s="86" t="b">
        <v>0</v>
      </c>
      <c r="K1064" s="86" t="b">
        <v>0</v>
      </c>
      <c r="L1064" s="86" t="b">
        <v>0</v>
      </c>
    </row>
    <row r="1065" spans="1:12" ht="15">
      <c r="A1065" s="86" t="s">
        <v>3193</v>
      </c>
      <c r="B1065" s="86" t="s">
        <v>3718</v>
      </c>
      <c r="C1065" s="86">
        <v>2</v>
      </c>
      <c r="D1065" s="121">
        <v>0.000741468389988201</v>
      </c>
      <c r="E1065" s="121">
        <v>2.60439222660167</v>
      </c>
      <c r="F1065" s="86" t="s">
        <v>3798</v>
      </c>
      <c r="G1065" s="86" t="b">
        <v>0</v>
      </c>
      <c r="H1065" s="86" t="b">
        <v>0</v>
      </c>
      <c r="I1065" s="86" t="b">
        <v>0</v>
      </c>
      <c r="J1065" s="86" t="b">
        <v>0</v>
      </c>
      <c r="K1065" s="86" t="b">
        <v>0</v>
      </c>
      <c r="L1065" s="86" t="b">
        <v>0</v>
      </c>
    </row>
    <row r="1066" spans="1:12" ht="15">
      <c r="A1066" s="86" t="s">
        <v>3718</v>
      </c>
      <c r="B1066" s="86" t="s">
        <v>3719</v>
      </c>
      <c r="C1066" s="86">
        <v>2</v>
      </c>
      <c r="D1066" s="121">
        <v>0.000741468389988201</v>
      </c>
      <c r="E1066" s="121">
        <v>3.4173055832445254</v>
      </c>
      <c r="F1066" s="86" t="s">
        <v>3798</v>
      </c>
      <c r="G1066" s="86" t="b">
        <v>0</v>
      </c>
      <c r="H1066" s="86" t="b">
        <v>0</v>
      </c>
      <c r="I1066" s="86" t="b">
        <v>0</v>
      </c>
      <c r="J1066" s="86" t="b">
        <v>0</v>
      </c>
      <c r="K1066" s="86" t="b">
        <v>0</v>
      </c>
      <c r="L1066" s="86" t="b">
        <v>0</v>
      </c>
    </row>
    <row r="1067" spans="1:12" ht="15">
      <c r="A1067" s="86" t="s">
        <v>3719</v>
      </c>
      <c r="B1067" s="86" t="s">
        <v>2756</v>
      </c>
      <c r="C1067" s="86">
        <v>2</v>
      </c>
      <c r="D1067" s="121">
        <v>0.000741468389988201</v>
      </c>
      <c r="E1067" s="121">
        <v>2.4395819779556778</v>
      </c>
      <c r="F1067" s="86" t="s">
        <v>3798</v>
      </c>
      <c r="G1067" s="86" t="b">
        <v>0</v>
      </c>
      <c r="H1067" s="86" t="b">
        <v>0</v>
      </c>
      <c r="I1067" s="86" t="b">
        <v>0</v>
      </c>
      <c r="J1067" s="86" t="b">
        <v>0</v>
      </c>
      <c r="K1067" s="86" t="b">
        <v>0</v>
      </c>
      <c r="L1067" s="86" t="b">
        <v>0</v>
      </c>
    </row>
    <row r="1068" spans="1:12" ht="15">
      <c r="A1068" s="86" t="s">
        <v>2756</v>
      </c>
      <c r="B1068" s="86" t="s">
        <v>3720</v>
      </c>
      <c r="C1068" s="86">
        <v>2</v>
      </c>
      <c r="D1068" s="121">
        <v>0.000741468389988201</v>
      </c>
      <c r="E1068" s="121">
        <v>2.4395819779556778</v>
      </c>
      <c r="F1068" s="86" t="s">
        <v>3798</v>
      </c>
      <c r="G1068" s="86" t="b">
        <v>0</v>
      </c>
      <c r="H1068" s="86" t="b">
        <v>0</v>
      </c>
      <c r="I1068" s="86" t="b">
        <v>0</v>
      </c>
      <c r="J1068" s="86" t="b">
        <v>0</v>
      </c>
      <c r="K1068" s="86" t="b">
        <v>0</v>
      </c>
      <c r="L1068" s="86" t="b">
        <v>0</v>
      </c>
    </row>
    <row r="1069" spans="1:12" ht="15">
      <c r="A1069" s="86" t="s">
        <v>3720</v>
      </c>
      <c r="B1069" s="86" t="s">
        <v>3721</v>
      </c>
      <c r="C1069" s="86">
        <v>2</v>
      </c>
      <c r="D1069" s="121">
        <v>0.000741468389988201</v>
      </c>
      <c r="E1069" s="121">
        <v>3.4173055832445254</v>
      </c>
      <c r="F1069" s="86" t="s">
        <v>3798</v>
      </c>
      <c r="G1069" s="86" t="b">
        <v>0</v>
      </c>
      <c r="H1069" s="86" t="b">
        <v>0</v>
      </c>
      <c r="I1069" s="86" t="b">
        <v>0</v>
      </c>
      <c r="J1069" s="86" t="b">
        <v>0</v>
      </c>
      <c r="K1069" s="86" t="b">
        <v>0</v>
      </c>
      <c r="L1069" s="86" t="b">
        <v>0</v>
      </c>
    </row>
    <row r="1070" spans="1:12" ht="15">
      <c r="A1070" s="86" t="s">
        <v>3721</v>
      </c>
      <c r="B1070" s="86" t="s">
        <v>2717</v>
      </c>
      <c r="C1070" s="86">
        <v>2</v>
      </c>
      <c r="D1070" s="121">
        <v>0.000741468389988201</v>
      </c>
      <c r="E1070" s="121">
        <v>1.8318448537360248</v>
      </c>
      <c r="F1070" s="86" t="s">
        <v>3798</v>
      </c>
      <c r="G1070" s="86" t="b">
        <v>0</v>
      </c>
      <c r="H1070" s="86" t="b">
        <v>0</v>
      </c>
      <c r="I1070" s="86" t="b">
        <v>0</v>
      </c>
      <c r="J1070" s="86" t="b">
        <v>0</v>
      </c>
      <c r="K1070" s="86" t="b">
        <v>0</v>
      </c>
      <c r="L1070" s="86" t="b">
        <v>0</v>
      </c>
    </row>
    <row r="1071" spans="1:12" ht="15">
      <c r="A1071" s="86" t="s">
        <v>3409</v>
      </c>
      <c r="B1071" s="86" t="s">
        <v>3195</v>
      </c>
      <c r="C1071" s="86">
        <v>2</v>
      </c>
      <c r="D1071" s="121">
        <v>0.000741468389988201</v>
      </c>
      <c r="E1071" s="121">
        <v>2.428300967545989</v>
      </c>
      <c r="F1071" s="86" t="s">
        <v>3798</v>
      </c>
      <c r="G1071" s="86" t="b">
        <v>0</v>
      </c>
      <c r="H1071" s="86" t="b">
        <v>0</v>
      </c>
      <c r="I1071" s="86" t="b">
        <v>0</v>
      </c>
      <c r="J1071" s="86" t="b">
        <v>0</v>
      </c>
      <c r="K1071" s="86" t="b">
        <v>0</v>
      </c>
      <c r="L1071" s="86" t="b">
        <v>0</v>
      </c>
    </row>
    <row r="1072" spans="1:12" ht="15">
      <c r="A1072" s="86" t="s">
        <v>3195</v>
      </c>
      <c r="B1072" s="86" t="s">
        <v>3722</v>
      </c>
      <c r="C1072" s="86">
        <v>2</v>
      </c>
      <c r="D1072" s="121">
        <v>0.000741468389988201</v>
      </c>
      <c r="E1072" s="121">
        <v>2.60439222660167</v>
      </c>
      <c r="F1072" s="86" t="s">
        <v>3798</v>
      </c>
      <c r="G1072" s="86" t="b">
        <v>0</v>
      </c>
      <c r="H1072" s="86" t="b">
        <v>0</v>
      </c>
      <c r="I1072" s="86" t="b">
        <v>0</v>
      </c>
      <c r="J1072" s="86" t="b">
        <v>0</v>
      </c>
      <c r="K1072" s="86" t="b">
        <v>0</v>
      </c>
      <c r="L1072" s="86" t="b">
        <v>0</v>
      </c>
    </row>
    <row r="1073" spans="1:12" ht="15">
      <c r="A1073" s="86" t="s">
        <v>3263</v>
      </c>
      <c r="B1073" s="86" t="s">
        <v>287</v>
      </c>
      <c r="C1073" s="86">
        <v>2</v>
      </c>
      <c r="D1073" s="121">
        <v>0.000741468389988201</v>
      </c>
      <c r="E1073" s="121">
        <v>1.6730126001218493</v>
      </c>
      <c r="F1073" s="86" t="s">
        <v>3798</v>
      </c>
      <c r="G1073" s="86" t="b">
        <v>0</v>
      </c>
      <c r="H1073" s="86" t="b">
        <v>0</v>
      </c>
      <c r="I1073" s="86" t="b">
        <v>0</v>
      </c>
      <c r="J1073" s="86" t="b">
        <v>0</v>
      </c>
      <c r="K1073" s="86" t="b">
        <v>0</v>
      </c>
      <c r="L1073" s="86" t="b">
        <v>0</v>
      </c>
    </row>
    <row r="1074" spans="1:12" ht="15">
      <c r="A1074" s="86" t="s">
        <v>287</v>
      </c>
      <c r="B1074" s="86" t="s">
        <v>3723</v>
      </c>
      <c r="C1074" s="86">
        <v>2</v>
      </c>
      <c r="D1074" s="121">
        <v>0.000741468389988201</v>
      </c>
      <c r="E1074" s="121">
        <v>1.9121556049246196</v>
      </c>
      <c r="F1074" s="86" t="s">
        <v>3798</v>
      </c>
      <c r="G1074" s="86" t="b">
        <v>0</v>
      </c>
      <c r="H1074" s="86" t="b">
        <v>0</v>
      </c>
      <c r="I1074" s="86" t="b">
        <v>0</v>
      </c>
      <c r="J1074" s="86" t="b">
        <v>0</v>
      </c>
      <c r="K1074" s="86" t="b">
        <v>0</v>
      </c>
      <c r="L1074" s="86" t="b">
        <v>0</v>
      </c>
    </row>
    <row r="1075" spans="1:12" ht="15">
      <c r="A1075" s="86" t="s">
        <v>3723</v>
      </c>
      <c r="B1075" s="86" t="s">
        <v>2650</v>
      </c>
      <c r="C1075" s="86">
        <v>2</v>
      </c>
      <c r="D1075" s="121">
        <v>0.000741468389988201</v>
      </c>
      <c r="E1075" s="121">
        <v>2.572207543230269</v>
      </c>
      <c r="F1075" s="86" t="s">
        <v>3798</v>
      </c>
      <c r="G1075" s="86" t="b">
        <v>0</v>
      </c>
      <c r="H1075" s="86" t="b">
        <v>0</v>
      </c>
      <c r="I1075" s="86" t="b">
        <v>0</v>
      </c>
      <c r="J1075" s="86" t="b">
        <v>0</v>
      </c>
      <c r="K1075" s="86" t="b">
        <v>0</v>
      </c>
      <c r="L1075" s="86" t="b">
        <v>0</v>
      </c>
    </row>
    <row r="1076" spans="1:12" ht="15">
      <c r="A1076" s="86" t="s">
        <v>2650</v>
      </c>
      <c r="B1076" s="86" t="s">
        <v>2722</v>
      </c>
      <c r="C1076" s="86">
        <v>2</v>
      </c>
      <c r="D1076" s="121">
        <v>0.000741468389988201</v>
      </c>
      <c r="E1076" s="121">
        <v>0.9859418190855382</v>
      </c>
      <c r="F1076" s="86" t="s">
        <v>3798</v>
      </c>
      <c r="G1076" s="86" t="b">
        <v>0</v>
      </c>
      <c r="H1076" s="86" t="b">
        <v>0</v>
      </c>
      <c r="I1076" s="86" t="b">
        <v>0</v>
      </c>
      <c r="J1076" s="86" t="b">
        <v>0</v>
      </c>
      <c r="K1076" s="86" t="b">
        <v>0</v>
      </c>
      <c r="L1076" s="86" t="b">
        <v>0</v>
      </c>
    </row>
    <row r="1077" spans="1:12" ht="15">
      <c r="A1077" s="86" t="s">
        <v>2722</v>
      </c>
      <c r="B1077" s="86" t="s">
        <v>3724</v>
      </c>
      <c r="C1077" s="86">
        <v>2</v>
      </c>
      <c r="D1077" s="121">
        <v>0.000741468389988201</v>
      </c>
      <c r="E1077" s="121">
        <v>1.8375219866277153</v>
      </c>
      <c r="F1077" s="86" t="s">
        <v>3798</v>
      </c>
      <c r="G1077" s="86" t="b">
        <v>0</v>
      </c>
      <c r="H1077" s="86" t="b">
        <v>0</v>
      </c>
      <c r="I1077" s="86" t="b">
        <v>0</v>
      </c>
      <c r="J1077" s="86" t="b">
        <v>0</v>
      </c>
      <c r="K1077" s="86" t="b">
        <v>0</v>
      </c>
      <c r="L1077" s="86" t="b">
        <v>0</v>
      </c>
    </row>
    <row r="1078" spans="1:12" ht="15">
      <c r="A1078" s="86" t="s">
        <v>3724</v>
      </c>
      <c r="B1078" s="86" t="s">
        <v>3335</v>
      </c>
      <c r="C1078" s="86">
        <v>2</v>
      </c>
      <c r="D1078" s="121">
        <v>0.000741468389988201</v>
      </c>
      <c r="E1078" s="121">
        <v>3.116275587580544</v>
      </c>
      <c r="F1078" s="86" t="s">
        <v>3798</v>
      </c>
      <c r="G1078" s="86" t="b">
        <v>0</v>
      </c>
      <c r="H1078" s="86" t="b">
        <v>0</v>
      </c>
      <c r="I1078" s="86" t="b">
        <v>0</v>
      </c>
      <c r="J1078" s="86" t="b">
        <v>0</v>
      </c>
      <c r="K1078" s="86" t="b">
        <v>0</v>
      </c>
      <c r="L1078" s="86" t="b">
        <v>0</v>
      </c>
    </row>
    <row r="1079" spans="1:12" ht="15">
      <c r="A1079" s="86" t="s">
        <v>3335</v>
      </c>
      <c r="B1079" s="86" t="s">
        <v>3190</v>
      </c>
      <c r="C1079" s="86">
        <v>2</v>
      </c>
      <c r="D1079" s="121">
        <v>0.000741468389988201</v>
      </c>
      <c r="E1079" s="121">
        <v>2.2711775475662876</v>
      </c>
      <c r="F1079" s="86" t="s">
        <v>3798</v>
      </c>
      <c r="G1079" s="86" t="b">
        <v>0</v>
      </c>
      <c r="H1079" s="86" t="b">
        <v>0</v>
      </c>
      <c r="I1079" s="86" t="b">
        <v>0</v>
      </c>
      <c r="J1079" s="86" t="b">
        <v>0</v>
      </c>
      <c r="K1079" s="86" t="b">
        <v>0</v>
      </c>
      <c r="L1079" s="86" t="b">
        <v>0</v>
      </c>
    </row>
    <row r="1080" spans="1:12" ht="15">
      <c r="A1080" s="86" t="s">
        <v>3190</v>
      </c>
      <c r="B1080" s="86" t="s">
        <v>3226</v>
      </c>
      <c r="C1080" s="86">
        <v>2</v>
      </c>
      <c r="D1080" s="121">
        <v>0.000741468389988201</v>
      </c>
      <c r="E1080" s="121">
        <v>2.0281394988799932</v>
      </c>
      <c r="F1080" s="86" t="s">
        <v>3798</v>
      </c>
      <c r="G1080" s="86" t="b">
        <v>0</v>
      </c>
      <c r="H1080" s="86" t="b">
        <v>0</v>
      </c>
      <c r="I1080" s="86" t="b">
        <v>0</v>
      </c>
      <c r="J1080" s="86" t="b">
        <v>0</v>
      </c>
      <c r="K1080" s="86" t="b">
        <v>0</v>
      </c>
      <c r="L1080" s="86" t="b">
        <v>0</v>
      </c>
    </row>
    <row r="1081" spans="1:12" ht="15">
      <c r="A1081" s="86" t="s">
        <v>3226</v>
      </c>
      <c r="B1081" s="86" t="s">
        <v>2713</v>
      </c>
      <c r="C1081" s="86">
        <v>2</v>
      </c>
      <c r="D1081" s="121">
        <v>0.000741468389988201</v>
      </c>
      <c r="E1081" s="121">
        <v>0.9001096852945512</v>
      </c>
      <c r="F1081" s="86" t="s">
        <v>3798</v>
      </c>
      <c r="G1081" s="86" t="b">
        <v>0</v>
      </c>
      <c r="H1081" s="86" t="b">
        <v>0</v>
      </c>
      <c r="I1081" s="86" t="b">
        <v>0</v>
      </c>
      <c r="J1081" s="86" t="b">
        <v>0</v>
      </c>
      <c r="K1081" s="86" t="b">
        <v>0</v>
      </c>
      <c r="L1081" s="86" t="b">
        <v>0</v>
      </c>
    </row>
    <row r="1082" spans="1:12" ht="15">
      <c r="A1082" s="86" t="s">
        <v>3725</v>
      </c>
      <c r="B1082" s="86" t="s">
        <v>3203</v>
      </c>
      <c r="C1082" s="86">
        <v>2</v>
      </c>
      <c r="D1082" s="121">
        <v>0.000741468389988201</v>
      </c>
      <c r="E1082" s="121">
        <v>2.7183355789085066</v>
      </c>
      <c r="F1082" s="86" t="s">
        <v>3798</v>
      </c>
      <c r="G1082" s="86" t="b">
        <v>0</v>
      </c>
      <c r="H1082" s="86" t="b">
        <v>0</v>
      </c>
      <c r="I1082" s="86" t="b">
        <v>0</v>
      </c>
      <c r="J1082" s="86" t="b">
        <v>0</v>
      </c>
      <c r="K1082" s="86" t="b">
        <v>0</v>
      </c>
      <c r="L1082" s="86" t="b">
        <v>0</v>
      </c>
    </row>
    <row r="1083" spans="1:12" ht="15">
      <c r="A1083" s="86" t="s">
        <v>3203</v>
      </c>
      <c r="B1083" s="86" t="s">
        <v>3291</v>
      </c>
      <c r="C1083" s="86">
        <v>2</v>
      </c>
      <c r="D1083" s="121">
        <v>0.000741468389988201</v>
      </c>
      <c r="E1083" s="121">
        <v>2.320395570236469</v>
      </c>
      <c r="F1083" s="86" t="s">
        <v>3798</v>
      </c>
      <c r="G1083" s="86" t="b">
        <v>0</v>
      </c>
      <c r="H1083" s="86" t="b">
        <v>0</v>
      </c>
      <c r="I1083" s="86" t="b">
        <v>0</v>
      </c>
      <c r="J1083" s="86" t="b">
        <v>0</v>
      </c>
      <c r="K1083" s="86" t="b">
        <v>0</v>
      </c>
      <c r="L1083" s="86" t="b">
        <v>0</v>
      </c>
    </row>
    <row r="1084" spans="1:12" ht="15">
      <c r="A1084" s="86" t="s">
        <v>3334</v>
      </c>
      <c r="B1084" s="86" t="s">
        <v>3155</v>
      </c>
      <c r="C1084" s="86">
        <v>2</v>
      </c>
      <c r="D1084" s="121">
        <v>0.000741468389988201</v>
      </c>
      <c r="E1084" s="121">
        <v>1.9549075853455695</v>
      </c>
      <c r="F1084" s="86" t="s">
        <v>3798</v>
      </c>
      <c r="G1084" s="86" t="b">
        <v>0</v>
      </c>
      <c r="H1084" s="86" t="b">
        <v>0</v>
      </c>
      <c r="I1084" s="86" t="b">
        <v>0</v>
      </c>
      <c r="J1084" s="86" t="b">
        <v>0</v>
      </c>
      <c r="K1084" s="86" t="b">
        <v>0</v>
      </c>
      <c r="L1084" s="86" t="b">
        <v>0</v>
      </c>
    </row>
    <row r="1085" spans="1:12" ht="15">
      <c r="A1085" s="86" t="s">
        <v>3155</v>
      </c>
      <c r="B1085" s="86" t="s">
        <v>3273</v>
      </c>
      <c r="C1085" s="86">
        <v>2</v>
      </c>
      <c r="D1085" s="121">
        <v>0.000741468389988201</v>
      </c>
      <c r="E1085" s="121">
        <v>1.7763275258861935</v>
      </c>
      <c r="F1085" s="86" t="s">
        <v>3798</v>
      </c>
      <c r="G1085" s="86" t="b">
        <v>0</v>
      </c>
      <c r="H1085" s="86" t="b">
        <v>0</v>
      </c>
      <c r="I1085" s="86" t="b">
        <v>0</v>
      </c>
      <c r="J1085" s="86" t="b">
        <v>0</v>
      </c>
      <c r="K1085" s="86" t="b">
        <v>0</v>
      </c>
      <c r="L1085" s="86" t="b">
        <v>0</v>
      </c>
    </row>
    <row r="1086" spans="1:12" ht="15">
      <c r="A1086" s="86" t="s">
        <v>3273</v>
      </c>
      <c r="B1086" s="86" t="s">
        <v>2713</v>
      </c>
      <c r="C1086" s="86">
        <v>2</v>
      </c>
      <c r="D1086" s="121">
        <v>0.000741468389988201</v>
      </c>
      <c r="E1086" s="121">
        <v>1.046237720972789</v>
      </c>
      <c r="F1086" s="86" t="s">
        <v>3798</v>
      </c>
      <c r="G1086" s="86" t="b">
        <v>0</v>
      </c>
      <c r="H1086" s="86" t="b">
        <v>0</v>
      </c>
      <c r="I1086" s="86" t="b">
        <v>0</v>
      </c>
      <c r="J1086" s="86" t="b">
        <v>0</v>
      </c>
      <c r="K1086" s="86" t="b">
        <v>0</v>
      </c>
      <c r="L1086" s="86" t="b">
        <v>0</v>
      </c>
    </row>
    <row r="1087" spans="1:12" ht="15">
      <c r="A1087" s="86" t="s">
        <v>2713</v>
      </c>
      <c r="B1087" s="86" t="s">
        <v>3201</v>
      </c>
      <c r="C1087" s="86">
        <v>2</v>
      </c>
      <c r="D1087" s="121">
        <v>0.000741468389988201</v>
      </c>
      <c r="E1087" s="121">
        <v>0.7299996230524561</v>
      </c>
      <c r="F1087" s="86" t="s">
        <v>3798</v>
      </c>
      <c r="G1087" s="86" t="b">
        <v>0</v>
      </c>
      <c r="H1087" s="86" t="b">
        <v>0</v>
      </c>
      <c r="I1087" s="86" t="b">
        <v>0</v>
      </c>
      <c r="J1087" s="86" t="b">
        <v>0</v>
      </c>
      <c r="K1087" s="86" t="b">
        <v>0</v>
      </c>
      <c r="L1087" s="86" t="b">
        <v>0</v>
      </c>
    </row>
    <row r="1088" spans="1:12" ht="15">
      <c r="A1088" s="86" t="s">
        <v>3201</v>
      </c>
      <c r="B1088" s="86" t="s">
        <v>3726</v>
      </c>
      <c r="C1088" s="86">
        <v>2</v>
      </c>
      <c r="D1088" s="121">
        <v>0.000741468389988201</v>
      </c>
      <c r="E1088" s="121">
        <v>2.6769428937502817</v>
      </c>
      <c r="F1088" s="86" t="s">
        <v>3798</v>
      </c>
      <c r="G1088" s="86" t="b">
        <v>0</v>
      </c>
      <c r="H1088" s="86" t="b">
        <v>0</v>
      </c>
      <c r="I1088" s="86" t="b">
        <v>0</v>
      </c>
      <c r="J1088" s="86" t="b">
        <v>0</v>
      </c>
      <c r="K1088" s="86" t="b">
        <v>0</v>
      </c>
      <c r="L1088" s="86" t="b">
        <v>0</v>
      </c>
    </row>
    <row r="1089" spans="1:12" ht="15">
      <c r="A1089" s="86" t="s">
        <v>3726</v>
      </c>
      <c r="B1089" s="86" t="s">
        <v>3203</v>
      </c>
      <c r="C1089" s="86">
        <v>2</v>
      </c>
      <c r="D1089" s="121">
        <v>0.000741468389988201</v>
      </c>
      <c r="E1089" s="121">
        <v>2.7183355789085066</v>
      </c>
      <c r="F1089" s="86" t="s">
        <v>3798</v>
      </c>
      <c r="G1089" s="86" t="b">
        <v>0</v>
      </c>
      <c r="H1089" s="86" t="b">
        <v>0</v>
      </c>
      <c r="I1089" s="86" t="b">
        <v>0</v>
      </c>
      <c r="J1089" s="86" t="b">
        <v>0</v>
      </c>
      <c r="K1089" s="86" t="b">
        <v>0</v>
      </c>
      <c r="L1089" s="86" t="b">
        <v>0</v>
      </c>
    </row>
    <row r="1090" spans="1:12" ht="15">
      <c r="A1090" s="86" t="s">
        <v>3203</v>
      </c>
      <c r="B1090" s="86" t="s">
        <v>3727</v>
      </c>
      <c r="C1090" s="86">
        <v>2</v>
      </c>
      <c r="D1090" s="121">
        <v>0.000741468389988201</v>
      </c>
      <c r="E1090" s="121">
        <v>2.7183355789085066</v>
      </c>
      <c r="F1090" s="86" t="s">
        <v>3798</v>
      </c>
      <c r="G1090" s="86" t="b">
        <v>0</v>
      </c>
      <c r="H1090" s="86" t="b">
        <v>0</v>
      </c>
      <c r="I1090" s="86" t="b">
        <v>0</v>
      </c>
      <c r="J1090" s="86" t="b">
        <v>0</v>
      </c>
      <c r="K1090" s="86" t="b">
        <v>0</v>
      </c>
      <c r="L1090" s="86" t="b">
        <v>0</v>
      </c>
    </row>
    <row r="1091" spans="1:12" ht="15">
      <c r="A1091" s="86" t="s">
        <v>3727</v>
      </c>
      <c r="B1091" s="86" t="s">
        <v>3728</v>
      </c>
      <c r="C1091" s="86">
        <v>2</v>
      </c>
      <c r="D1091" s="121">
        <v>0.000741468389988201</v>
      </c>
      <c r="E1091" s="121">
        <v>3.4173055832445254</v>
      </c>
      <c r="F1091" s="86" t="s">
        <v>3798</v>
      </c>
      <c r="G1091" s="86" t="b">
        <v>0</v>
      </c>
      <c r="H1091" s="86" t="b">
        <v>0</v>
      </c>
      <c r="I1091" s="86" t="b">
        <v>0</v>
      </c>
      <c r="J1091" s="86" t="b">
        <v>0</v>
      </c>
      <c r="K1091" s="86" t="b">
        <v>0</v>
      </c>
      <c r="L1091" s="86" t="b">
        <v>0</v>
      </c>
    </row>
    <row r="1092" spans="1:12" ht="15">
      <c r="A1092" s="86" t="s">
        <v>3728</v>
      </c>
      <c r="B1092" s="86" t="s">
        <v>3363</v>
      </c>
      <c r="C1092" s="86">
        <v>2</v>
      </c>
      <c r="D1092" s="121">
        <v>0.000741468389988201</v>
      </c>
      <c r="E1092" s="121">
        <v>3.116275587580544</v>
      </c>
      <c r="F1092" s="86" t="s">
        <v>3798</v>
      </c>
      <c r="G1092" s="86" t="b">
        <v>0</v>
      </c>
      <c r="H1092" s="86" t="b">
        <v>0</v>
      </c>
      <c r="I1092" s="86" t="b">
        <v>0</v>
      </c>
      <c r="J1092" s="86" t="b">
        <v>0</v>
      </c>
      <c r="K1092" s="86" t="b">
        <v>0</v>
      </c>
      <c r="L1092" s="86" t="b">
        <v>0</v>
      </c>
    </row>
    <row r="1093" spans="1:12" ht="15">
      <c r="A1093" s="86" t="s">
        <v>3363</v>
      </c>
      <c r="B1093" s="86" t="s">
        <v>2722</v>
      </c>
      <c r="C1093" s="86">
        <v>2</v>
      </c>
      <c r="D1093" s="121">
        <v>0.000741468389988201</v>
      </c>
      <c r="E1093" s="121">
        <v>1.559973086813257</v>
      </c>
      <c r="F1093" s="86" t="s">
        <v>3798</v>
      </c>
      <c r="G1093" s="86" t="b">
        <v>0</v>
      </c>
      <c r="H1093" s="86" t="b">
        <v>0</v>
      </c>
      <c r="I1093" s="86" t="b">
        <v>0</v>
      </c>
      <c r="J1093" s="86" t="b">
        <v>0</v>
      </c>
      <c r="K1093" s="86" t="b">
        <v>0</v>
      </c>
      <c r="L1093" s="86" t="b">
        <v>0</v>
      </c>
    </row>
    <row r="1094" spans="1:12" ht="15">
      <c r="A1094" s="86" t="s">
        <v>2722</v>
      </c>
      <c r="B1094" s="86" t="s">
        <v>3341</v>
      </c>
      <c r="C1094" s="86">
        <v>2</v>
      </c>
      <c r="D1094" s="121">
        <v>0.000741468389988201</v>
      </c>
      <c r="E1094" s="121">
        <v>1.536491990963734</v>
      </c>
      <c r="F1094" s="86" t="s">
        <v>3798</v>
      </c>
      <c r="G1094" s="86" t="b">
        <v>0</v>
      </c>
      <c r="H1094" s="86" t="b">
        <v>0</v>
      </c>
      <c r="I1094" s="86" t="b">
        <v>0</v>
      </c>
      <c r="J1094" s="86" t="b">
        <v>0</v>
      </c>
      <c r="K1094" s="86" t="b">
        <v>0</v>
      </c>
      <c r="L1094" s="86" t="b">
        <v>0</v>
      </c>
    </row>
    <row r="1095" spans="1:12" ht="15">
      <c r="A1095" s="86" t="s">
        <v>3341</v>
      </c>
      <c r="B1095" s="86" t="s">
        <v>3729</v>
      </c>
      <c r="C1095" s="86">
        <v>2</v>
      </c>
      <c r="D1095" s="121">
        <v>0.000741468389988201</v>
      </c>
      <c r="E1095" s="121">
        <v>3.116275587580544</v>
      </c>
      <c r="F1095" s="86" t="s">
        <v>3798</v>
      </c>
      <c r="G1095" s="86" t="b">
        <v>0</v>
      </c>
      <c r="H1095" s="86" t="b">
        <v>0</v>
      </c>
      <c r="I1095" s="86" t="b">
        <v>0</v>
      </c>
      <c r="J1095" s="86" t="b">
        <v>0</v>
      </c>
      <c r="K1095" s="86" t="b">
        <v>0</v>
      </c>
      <c r="L1095" s="86" t="b">
        <v>0</v>
      </c>
    </row>
    <row r="1096" spans="1:12" ht="15">
      <c r="A1096" s="86" t="s">
        <v>3729</v>
      </c>
      <c r="B1096" s="86" t="s">
        <v>2751</v>
      </c>
      <c r="C1096" s="86">
        <v>2</v>
      </c>
      <c r="D1096" s="121">
        <v>0.000741468389988201</v>
      </c>
      <c r="E1096" s="121">
        <v>2.3381243371969007</v>
      </c>
      <c r="F1096" s="86" t="s">
        <v>3798</v>
      </c>
      <c r="G1096" s="86" t="b">
        <v>0</v>
      </c>
      <c r="H1096" s="86" t="b">
        <v>0</v>
      </c>
      <c r="I1096" s="86" t="b">
        <v>0</v>
      </c>
      <c r="J1096" s="86" t="b">
        <v>0</v>
      </c>
      <c r="K1096" s="86" t="b">
        <v>0</v>
      </c>
      <c r="L1096" s="86" t="b">
        <v>0</v>
      </c>
    </row>
    <row r="1097" spans="1:12" ht="15">
      <c r="A1097" s="86" t="s">
        <v>2751</v>
      </c>
      <c r="B1097" s="86" t="s">
        <v>348</v>
      </c>
      <c r="C1097" s="86">
        <v>2</v>
      </c>
      <c r="D1097" s="121">
        <v>0.000741468389988201</v>
      </c>
      <c r="E1097" s="121">
        <v>2.3381243371969007</v>
      </c>
      <c r="F1097" s="86" t="s">
        <v>3798</v>
      </c>
      <c r="G1097" s="86" t="b">
        <v>0</v>
      </c>
      <c r="H1097" s="86" t="b">
        <v>0</v>
      </c>
      <c r="I1097" s="86" t="b">
        <v>0</v>
      </c>
      <c r="J1097" s="86" t="b">
        <v>0</v>
      </c>
      <c r="K1097" s="86" t="b">
        <v>0</v>
      </c>
      <c r="L1097" s="86" t="b">
        <v>0</v>
      </c>
    </row>
    <row r="1098" spans="1:12" ht="15">
      <c r="A1098" s="86" t="s">
        <v>348</v>
      </c>
      <c r="B1098" s="86" t="s">
        <v>2722</v>
      </c>
      <c r="C1098" s="86">
        <v>2</v>
      </c>
      <c r="D1098" s="121">
        <v>0.000741468389988201</v>
      </c>
      <c r="E1098" s="121">
        <v>1.8610030824772383</v>
      </c>
      <c r="F1098" s="86" t="s">
        <v>3798</v>
      </c>
      <c r="G1098" s="86" t="b">
        <v>0</v>
      </c>
      <c r="H1098" s="86" t="b">
        <v>0</v>
      </c>
      <c r="I1098" s="86" t="b">
        <v>0</v>
      </c>
      <c r="J1098" s="86" t="b">
        <v>0</v>
      </c>
      <c r="K1098" s="86" t="b">
        <v>0</v>
      </c>
      <c r="L1098" s="86" t="b">
        <v>0</v>
      </c>
    </row>
    <row r="1099" spans="1:12" ht="15">
      <c r="A1099" s="86" t="s">
        <v>2722</v>
      </c>
      <c r="B1099" s="86" t="s">
        <v>347</v>
      </c>
      <c r="C1099" s="86">
        <v>2</v>
      </c>
      <c r="D1099" s="121">
        <v>0.000741468389988201</v>
      </c>
      <c r="E1099" s="121">
        <v>1.8375219866277153</v>
      </c>
      <c r="F1099" s="86" t="s">
        <v>3798</v>
      </c>
      <c r="G1099" s="86" t="b">
        <v>0</v>
      </c>
      <c r="H1099" s="86" t="b">
        <v>0</v>
      </c>
      <c r="I1099" s="86" t="b">
        <v>0</v>
      </c>
      <c r="J1099" s="86" t="b">
        <v>0</v>
      </c>
      <c r="K1099" s="86" t="b">
        <v>0</v>
      </c>
      <c r="L1099" s="86" t="b">
        <v>0</v>
      </c>
    </row>
    <row r="1100" spans="1:12" ht="15">
      <c r="A1100" s="86" t="s">
        <v>347</v>
      </c>
      <c r="B1100" s="86" t="s">
        <v>288</v>
      </c>
      <c r="C1100" s="86">
        <v>2</v>
      </c>
      <c r="D1100" s="121">
        <v>0.000741468389988201</v>
      </c>
      <c r="E1100" s="121">
        <v>2.639154332860882</v>
      </c>
      <c r="F1100" s="86" t="s">
        <v>3798</v>
      </c>
      <c r="G1100" s="86" t="b">
        <v>0</v>
      </c>
      <c r="H1100" s="86" t="b">
        <v>0</v>
      </c>
      <c r="I1100" s="86" t="b">
        <v>0</v>
      </c>
      <c r="J1100" s="86" t="b">
        <v>0</v>
      </c>
      <c r="K1100" s="86" t="b">
        <v>0</v>
      </c>
      <c r="L1100" s="86" t="b">
        <v>0</v>
      </c>
    </row>
    <row r="1101" spans="1:12" ht="15">
      <c r="A1101" s="86" t="s">
        <v>288</v>
      </c>
      <c r="B1101" s="86" t="s">
        <v>3340</v>
      </c>
      <c r="C1101" s="86">
        <v>2</v>
      </c>
      <c r="D1101" s="121">
        <v>0.000741468389988201</v>
      </c>
      <c r="E1101" s="121">
        <v>2.3381243371969007</v>
      </c>
      <c r="F1101" s="86" t="s">
        <v>3798</v>
      </c>
      <c r="G1101" s="86" t="b">
        <v>0</v>
      </c>
      <c r="H1101" s="86" t="b">
        <v>0</v>
      </c>
      <c r="I1101" s="86" t="b">
        <v>0</v>
      </c>
      <c r="J1101" s="86" t="b">
        <v>0</v>
      </c>
      <c r="K1101" s="86" t="b">
        <v>0</v>
      </c>
      <c r="L1101" s="86" t="b">
        <v>0</v>
      </c>
    </row>
    <row r="1102" spans="1:12" ht="15">
      <c r="A1102" s="86" t="s">
        <v>3340</v>
      </c>
      <c r="B1102" s="86" t="s">
        <v>3730</v>
      </c>
      <c r="C1102" s="86">
        <v>2</v>
      </c>
      <c r="D1102" s="121">
        <v>0.000741468389988201</v>
      </c>
      <c r="E1102" s="121">
        <v>3.116275587580544</v>
      </c>
      <c r="F1102" s="86" t="s">
        <v>3798</v>
      </c>
      <c r="G1102" s="86" t="b">
        <v>0</v>
      </c>
      <c r="H1102" s="86" t="b">
        <v>0</v>
      </c>
      <c r="I1102" s="86" t="b">
        <v>0</v>
      </c>
      <c r="J1102" s="86" t="b">
        <v>0</v>
      </c>
      <c r="K1102" s="86" t="b">
        <v>0</v>
      </c>
      <c r="L1102" s="86" t="b">
        <v>0</v>
      </c>
    </row>
    <row r="1103" spans="1:12" ht="15">
      <c r="A1103" s="86" t="s">
        <v>3730</v>
      </c>
      <c r="B1103" s="86" t="s">
        <v>3731</v>
      </c>
      <c r="C1103" s="86">
        <v>2</v>
      </c>
      <c r="D1103" s="121">
        <v>0.000741468389988201</v>
      </c>
      <c r="E1103" s="121">
        <v>3.4173055832445254</v>
      </c>
      <c r="F1103" s="86" t="s">
        <v>3798</v>
      </c>
      <c r="G1103" s="86" t="b">
        <v>0</v>
      </c>
      <c r="H1103" s="86" t="b">
        <v>0</v>
      </c>
      <c r="I1103" s="86" t="b">
        <v>0</v>
      </c>
      <c r="J1103" s="86" t="b">
        <v>0</v>
      </c>
      <c r="K1103" s="86" t="b">
        <v>0</v>
      </c>
      <c r="L1103" s="86" t="b">
        <v>0</v>
      </c>
    </row>
    <row r="1104" spans="1:12" ht="15">
      <c r="A1104" s="86" t="s">
        <v>3732</v>
      </c>
      <c r="B1104" s="86" t="s">
        <v>3733</v>
      </c>
      <c r="C1104" s="86">
        <v>2</v>
      </c>
      <c r="D1104" s="121">
        <v>0.000741468389988201</v>
      </c>
      <c r="E1104" s="121">
        <v>3.4173055832445254</v>
      </c>
      <c r="F1104" s="86" t="s">
        <v>3798</v>
      </c>
      <c r="G1104" s="86" t="b">
        <v>0</v>
      </c>
      <c r="H1104" s="86" t="b">
        <v>0</v>
      </c>
      <c r="I1104" s="86" t="b">
        <v>0</v>
      </c>
      <c r="J1104" s="86" t="b">
        <v>0</v>
      </c>
      <c r="K1104" s="86" t="b">
        <v>0</v>
      </c>
      <c r="L1104" s="86" t="b">
        <v>0</v>
      </c>
    </row>
    <row r="1105" spans="1:12" ht="15">
      <c r="A1105" s="86" t="s">
        <v>3733</v>
      </c>
      <c r="B1105" s="86" t="s">
        <v>3734</v>
      </c>
      <c r="C1105" s="86">
        <v>2</v>
      </c>
      <c r="D1105" s="121">
        <v>0.000741468389988201</v>
      </c>
      <c r="E1105" s="121">
        <v>3.4173055832445254</v>
      </c>
      <c r="F1105" s="86" t="s">
        <v>3798</v>
      </c>
      <c r="G1105" s="86" t="b">
        <v>0</v>
      </c>
      <c r="H1105" s="86" t="b">
        <v>0</v>
      </c>
      <c r="I1105" s="86" t="b">
        <v>0</v>
      </c>
      <c r="J1105" s="86" t="b">
        <v>0</v>
      </c>
      <c r="K1105" s="86" t="b">
        <v>0</v>
      </c>
      <c r="L1105" s="86" t="b">
        <v>0</v>
      </c>
    </row>
    <row r="1106" spans="1:12" ht="15">
      <c r="A1106" s="86" t="s">
        <v>3734</v>
      </c>
      <c r="B1106" s="86" t="s">
        <v>2723</v>
      </c>
      <c r="C1106" s="86">
        <v>2</v>
      </c>
      <c r="D1106" s="121">
        <v>0.000741468389988201</v>
      </c>
      <c r="E1106" s="121">
        <v>2.0023322352737076</v>
      </c>
      <c r="F1106" s="86" t="s">
        <v>3798</v>
      </c>
      <c r="G1106" s="86" t="b">
        <v>0</v>
      </c>
      <c r="H1106" s="86" t="b">
        <v>0</v>
      </c>
      <c r="I1106" s="86" t="b">
        <v>0</v>
      </c>
      <c r="J1106" s="86" t="b">
        <v>0</v>
      </c>
      <c r="K1106" s="86" t="b">
        <v>0</v>
      </c>
      <c r="L1106" s="86" t="b">
        <v>0</v>
      </c>
    </row>
    <row r="1107" spans="1:12" ht="15">
      <c r="A1107" s="86" t="s">
        <v>2723</v>
      </c>
      <c r="B1107" s="86" t="s">
        <v>3735</v>
      </c>
      <c r="C1107" s="86">
        <v>2</v>
      </c>
      <c r="D1107" s="121">
        <v>0.000741468389988201</v>
      </c>
      <c r="E1107" s="121">
        <v>2.0023322352737076</v>
      </c>
      <c r="F1107" s="86" t="s">
        <v>3798</v>
      </c>
      <c r="G1107" s="86" t="b">
        <v>0</v>
      </c>
      <c r="H1107" s="86" t="b">
        <v>0</v>
      </c>
      <c r="I1107" s="86" t="b">
        <v>0</v>
      </c>
      <c r="J1107" s="86" t="b">
        <v>0</v>
      </c>
      <c r="K1107" s="86" t="b">
        <v>0</v>
      </c>
      <c r="L1107" s="86" t="b">
        <v>0</v>
      </c>
    </row>
    <row r="1108" spans="1:12" ht="15">
      <c r="A1108" s="86" t="s">
        <v>3735</v>
      </c>
      <c r="B1108" s="86" t="s">
        <v>2722</v>
      </c>
      <c r="C1108" s="86">
        <v>2</v>
      </c>
      <c r="D1108" s="121">
        <v>0.000741468389988201</v>
      </c>
      <c r="E1108" s="121">
        <v>1.8610030824772383</v>
      </c>
      <c r="F1108" s="86" t="s">
        <v>3798</v>
      </c>
      <c r="G1108" s="86" t="b">
        <v>0</v>
      </c>
      <c r="H1108" s="86" t="b">
        <v>0</v>
      </c>
      <c r="I1108" s="86" t="b">
        <v>0</v>
      </c>
      <c r="J1108" s="86" t="b">
        <v>0</v>
      </c>
      <c r="K1108" s="86" t="b">
        <v>0</v>
      </c>
      <c r="L1108" s="86" t="b">
        <v>0</v>
      </c>
    </row>
    <row r="1109" spans="1:12" ht="15">
      <c r="A1109" s="86" t="s">
        <v>3157</v>
      </c>
      <c r="B1109" s="86" t="s">
        <v>2754</v>
      </c>
      <c r="C1109" s="86">
        <v>2</v>
      </c>
      <c r="D1109" s="121">
        <v>0.000741468389988201</v>
      </c>
      <c r="E1109" s="121">
        <v>1.4464939723720076</v>
      </c>
      <c r="F1109" s="86" t="s">
        <v>3798</v>
      </c>
      <c r="G1109" s="86" t="b">
        <v>0</v>
      </c>
      <c r="H1109" s="86" t="b">
        <v>0</v>
      </c>
      <c r="I1109" s="86" t="b">
        <v>0</v>
      </c>
      <c r="J1109" s="86" t="b">
        <v>0</v>
      </c>
      <c r="K1109" s="86" t="b">
        <v>0</v>
      </c>
      <c r="L1109" s="86" t="b">
        <v>0</v>
      </c>
    </row>
    <row r="1110" spans="1:12" ht="15">
      <c r="A1110" s="86" t="s">
        <v>2754</v>
      </c>
      <c r="B1110" s="86" t="s">
        <v>3736</v>
      </c>
      <c r="C1110" s="86">
        <v>2</v>
      </c>
      <c r="D1110" s="121">
        <v>0.000741468389988201</v>
      </c>
      <c r="E1110" s="121">
        <v>2.6769428937502817</v>
      </c>
      <c r="F1110" s="86" t="s">
        <v>3798</v>
      </c>
      <c r="G1110" s="86" t="b">
        <v>0</v>
      </c>
      <c r="H1110" s="86" t="b">
        <v>0</v>
      </c>
      <c r="I1110" s="86" t="b">
        <v>0</v>
      </c>
      <c r="J1110" s="86" t="b">
        <v>0</v>
      </c>
      <c r="K1110" s="86" t="b">
        <v>0</v>
      </c>
      <c r="L1110" s="86" t="b">
        <v>0</v>
      </c>
    </row>
    <row r="1111" spans="1:12" ht="15">
      <c r="A1111" s="86" t="s">
        <v>3736</v>
      </c>
      <c r="B1111" s="86" t="s">
        <v>2714</v>
      </c>
      <c r="C1111" s="86">
        <v>2</v>
      </c>
      <c r="D1111" s="121">
        <v>0.000741468389988201</v>
      </c>
      <c r="E1111" s="121">
        <v>1.7140142051258642</v>
      </c>
      <c r="F1111" s="86" t="s">
        <v>3798</v>
      </c>
      <c r="G1111" s="86" t="b">
        <v>0</v>
      </c>
      <c r="H1111" s="86" t="b">
        <v>0</v>
      </c>
      <c r="I1111" s="86" t="b">
        <v>0</v>
      </c>
      <c r="J1111" s="86" t="b">
        <v>0</v>
      </c>
      <c r="K1111" s="86" t="b">
        <v>0</v>
      </c>
      <c r="L1111" s="86" t="b">
        <v>0</v>
      </c>
    </row>
    <row r="1112" spans="1:12" ht="15">
      <c r="A1112" s="86" t="s">
        <v>2714</v>
      </c>
      <c r="B1112" s="86" t="s">
        <v>3737</v>
      </c>
      <c r="C1112" s="86">
        <v>2</v>
      </c>
      <c r="D1112" s="121">
        <v>0.000741468389988201</v>
      </c>
      <c r="E1112" s="121">
        <v>1.7054983542033344</v>
      </c>
      <c r="F1112" s="86" t="s">
        <v>3798</v>
      </c>
      <c r="G1112" s="86" t="b">
        <v>0</v>
      </c>
      <c r="H1112" s="86" t="b">
        <v>0</v>
      </c>
      <c r="I1112" s="86" t="b">
        <v>0</v>
      </c>
      <c r="J1112" s="86" t="b">
        <v>0</v>
      </c>
      <c r="K1112" s="86" t="b">
        <v>0</v>
      </c>
      <c r="L1112" s="86" t="b">
        <v>0</v>
      </c>
    </row>
    <row r="1113" spans="1:12" ht="15">
      <c r="A1113" s="86" t="s">
        <v>3737</v>
      </c>
      <c r="B1113" s="86" t="s">
        <v>3738</v>
      </c>
      <c r="C1113" s="86">
        <v>2</v>
      </c>
      <c r="D1113" s="121">
        <v>0.000741468389988201</v>
      </c>
      <c r="E1113" s="121">
        <v>3.4173055832445254</v>
      </c>
      <c r="F1113" s="86" t="s">
        <v>3798</v>
      </c>
      <c r="G1113" s="86" t="b">
        <v>0</v>
      </c>
      <c r="H1113" s="86" t="b">
        <v>0</v>
      </c>
      <c r="I1113" s="86" t="b">
        <v>0</v>
      </c>
      <c r="J1113" s="86" t="b">
        <v>0</v>
      </c>
      <c r="K1113" s="86" t="b">
        <v>0</v>
      </c>
      <c r="L1113" s="86" t="b">
        <v>0</v>
      </c>
    </row>
    <row r="1114" spans="1:12" ht="15">
      <c r="A1114" s="86" t="s">
        <v>3738</v>
      </c>
      <c r="B1114" s="86" t="s">
        <v>3739</v>
      </c>
      <c r="C1114" s="86">
        <v>2</v>
      </c>
      <c r="D1114" s="121">
        <v>0.000741468389988201</v>
      </c>
      <c r="E1114" s="121">
        <v>3.4173055832445254</v>
      </c>
      <c r="F1114" s="86" t="s">
        <v>3798</v>
      </c>
      <c r="G1114" s="86" t="b">
        <v>0</v>
      </c>
      <c r="H1114" s="86" t="b">
        <v>0</v>
      </c>
      <c r="I1114" s="86" t="b">
        <v>0</v>
      </c>
      <c r="J1114" s="86" t="b">
        <v>0</v>
      </c>
      <c r="K1114" s="86" t="b">
        <v>0</v>
      </c>
      <c r="L1114" s="86" t="b">
        <v>0</v>
      </c>
    </row>
    <row r="1115" spans="1:12" ht="15">
      <c r="A1115" s="86" t="s">
        <v>3739</v>
      </c>
      <c r="B1115" s="86" t="s">
        <v>3212</v>
      </c>
      <c r="C1115" s="86">
        <v>2</v>
      </c>
      <c r="D1115" s="121">
        <v>0.000741468389988201</v>
      </c>
      <c r="E1115" s="121">
        <v>2.764093069469182</v>
      </c>
      <c r="F1115" s="86" t="s">
        <v>3798</v>
      </c>
      <c r="G1115" s="86" t="b">
        <v>0</v>
      </c>
      <c r="H1115" s="86" t="b">
        <v>0</v>
      </c>
      <c r="I1115" s="86" t="b">
        <v>0</v>
      </c>
      <c r="J1115" s="86" t="b">
        <v>0</v>
      </c>
      <c r="K1115" s="86" t="b">
        <v>0</v>
      </c>
      <c r="L1115" s="86" t="b">
        <v>0</v>
      </c>
    </row>
    <row r="1116" spans="1:12" ht="15">
      <c r="A1116" s="86" t="s">
        <v>3212</v>
      </c>
      <c r="B1116" s="86" t="s">
        <v>2715</v>
      </c>
      <c r="C1116" s="86">
        <v>2</v>
      </c>
      <c r="D1116" s="121">
        <v>0.000741468389988201</v>
      </c>
      <c r="E1116" s="121">
        <v>1.0608016913505205</v>
      </c>
      <c r="F1116" s="86" t="s">
        <v>3798</v>
      </c>
      <c r="G1116" s="86" t="b">
        <v>0</v>
      </c>
      <c r="H1116" s="86" t="b">
        <v>0</v>
      </c>
      <c r="I1116" s="86" t="b">
        <v>0</v>
      </c>
      <c r="J1116" s="86" t="b">
        <v>0</v>
      </c>
      <c r="K1116" s="86" t="b">
        <v>0</v>
      </c>
      <c r="L1116" s="86" t="b">
        <v>0</v>
      </c>
    </row>
    <row r="1117" spans="1:12" ht="15">
      <c r="A1117" s="86" t="s">
        <v>2715</v>
      </c>
      <c r="B1117" s="86" t="s">
        <v>3740</v>
      </c>
      <c r="C1117" s="86">
        <v>2</v>
      </c>
      <c r="D1117" s="121">
        <v>0.000741468389988201</v>
      </c>
      <c r="E1117" s="121">
        <v>1.7054983542033344</v>
      </c>
      <c r="F1117" s="86" t="s">
        <v>3798</v>
      </c>
      <c r="G1117" s="86" t="b">
        <v>0</v>
      </c>
      <c r="H1117" s="86" t="b">
        <v>0</v>
      </c>
      <c r="I1117" s="86" t="b">
        <v>0</v>
      </c>
      <c r="J1117" s="86" t="b">
        <v>0</v>
      </c>
      <c r="K1117" s="86" t="b">
        <v>0</v>
      </c>
      <c r="L1117" s="86" t="b">
        <v>0</v>
      </c>
    </row>
    <row r="1118" spans="1:12" ht="15">
      <c r="A1118" s="86" t="s">
        <v>3740</v>
      </c>
      <c r="B1118" s="86" t="s">
        <v>3741</v>
      </c>
      <c r="C1118" s="86">
        <v>2</v>
      </c>
      <c r="D1118" s="121">
        <v>0.000741468389988201</v>
      </c>
      <c r="E1118" s="121">
        <v>3.4173055832445254</v>
      </c>
      <c r="F1118" s="86" t="s">
        <v>3798</v>
      </c>
      <c r="G1118" s="86" t="b">
        <v>0</v>
      </c>
      <c r="H1118" s="86" t="b">
        <v>0</v>
      </c>
      <c r="I1118" s="86" t="b">
        <v>0</v>
      </c>
      <c r="J1118" s="86" t="b">
        <v>0</v>
      </c>
      <c r="K1118" s="86" t="b">
        <v>0</v>
      </c>
      <c r="L1118" s="86" t="b">
        <v>0</v>
      </c>
    </row>
    <row r="1119" spans="1:12" ht="15">
      <c r="A1119" s="86" t="s">
        <v>3741</v>
      </c>
      <c r="B1119" s="86" t="s">
        <v>3280</v>
      </c>
      <c r="C1119" s="86">
        <v>2</v>
      </c>
      <c r="D1119" s="121">
        <v>0.000741468389988201</v>
      </c>
      <c r="E1119" s="121">
        <v>3.241214324188844</v>
      </c>
      <c r="F1119" s="86" t="s">
        <v>3798</v>
      </c>
      <c r="G1119" s="86" t="b">
        <v>0</v>
      </c>
      <c r="H1119" s="86" t="b">
        <v>0</v>
      </c>
      <c r="I1119" s="86" t="b">
        <v>0</v>
      </c>
      <c r="J1119" s="86" t="b">
        <v>0</v>
      </c>
      <c r="K1119" s="86" t="b">
        <v>0</v>
      </c>
      <c r="L1119" s="86" t="b">
        <v>0</v>
      </c>
    </row>
    <row r="1120" spans="1:12" ht="15">
      <c r="A1120" s="86" t="s">
        <v>2713</v>
      </c>
      <c r="B1120" s="86" t="s">
        <v>344</v>
      </c>
      <c r="C1120" s="86">
        <v>2</v>
      </c>
      <c r="D1120" s="121">
        <v>0.000741468389988201</v>
      </c>
      <c r="E1120" s="121">
        <v>1.4703623125467</v>
      </c>
      <c r="F1120" s="86" t="s">
        <v>3798</v>
      </c>
      <c r="G1120" s="86" t="b">
        <v>0</v>
      </c>
      <c r="H1120" s="86" t="b">
        <v>0</v>
      </c>
      <c r="I1120" s="86" t="b">
        <v>0</v>
      </c>
      <c r="J1120" s="86" t="b">
        <v>0</v>
      </c>
      <c r="K1120" s="86" t="b">
        <v>0</v>
      </c>
      <c r="L1120" s="86" t="b">
        <v>0</v>
      </c>
    </row>
    <row r="1121" spans="1:12" ht="15">
      <c r="A1121" s="86" t="s">
        <v>344</v>
      </c>
      <c r="B1121" s="86" t="s">
        <v>2714</v>
      </c>
      <c r="C1121" s="86">
        <v>2</v>
      </c>
      <c r="D1121" s="121">
        <v>0.000741468389988201</v>
      </c>
      <c r="E1121" s="121">
        <v>1.7140142051258642</v>
      </c>
      <c r="F1121" s="86" t="s">
        <v>3798</v>
      </c>
      <c r="G1121" s="86" t="b">
        <v>0</v>
      </c>
      <c r="H1121" s="86" t="b">
        <v>0</v>
      </c>
      <c r="I1121" s="86" t="b">
        <v>0</v>
      </c>
      <c r="J1121" s="86" t="b">
        <v>0</v>
      </c>
      <c r="K1121" s="86" t="b">
        <v>0</v>
      </c>
      <c r="L1121" s="86" t="b">
        <v>0</v>
      </c>
    </row>
    <row r="1122" spans="1:12" ht="15">
      <c r="A1122" s="86" t="s">
        <v>3333</v>
      </c>
      <c r="B1122" s="86" t="s">
        <v>3742</v>
      </c>
      <c r="C1122" s="86">
        <v>2</v>
      </c>
      <c r="D1122" s="121">
        <v>0.000741468389988201</v>
      </c>
      <c r="E1122" s="121">
        <v>3.116275587580544</v>
      </c>
      <c r="F1122" s="86" t="s">
        <v>3798</v>
      </c>
      <c r="G1122" s="86" t="b">
        <v>0</v>
      </c>
      <c r="H1122" s="86" t="b">
        <v>1</v>
      </c>
      <c r="I1122" s="86" t="b">
        <v>0</v>
      </c>
      <c r="J1122" s="86" t="b">
        <v>0</v>
      </c>
      <c r="K1122" s="86" t="b">
        <v>0</v>
      </c>
      <c r="L1122" s="86" t="b">
        <v>0</v>
      </c>
    </row>
    <row r="1123" spans="1:12" ht="15">
      <c r="A1123" s="86" t="s">
        <v>3742</v>
      </c>
      <c r="B1123" s="86" t="s">
        <v>2719</v>
      </c>
      <c r="C1123" s="86">
        <v>2</v>
      </c>
      <c r="D1123" s="121">
        <v>0.000741468389988201</v>
      </c>
      <c r="E1123" s="121">
        <v>1.9474835672663624</v>
      </c>
      <c r="F1123" s="86" t="s">
        <v>3798</v>
      </c>
      <c r="G1123" s="86" t="b">
        <v>0</v>
      </c>
      <c r="H1123" s="86" t="b">
        <v>0</v>
      </c>
      <c r="I1123" s="86" t="b">
        <v>0</v>
      </c>
      <c r="J1123" s="86" t="b">
        <v>0</v>
      </c>
      <c r="K1123" s="86" t="b">
        <v>0</v>
      </c>
      <c r="L1123" s="86" t="b">
        <v>0</v>
      </c>
    </row>
    <row r="1124" spans="1:12" ht="15">
      <c r="A1124" s="86" t="s">
        <v>2719</v>
      </c>
      <c r="B1124" s="86" t="s">
        <v>2727</v>
      </c>
      <c r="C1124" s="86">
        <v>2</v>
      </c>
      <c r="D1124" s="121">
        <v>0.000741468389988201</v>
      </c>
      <c r="E1124" s="121">
        <v>0.5746963436339633</v>
      </c>
      <c r="F1124" s="86" t="s">
        <v>3798</v>
      </c>
      <c r="G1124" s="86" t="b">
        <v>0</v>
      </c>
      <c r="H1124" s="86" t="b">
        <v>0</v>
      </c>
      <c r="I1124" s="86" t="b">
        <v>0</v>
      </c>
      <c r="J1124" s="86" t="b">
        <v>0</v>
      </c>
      <c r="K1124" s="86" t="b">
        <v>0</v>
      </c>
      <c r="L1124" s="86" t="b">
        <v>0</v>
      </c>
    </row>
    <row r="1125" spans="1:12" ht="15">
      <c r="A1125" s="86" t="s">
        <v>2727</v>
      </c>
      <c r="B1125" s="86" t="s">
        <v>2692</v>
      </c>
      <c r="C1125" s="86">
        <v>2</v>
      </c>
      <c r="D1125" s="121">
        <v>0.000741468389988201</v>
      </c>
      <c r="E1125" s="121">
        <v>2.0370943415329195</v>
      </c>
      <c r="F1125" s="86" t="s">
        <v>3798</v>
      </c>
      <c r="G1125" s="86" t="b">
        <v>0</v>
      </c>
      <c r="H1125" s="86" t="b">
        <v>0</v>
      </c>
      <c r="I1125" s="86" t="b">
        <v>0</v>
      </c>
      <c r="J1125" s="86" t="b">
        <v>1</v>
      </c>
      <c r="K1125" s="86" t="b">
        <v>0</v>
      </c>
      <c r="L1125" s="86" t="b">
        <v>0</v>
      </c>
    </row>
    <row r="1126" spans="1:12" ht="15">
      <c r="A1126" s="86" t="s">
        <v>3186</v>
      </c>
      <c r="B1126" s="86" t="s">
        <v>2736</v>
      </c>
      <c r="C1126" s="86">
        <v>2</v>
      </c>
      <c r="D1126" s="121">
        <v>0.000741468389988201</v>
      </c>
      <c r="E1126" s="121">
        <v>2.3381243371969007</v>
      </c>
      <c r="F1126" s="86" t="s">
        <v>3798</v>
      </c>
      <c r="G1126" s="86" t="b">
        <v>0</v>
      </c>
      <c r="H1126" s="86" t="b">
        <v>0</v>
      </c>
      <c r="I1126" s="86" t="b">
        <v>0</v>
      </c>
      <c r="J1126" s="86" t="b">
        <v>0</v>
      </c>
      <c r="K1126" s="86" t="b">
        <v>0</v>
      </c>
      <c r="L1126" s="86" t="b">
        <v>0</v>
      </c>
    </row>
    <row r="1127" spans="1:12" ht="15">
      <c r="A1127" s="86" t="s">
        <v>3744</v>
      </c>
      <c r="B1127" s="86" t="s">
        <v>3225</v>
      </c>
      <c r="C1127" s="86">
        <v>2</v>
      </c>
      <c r="D1127" s="121">
        <v>0.0008522429974082493</v>
      </c>
      <c r="E1127" s="121">
        <v>2.8732375388942497</v>
      </c>
      <c r="F1127" s="86" t="s">
        <v>3798</v>
      </c>
      <c r="G1127" s="86" t="b">
        <v>0</v>
      </c>
      <c r="H1127" s="86" t="b">
        <v>0</v>
      </c>
      <c r="I1127" s="86" t="b">
        <v>0</v>
      </c>
      <c r="J1127" s="86" t="b">
        <v>0</v>
      </c>
      <c r="K1127" s="86" t="b">
        <v>0</v>
      </c>
      <c r="L1127" s="86" t="b">
        <v>0</v>
      </c>
    </row>
    <row r="1128" spans="1:12" ht="15">
      <c r="A1128" s="86" t="s">
        <v>3745</v>
      </c>
      <c r="B1128" s="86" t="s">
        <v>3160</v>
      </c>
      <c r="C1128" s="86">
        <v>2</v>
      </c>
      <c r="D1128" s="121">
        <v>0.000741468389988201</v>
      </c>
      <c r="E1128" s="121">
        <v>2.241214324188844</v>
      </c>
      <c r="F1128" s="86" t="s">
        <v>3798</v>
      </c>
      <c r="G1128" s="86" t="b">
        <v>0</v>
      </c>
      <c r="H1128" s="86" t="b">
        <v>0</v>
      </c>
      <c r="I1128" s="86" t="b">
        <v>0</v>
      </c>
      <c r="J1128" s="86" t="b">
        <v>0</v>
      </c>
      <c r="K1128" s="86" t="b">
        <v>0</v>
      </c>
      <c r="L1128" s="86" t="b">
        <v>0</v>
      </c>
    </row>
    <row r="1129" spans="1:12" ht="15">
      <c r="A1129" s="86" t="s">
        <v>2754</v>
      </c>
      <c r="B1129" s="86" t="s">
        <v>2769</v>
      </c>
      <c r="C1129" s="86">
        <v>2</v>
      </c>
      <c r="D1129" s="121">
        <v>0.000741468389988201</v>
      </c>
      <c r="E1129" s="121">
        <v>1.472822911094357</v>
      </c>
      <c r="F1129" s="86" t="s">
        <v>3798</v>
      </c>
      <c r="G1129" s="86" t="b">
        <v>0</v>
      </c>
      <c r="H1129" s="86" t="b">
        <v>0</v>
      </c>
      <c r="I1129" s="86" t="b">
        <v>0</v>
      </c>
      <c r="J1129" s="86" t="b">
        <v>0</v>
      </c>
      <c r="K1129" s="86" t="b">
        <v>0</v>
      </c>
      <c r="L1129" s="86" t="b">
        <v>0</v>
      </c>
    </row>
    <row r="1130" spans="1:12" ht="15">
      <c r="A1130" s="86" t="s">
        <v>2769</v>
      </c>
      <c r="B1130" s="86" t="s">
        <v>3746</v>
      </c>
      <c r="C1130" s="86">
        <v>2</v>
      </c>
      <c r="D1130" s="121">
        <v>0.000741468389988201</v>
      </c>
      <c r="E1130" s="121">
        <v>2.213185600588601</v>
      </c>
      <c r="F1130" s="86" t="s">
        <v>3798</v>
      </c>
      <c r="G1130" s="86" t="b">
        <v>0</v>
      </c>
      <c r="H1130" s="86" t="b">
        <v>0</v>
      </c>
      <c r="I1130" s="86" t="b">
        <v>0</v>
      </c>
      <c r="J1130" s="86" t="b">
        <v>0</v>
      </c>
      <c r="K1130" s="86" t="b">
        <v>0</v>
      </c>
      <c r="L1130" s="86" t="b">
        <v>0</v>
      </c>
    </row>
    <row r="1131" spans="1:12" ht="15">
      <c r="A1131" s="86" t="s">
        <v>3746</v>
      </c>
      <c r="B1131" s="86" t="s">
        <v>3747</v>
      </c>
      <c r="C1131" s="86">
        <v>2</v>
      </c>
      <c r="D1131" s="121">
        <v>0.000741468389988201</v>
      </c>
      <c r="E1131" s="121">
        <v>3.4173055832445254</v>
      </c>
      <c r="F1131" s="86" t="s">
        <v>3798</v>
      </c>
      <c r="G1131" s="86" t="b">
        <v>0</v>
      </c>
      <c r="H1131" s="86" t="b">
        <v>0</v>
      </c>
      <c r="I1131" s="86" t="b">
        <v>0</v>
      </c>
      <c r="J1131" s="86" t="b">
        <v>0</v>
      </c>
      <c r="K1131" s="86" t="b">
        <v>0</v>
      </c>
      <c r="L1131" s="86" t="b">
        <v>0</v>
      </c>
    </row>
    <row r="1132" spans="1:12" ht="15">
      <c r="A1132" s="86" t="s">
        <v>3747</v>
      </c>
      <c r="B1132" s="86" t="s">
        <v>2715</v>
      </c>
      <c r="C1132" s="86">
        <v>2</v>
      </c>
      <c r="D1132" s="121">
        <v>0.000741468389988201</v>
      </c>
      <c r="E1132" s="121">
        <v>1.7140142051258642</v>
      </c>
      <c r="F1132" s="86" t="s">
        <v>3798</v>
      </c>
      <c r="G1132" s="86" t="b">
        <v>0</v>
      </c>
      <c r="H1132" s="86" t="b">
        <v>0</v>
      </c>
      <c r="I1132" s="86" t="b">
        <v>0</v>
      </c>
      <c r="J1132" s="86" t="b">
        <v>0</v>
      </c>
      <c r="K1132" s="86" t="b">
        <v>0</v>
      </c>
      <c r="L1132" s="86" t="b">
        <v>0</v>
      </c>
    </row>
    <row r="1133" spans="1:12" ht="15">
      <c r="A1133" s="86" t="s">
        <v>2715</v>
      </c>
      <c r="B1133" s="86" t="s">
        <v>3748</v>
      </c>
      <c r="C1133" s="86">
        <v>2</v>
      </c>
      <c r="D1133" s="121">
        <v>0.000741468389988201</v>
      </c>
      <c r="E1133" s="121">
        <v>1.7054983542033344</v>
      </c>
      <c r="F1133" s="86" t="s">
        <v>3798</v>
      </c>
      <c r="G1133" s="86" t="b">
        <v>0</v>
      </c>
      <c r="H1133" s="86" t="b">
        <v>0</v>
      </c>
      <c r="I1133" s="86" t="b">
        <v>0</v>
      </c>
      <c r="J1133" s="86" t="b">
        <v>0</v>
      </c>
      <c r="K1133" s="86" t="b">
        <v>0</v>
      </c>
      <c r="L1133" s="86" t="b">
        <v>0</v>
      </c>
    </row>
    <row r="1134" spans="1:12" ht="15">
      <c r="A1134" s="86" t="s">
        <v>3748</v>
      </c>
      <c r="B1134" s="86" t="s">
        <v>3749</v>
      </c>
      <c r="C1134" s="86">
        <v>2</v>
      </c>
      <c r="D1134" s="121">
        <v>0.000741468389988201</v>
      </c>
      <c r="E1134" s="121">
        <v>3.4173055832445254</v>
      </c>
      <c r="F1134" s="86" t="s">
        <v>3798</v>
      </c>
      <c r="G1134" s="86" t="b">
        <v>0</v>
      </c>
      <c r="H1134" s="86" t="b">
        <v>0</v>
      </c>
      <c r="I1134" s="86" t="b">
        <v>0</v>
      </c>
      <c r="J1134" s="86" t="b">
        <v>0</v>
      </c>
      <c r="K1134" s="86" t="b">
        <v>0</v>
      </c>
      <c r="L1134" s="86" t="b">
        <v>0</v>
      </c>
    </row>
    <row r="1135" spans="1:12" ht="15">
      <c r="A1135" s="86" t="s">
        <v>3749</v>
      </c>
      <c r="B1135" s="86" t="s">
        <v>3750</v>
      </c>
      <c r="C1135" s="86">
        <v>2</v>
      </c>
      <c r="D1135" s="121">
        <v>0.000741468389988201</v>
      </c>
      <c r="E1135" s="121">
        <v>3.4173055832445254</v>
      </c>
      <c r="F1135" s="86" t="s">
        <v>3798</v>
      </c>
      <c r="G1135" s="86" t="b">
        <v>0</v>
      </c>
      <c r="H1135" s="86" t="b">
        <v>0</v>
      </c>
      <c r="I1135" s="86" t="b">
        <v>0</v>
      </c>
      <c r="J1135" s="86" t="b">
        <v>0</v>
      </c>
      <c r="K1135" s="86" t="b">
        <v>0</v>
      </c>
      <c r="L1135" s="86" t="b">
        <v>0</v>
      </c>
    </row>
    <row r="1136" spans="1:12" ht="15">
      <c r="A1136" s="86" t="s">
        <v>3750</v>
      </c>
      <c r="B1136" s="86" t="s">
        <v>2720</v>
      </c>
      <c r="C1136" s="86">
        <v>2</v>
      </c>
      <c r="D1136" s="121">
        <v>0.000741468389988201</v>
      </c>
      <c r="E1136" s="121">
        <v>2.0950862885106063</v>
      </c>
      <c r="F1136" s="86" t="s">
        <v>3798</v>
      </c>
      <c r="G1136" s="86" t="b">
        <v>0</v>
      </c>
      <c r="H1136" s="86" t="b">
        <v>0</v>
      </c>
      <c r="I1136" s="86" t="b">
        <v>0</v>
      </c>
      <c r="J1136" s="86" t="b">
        <v>0</v>
      </c>
      <c r="K1136" s="86" t="b">
        <v>0</v>
      </c>
      <c r="L1136" s="86" t="b">
        <v>0</v>
      </c>
    </row>
    <row r="1137" spans="1:12" ht="15">
      <c r="A1137" s="86" t="s">
        <v>2720</v>
      </c>
      <c r="B1137" s="86" t="s">
        <v>3751</v>
      </c>
      <c r="C1137" s="86">
        <v>2</v>
      </c>
      <c r="D1137" s="121">
        <v>0.000741468389988201</v>
      </c>
      <c r="E1137" s="121">
        <v>2.0950862885106063</v>
      </c>
      <c r="F1137" s="86" t="s">
        <v>3798</v>
      </c>
      <c r="G1137" s="86" t="b">
        <v>0</v>
      </c>
      <c r="H1137" s="86" t="b">
        <v>0</v>
      </c>
      <c r="I1137" s="86" t="b">
        <v>0</v>
      </c>
      <c r="J1137" s="86" t="b">
        <v>0</v>
      </c>
      <c r="K1137" s="86" t="b">
        <v>0</v>
      </c>
      <c r="L1137" s="86" t="b">
        <v>0</v>
      </c>
    </row>
    <row r="1138" spans="1:12" ht="15">
      <c r="A1138" s="86" t="s">
        <v>3751</v>
      </c>
      <c r="B1138" s="86" t="s">
        <v>3303</v>
      </c>
      <c r="C1138" s="86">
        <v>2</v>
      </c>
      <c r="D1138" s="121">
        <v>0.000741468389988201</v>
      </c>
      <c r="E1138" s="121">
        <v>3.019365574572488</v>
      </c>
      <c r="F1138" s="86" t="s">
        <v>3798</v>
      </c>
      <c r="G1138" s="86" t="b">
        <v>0</v>
      </c>
      <c r="H1138" s="86" t="b">
        <v>0</v>
      </c>
      <c r="I1138" s="86" t="b">
        <v>0</v>
      </c>
      <c r="J1138" s="86" t="b">
        <v>0</v>
      </c>
      <c r="K1138" s="86" t="b">
        <v>0</v>
      </c>
      <c r="L1138" s="86" t="b">
        <v>0</v>
      </c>
    </row>
    <row r="1139" spans="1:12" ht="15">
      <c r="A1139" s="86" t="s">
        <v>3303</v>
      </c>
      <c r="B1139" s="86" t="s">
        <v>3752</v>
      </c>
      <c r="C1139" s="86">
        <v>2</v>
      </c>
      <c r="D1139" s="121">
        <v>0.000741468389988201</v>
      </c>
      <c r="E1139" s="121">
        <v>3.019365574572488</v>
      </c>
      <c r="F1139" s="86" t="s">
        <v>3798</v>
      </c>
      <c r="G1139" s="86" t="b">
        <v>0</v>
      </c>
      <c r="H1139" s="86" t="b">
        <v>0</v>
      </c>
      <c r="I1139" s="86" t="b">
        <v>0</v>
      </c>
      <c r="J1139" s="86" t="b">
        <v>0</v>
      </c>
      <c r="K1139" s="86" t="b">
        <v>0</v>
      </c>
      <c r="L1139" s="86" t="b">
        <v>0</v>
      </c>
    </row>
    <row r="1140" spans="1:12" ht="15">
      <c r="A1140" s="86" t="s">
        <v>3752</v>
      </c>
      <c r="B1140" s="86" t="s">
        <v>2715</v>
      </c>
      <c r="C1140" s="86">
        <v>2</v>
      </c>
      <c r="D1140" s="121">
        <v>0.000741468389988201</v>
      </c>
      <c r="E1140" s="121">
        <v>1.7140142051258642</v>
      </c>
      <c r="F1140" s="86" t="s">
        <v>3798</v>
      </c>
      <c r="G1140" s="86" t="b">
        <v>0</v>
      </c>
      <c r="H1140" s="86" t="b">
        <v>0</v>
      </c>
      <c r="I1140" s="86" t="b">
        <v>0</v>
      </c>
      <c r="J1140" s="86" t="b">
        <v>0</v>
      </c>
      <c r="K1140" s="86" t="b">
        <v>0</v>
      </c>
      <c r="L1140" s="86" t="b">
        <v>0</v>
      </c>
    </row>
    <row r="1141" spans="1:12" ht="15">
      <c r="A1141" s="86" t="s">
        <v>2715</v>
      </c>
      <c r="B1141" s="86" t="s">
        <v>3753</v>
      </c>
      <c r="C1141" s="86">
        <v>2</v>
      </c>
      <c r="D1141" s="121">
        <v>0.000741468389988201</v>
      </c>
      <c r="E1141" s="121">
        <v>1.7054983542033344</v>
      </c>
      <c r="F1141" s="86" t="s">
        <v>3798</v>
      </c>
      <c r="G1141" s="86" t="b">
        <v>0</v>
      </c>
      <c r="H1141" s="86" t="b">
        <v>0</v>
      </c>
      <c r="I1141" s="86" t="b">
        <v>0</v>
      </c>
      <c r="J1141" s="86" t="b">
        <v>0</v>
      </c>
      <c r="K1141" s="86" t="b">
        <v>0</v>
      </c>
      <c r="L1141" s="86" t="b">
        <v>0</v>
      </c>
    </row>
    <row r="1142" spans="1:12" ht="15">
      <c r="A1142" s="86" t="s">
        <v>3753</v>
      </c>
      <c r="B1142" s="86" t="s">
        <v>3363</v>
      </c>
      <c r="C1142" s="86">
        <v>2</v>
      </c>
      <c r="D1142" s="121">
        <v>0.000741468389988201</v>
      </c>
      <c r="E1142" s="121">
        <v>3.116275587580544</v>
      </c>
      <c r="F1142" s="86" t="s">
        <v>3798</v>
      </c>
      <c r="G1142" s="86" t="b">
        <v>0</v>
      </c>
      <c r="H1142" s="86" t="b">
        <v>0</v>
      </c>
      <c r="I1142" s="86" t="b">
        <v>0</v>
      </c>
      <c r="J1142" s="86" t="b">
        <v>0</v>
      </c>
      <c r="K1142" s="86" t="b">
        <v>0</v>
      </c>
      <c r="L1142" s="86" t="b">
        <v>0</v>
      </c>
    </row>
    <row r="1143" spans="1:12" ht="15">
      <c r="A1143" s="86" t="s">
        <v>3363</v>
      </c>
      <c r="B1143" s="86" t="s">
        <v>3754</v>
      </c>
      <c r="C1143" s="86">
        <v>2</v>
      </c>
      <c r="D1143" s="121">
        <v>0.000741468389988201</v>
      </c>
      <c r="E1143" s="121">
        <v>3.116275587580544</v>
      </c>
      <c r="F1143" s="86" t="s">
        <v>3798</v>
      </c>
      <c r="G1143" s="86" t="b">
        <v>0</v>
      </c>
      <c r="H1143" s="86" t="b">
        <v>0</v>
      </c>
      <c r="I1143" s="86" t="b">
        <v>0</v>
      </c>
      <c r="J1143" s="86" t="b">
        <v>0</v>
      </c>
      <c r="K1143" s="86" t="b">
        <v>0</v>
      </c>
      <c r="L1143" s="86" t="b">
        <v>0</v>
      </c>
    </row>
    <row r="1144" spans="1:12" ht="15">
      <c r="A1144" s="86" t="s">
        <v>3754</v>
      </c>
      <c r="B1144" s="86" t="s">
        <v>3755</v>
      </c>
      <c r="C1144" s="86">
        <v>2</v>
      </c>
      <c r="D1144" s="121">
        <v>0.000741468389988201</v>
      </c>
      <c r="E1144" s="121">
        <v>3.4173055832445254</v>
      </c>
      <c r="F1144" s="86" t="s">
        <v>3798</v>
      </c>
      <c r="G1144" s="86" t="b">
        <v>0</v>
      </c>
      <c r="H1144" s="86" t="b">
        <v>0</v>
      </c>
      <c r="I1144" s="86" t="b">
        <v>0</v>
      </c>
      <c r="J1144" s="86" t="b">
        <v>0</v>
      </c>
      <c r="K1144" s="86" t="b">
        <v>0</v>
      </c>
      <c r="L1144" s="86" t="b">
        <v>0</v>
      </c>
    </row>
    <row r="1145" spans="1:12" ht="15">
      <c r="A1145" s="86" t="s">
        <v>3755</v>
      </c>
      <c r="B1145" s="86" t="s">
        <v>3756</v>
      </c>
      <c r="C1145" s="86">
        <v>2</v>
      </c>
      <c r="D1145" s="121">
        <v>0.000741468389988201</v>
      </c>
      <c r="E1145" s="121">
        <v>3.4173055832445254</v>
      </c>
      <c r="F1145" s="86" t="s">
        <v>3798</v>
      </c>
      <c r="G1145" s="86" t="b">
        <v>0</v>
      </c>
      <c r="H1145" s="86" t="b">
        <v>0</v>
      </c>
      <c r="I1145" s="86" t="b">
        <v>0</v>
      </c>
      <c r="J1145" s="86" t="b">
        <v>0</v>
      </c>
      <c r="K1145" s="86" t="b">
        <v>0</v>
      </c>
      <c r="L1145" s="86" t="b">
        <v>0</v>
      </c>
    </row>
    <row r="1146" spans="1:12" ht="15">
      <c r="A1146" s="86" t="s">
        <v>3756</v>
      </c>
      <c r="B1146" s="86" t="s">
        <v>3757</v>
      </c>
      <c r="C1146" s="86">
        <v>2</v>
      </c>
      <c r="D1146" s="121">
        <v>0.000741468389988201</v>
      </c>
      <c r="E1146" s="121">
        <v>3.4173055832445254</v>
      </c>
      <c r="F1146" s="86" t="s">
        <v>3798</v>
      </c>
      <c r="G1146" s="86" t="b">
        <v>0</v>
      </c>
      <c r="H1146" s="86" t="b">
        <v>0</v>
      </c>
      <c r="I1146" s="86" t="b">
        <v>0</v>
      </c>
      <c r="J1146" s="86" t="b">
        <v>0</v>
      </c>
      <c r="K1146" s="86" t="b">
        <v>0</v>
      </c>
      <c r="L1146" s="86" t="b">
        <v>0</v>
      </c>
    </row>
    <row r="1147" spans="1:12" ht="15">
      <c r="A1147" s="86" t="s">
        <v>3757</v>
      </c>
      <c r="B1147" s="86" t="s">
        <v>3165</v>
      </c>
      <c r="C1147" s="86">
        <v>2</v>
      </c>
      <c r="D1147" s="121">
        <v>0.000741468389988201</v>
      </c>
      <c r="E1147" s="121">
        <v>2.2711775475662876</v>
      </c>
      <c r="F1147" s="86" t="s">
        <v>3798</v>
      </c>
      <c r="G1147" s="86" t="b">
        <v>0</v>
      </c>
      <c r="H1147" s="86" t="b">
        <v>0</v>
      </c>
      <c r="I1147" s="86" t="b">
        <v>0</v>
      </c>
      <c r="J1147" s="86" t="b">
        <v>0</v>
      </c>
      <c r="K1147" s="86" t="b">
        <v>0</v>
      </c>
      <c r="L1147" s="86" t="b">
        <v>0</v>
      </c>
    </row>
    <row r="1148" spans="1:12" ht="15">
      <c r="A1148" s="86" t="s">
        <v>2721</v>
      </c>
      <c r="B1148" s="86" t="s">
        <v>315</v>
      </c>
      <c r="C1148" s="86">
        <v>2</v>
      </c>
      <c r="D1148" s="121">
        <v>0.000741468389988201</v>
      </c>
      <c r="E1148" s="121">
        <v>2.1501338548415116</v>
      </c>
      <c r="F1148" s="86" t="s">
        <v>3798</v>
      </c>
      <c r="G1148" s="86" t="b">
        <v>0</v>
      </c>
      <c r="H1148" s="86" t="b">
        <v>0</v>
      </c>
      <c r="I1148" s="86" t="b">
        <v>0</v>
      </c>
      <c r="J1148" s="86" t="b">
        <v>0</v>
      </c>
      <c r="K1148" s="86" t="b">
        <v>0</v>
      </c>
      <c r="L1148" s="86" t="b">
        <v>0</v>
      </c>
    </row>
    <row r="1149" spans="1:12" ht="15">
      <c r="A1149" s="86" t="s">
        <v>315</v>
      </c>
      <c r="B1149" s="86" t="s">
        <v>2713</v>
      </c>
      <c r="C1149" s="86">
        <v>2</v>
      </c>
      <c r="D1149" s="121">
        <v>0.000741468389988201</v>
      </c>
      <c r="E1149" s="121">
        <v>1.4441777296448268</v>
      </c>
      <c r="F1149" s="86" t="s">
        <v>3798</v>
      </c>
      <c r="G1149" s="86" t="b">
        <v>0</v>
      </c>
      <c r="H1149" s="86" t="b">
        <v>0</v>
      </c>
      <c r="I1149" s="86" t="b">
        <v>0</v>
      </c>
      <c r="J1149" s="86" t="b">
        <v>0</v>
      </c>
      <c r="K1149" s="86" t="b">
        <v>0</v>
      </c>
      <c r="L1149" s="86" t="b">
        <v>0</v>
      </c>
    </row>
    <row r="1150" spans="1:12" ht="15">
      <c r="A1150" s="86" t="s">
        <v>2762</v>
      </c>
      <c r="B1150" s="86" t="s">
        <v>3758</v>
      </c>
      <c r="C1150" s="86">
        <v>2</v>
      </c>
      <c r="D1150" s="121">
        <v>0.000741468389988201</v>
      </c>
      <c r="E1150" s="121">
        <v>2.2559375810095506</v>
      </c>
      <c r="F1150" s="86" t="s">
        <v>3798</v>
      </c>
      <c r="G1150" s="86" t="b">
        <v>0</v>
      </c>
      <c r="H1150" s="86" t="b">
        <v>0</v>
      </c>
      <c r="I1150" s="86" t="b">
        <v>0</v>
      </c>
      <c r="J1150" s="86" t="b">
        <v>0</v>
      </c>
      <c r="K1150" s="86" t="b">
        <v>0</v>
      </c>
      <c r="L1150" s="86" t="b">
        <v>0</v>
      </c>
    </row>
    <row r="1151" spans="1:12" ht="15">
      <c r="A1151" s="86" t="s">
        <v>2716</v>
      </c>
      <c r="B1151" s="86" t="s">
        <v>3203</v>
      </c>
      <c r="C1151" s="86">
        <v>2</v>
      </c>
      <c r="D1151" s="121">
        <v>0.000741468389988201</v>
      </c>
      <c r="E1151" s="121">
        <v>1.1162755875805443</v>
      </c>
      <c r="F1151" s="86" t="s">
        <v>3798</v>
      </c>
      <c r="G1151" s="86" t="b">
        <v>0</v>
      </c>
      <c r="H1151" s="86" t="b">
        <v>0</v>
      </c>
      <c r="I1151" s="86" t="b">
        <v>0</v>
      </c>
      <c r="J1151" s="86" t="b">
        <v>0</v>
      </c>
      <c r="K1151" s="86" t="b">
        <v>0</v>
      </c>
      <c r="L1151" s="86" t="b">
        <v>0</v>
      </c>
    </row>
    <row r="1152" spans="1:12" ht="15">
      <c r="A1152" s="86" t="s">
        <v>3203</v>
      </c>
      <c r="B1152" s="86" t="s">
        <v>581</v>
      </c>
      <c r="C1152" s="86">
        <v>2</v>
      </c>
      <c r="D1152" s="121">
        <v>0.000741468389988201</v>
      </c>
      <c r="E1152" s="121">
        <v>2.241214324188844</v>
      </c>
      <c r="F1152" s="86" t="s">
        <v>3798</v>
      </c>
      <c r="G1152" s="86" t="b">
        <v>0</v>
      </c>
      <c r="H1152" s="86" t="b">
        <v>0</v>
      </c>
      <c r="I1152" s="86" t="b">
        <v>0</v>
      </c>
      <c r="J1152" s="86" t="b">
        <v>0</v>
      </c>
      <c r="K1152" s="86" t="b">
        <v>0</v>
      </c>
      <c r="L1152" s="86" t="b">
        <v>0</v>
      </c>
    </row>
    <row r="1153" spans="1:12" ht="15">
      <c r="A1153" s="86" t="s">
        <v>3759</v>
      </c>
      <c r="B1153" s="86" t="s">
        <v>2716</v>
      </c>
      <c r="C1153" s="86">
        <v>2</v>
      </c>
      <c r="D1153" s="121">
        <v>0.000741468389988201</v>
      </c>
      <c r="E1153" s="121">
        <v>1.815245591916563</v>
      </c>
      <c r="F1153" s="86" t="s">
        <v>3798</v>
      </c>
      <c r="G1153" s="86" t="b">
        <v>0</v>
      </c>
      <c r="H1153" s="86" t="b">
        <v>0</v>
      </c>
      <c r="I1153" s="86" t="b">
        <v>0</v>
      </c>
      <c r="J1153" s="86" t="b">
        <v>0</v>
      </c>
      <c r="K1153" s="86" t="b">
        <v>0</v>
      </c>
      <c r="L1153" s="86" t="b">
        <v>0</v>
      </c>
    </row>
    <row r="1154" spans="1:12" ht="15">
      <c r="A1154" s="86" t="s">
        <v>3760</v>
      </c>
      <c r="B1154" s="86" t="s">
        <v>2730</v>
      </c>
      <c r="C1154" s="86">
        <v>2</v>
      </c>
      <c r="D1154" s="121">
        <v>0.000741468389988201</v>
      </c>
      <c r="E1154" s="121">
        <v>2.0950862885106063</v>
      </c>
      <c r="F1154" s="86" t="s">
        <v>3798</v>
      </c>
      <c r="G1154" s="86" t="b">
        <v>0</v>
      </c>
      <c r="H1154" s="86" t="b">
        <v>0</v>
      </c>
      <c r="I1154" s="86" t="b">
        <v>0</v>
      </c>
      <c r="J1154" s="86" t="b">
        <v>0</v>
      </c>
      <c r="K1154" s="86" t="b">
        <v>0</v>
      </c>
      <c r="L1154" s="86" t="b">
        <v>0</v>
      </c>
    </row>
    <row r="1155" spans="1:12" ht="15">
      <c r="A1155" s="86" t="s">
        <v>2730</v>
      </c>
      <c r="B1155" s="86" t="s">
        <v>3761</v>
      </c>
      <c r="C1155" s="86">
        <v>2</v>
      </c>
      <c r="D1155" s="121">
        <v>0.000741468389988201</v>
      </c>
      <c r="E1155" s="121">
        <v>2.0950862885106063</v>
      </c>
      <c r="F1155" s="86" t="s">
        <v>3798</v>
      </c>
      <c r="G1155" s="86" t="b">
        <v>0</v>
      </c>
      <c r="H1155" s="86" t="b">
        <v>0</v>
      </c>
      <c r="I1155" s="86" t="b">
        <v>0</v>
      </c>
      <c r="J1155" s="86" t="b">
        <v>0</v>
      </c>
      <c r="K1155" s="86" t="b">
        <v>0</v>
      </c>
      <c r="L1155" s="86" t="b">
        <v>0</v>
      </c>
    </row>
    <row r="1156" spans="1:12" ht="15">
      <c r="A1156" s="86" t="s">
        <v>3761</v>
      </c>
      <c r="B1156" s="86" t="s">
        <v>3762</v>
      </c>
      <c r="C1156" s="86">
        <v>2</v>
      </c>
      <c r="D1156" s="121">
        <v>0.000741468389988201</v>
      </c>
      <c r="E1156" s="121">
        <v>3.4173055832445254</v>
      </c>
      <c r="F1156" s="86" t="s">
        <v>3798</v>
      </c>
      <c r="G1156" s="86" t="b">
        <v>0</v>
      </c>
      <c r="H1156" s="86" t="b">
        <v>0</v>
      </c>
      <c r="I1156" s="86" t="b">
        <v>0</v>
      </c>
      <c r="J1156" s="86" t="b">
        <v>0</v>
      </c>
      <c r="K1156" s="86" t="b">
        <v>0</v>
      </c>
      <c r="L1156" s="86" t="b">
        <v>0</v>
      </c>
    </row>
    <row r="1157" spans="1:12" ht="15">
      <c r="A1157" s="86" t="s">
        <v>3762</v>
      </c>
      <c r="B1157" s="86" t="s">
        <v>2719</v>
      </c>
      <c r="C1157" s="86">
        <v>2</v>
      </c>
      <c r="D1157" s="121">
        <v>0.000741468389988201</v>
      </c>
      <c r="E1157" s="121">
        <v>1.9474835672663624</v>
      </c>
      <c r="F1157" s="86" t="s">
        <v>3798</v>
      </c>
      <c r="G1157" s="86" t="b">
        <v>0</v>
      </c>
      <c r="H1157" s="86" t="b">
        <v>0</v>
      </c>
      <c r="I1157" s="86" t="b">
        <v>0</v>
      </c>
      <c r="J1157" s="86" t="b">
        <v>0</v>
      </c>
      <c r="K1157" s="86" t="b">
        <v>0</v>
      </c>
      <c r="L1157" s="86" t="b">
        <v>0</v>
      </c>
    </row>
    <row r="1158" spans="1:12" ht="15">
      <c r="A1158" s="86" t="s">
        <v>2719</v>
      </c>
      <c r="B1158" s="86" t="s">
        <v>339</v>
      </c>
      <c r="C1158" s="86">
        <v>2</v>
      </c>
      <c r="D1158" s="121">
        <v>0.000741468389988201</v>
      </c>
      <c r="E1158" s="121">
        <v>1.7788163262898882</v>
      </c>
      <c r="F1158" s="86" t="s">
        <v>3798</v>
      </c>
      <c r="G1158" s="86" t="b">
        <v>0</v>
      </c>
      <c r="H1158" s="86" t="b">
        <v>0</v>
      </c>
      <c r="I1158" s="86" t="b">
        <v>0</v>
      </c>
      <c r="J1158" s="86" t="b">
        <v>0</v>
      </c>
      <c r="K1158" s="86" t="b">
        <v>0</v>
      </c>
      <c r="L1158" s="86" t="b">
        <v>0</v>
      </c>
    </row>
    <row r="1159" spans="1:12" ht="15">
      <c r="A1159" s="86" t="s">
        <v>339</v>
      </c>
      <c r="B1159" s="86" t="s">
        <v>3763</v>
      </c>
      <c r="C1159" s="86">
        <v>2</v>
      </c>
      <c r="D1159" s="121">
        <v>0.000741468389988201</v>
      </c>
      <c r="E1159" s="121">
        <v>3.241214324188844</v>
      </c>
      <c r="F1159" s="86" t="s">
        <v>3798</v>
      </c>
      <c r="G1159" s="86" t="b">
        <v>0</v>
      </c>
      <c r="H1159" s="86" t="b">
        <v>0</v>
      </c>
      <c r="I1159" s="86" t="b">
        <v>0</v>
      </c>
      <c r="J1159" s="86" t="b">
        <v>0</v>
      </c>
      <c r="K1159" s="86" t="b">
        <v>0</v>
      </c>
      <c r="L1159" s="86" t="b">
        <v>0</v>
      </c>
    </row>
    <row r="1160" spans="1:12" ht="15">
      <c r="A1160" s="86" t="s">
        <v>3763</v>
      </c>
      <c r="B1160" s="86" t="s">
        <v>3160</v>
      </c>
      <c r="C1160" s="86">
        <v>2</v>
      </c>
      <c r="D1160" s="121">
        <v>0.000741468389988201</v>
      </c>
      <c r="E1160" s="121">
        <v>2.241214324188844</v>
      </c>
      <c r="F1160" s="86" t="s">
        <v>3798</v>
      </c>
      <c r="G1160" s="86" t="b">
        <v>0</v>
      </c>
      <c r="H1160" s="86" t="b">
        <v>0</v>
      </c>
      <c r="I1160" s="86" t="b">
        <v>0</v>
      </c>
      <c r="J1160" s="86" t="b">
        <v>0</v>
      </c>
      <c r="K1160" s="86" t="b">
        <v>0</v>
      </c>
      <c r="L1160" s="86" t="b">
        <v>0</v>
      </c>
    </row>
    <row r="1161" spans="1:12" ht="15">
      <c r="A1161" s="86" t="s">
        <v>3160</v>
      </c>
      <c r="B1161" s="86" t="s">
        <v>3764</v>
      </c>
      <c r="C1161" s="86">
        <v>2</v>
      </c>
      <c r="D1161" s="121">
        <v>0.000741468389988201</v>
      </c>
      <c r="E1161" s="121">
        <v>2.241214324188844</v>
      </c>
      <c r="F1161" s="86" t="s">
        <v>3798</v>
      </c>
      <c r="G1161" s="86" t="b">
        <v>0</v>
      </c>
      <c r="H1161" s="86" t="b">
        <v>0</v>
      </c>
      <c r="I1161" s="86" t="b">
        <v>0</v>
      </c>
      <c r="J1161" s="86" t="b">
        <v>0</v>
      </c>
      <c r="K1161" s="86" t="b">
        <v>0</v>
      </c>
      <c r="L1161" s="86" t="b">
        <v>0</v>
      </c>
    </row>
    <row r="1162" spans="1:12" ht="15">
      <c r="A1162" s="86" t="s">
        <v>3764</v>
      </c>
      <c r="B1162" s="86" t="s">
        <v>3765</v>
      </c>
      <c r="C1162" s="86">
        <v>2</v>
      </c>
      <c r="D1162" s="121">
        <v>0.000741468389988201</v>
      </c>
      <c r="E1162" s="121">
        <v>3.4173055832445254</v>
      </c>
      <c r="F1162" s="86" t="s">
        <v>3798</v>
      </c>
      <c r="G1162" s="86" t="b">
        <v>0</v>
      </c>
      <c r="H1162" s="86" t="b">
        <v>0</v>
      </c>
      <c r="I1162" s="86" t="b">
        <v>0</v>
      </c>
      <c r="J1162" s="86" t="b">
        <v>0</v>
      </c>
      <c r="K1162" s="86" t="b">
        <v>0</v>
      </c>
      <c r="L1162" s="86" t="b">
        <v>0</v>
      </c>
    </row>
    <row r="1163" spans="1:12" ht="15">
      <c r="A1163" s="86" t="s">
        <v>3765</v>
      </c>
      <c r="B1163" s="86" t="s">
        <v>3766</v>
      </c>
      <c r="C1163" s="86">
        <v>2</v>
      </c>
      <c r="D1163" s="121">
        <v>0.000741468389988201</v>
      </c>
      <c r="E1163" s="121">
        <v>3.4173055832445254</v>
      </c>
      <c r="F1163" s="86" t="s">
        <v>3798</v>
      </c>
      <c r="G1163" s="86" t="b">
        <v>0</v>
      </c>
      <c r="H1163" s="86" t="b">
        <v>0</v>
      </c>
      <c r="I1163" s="86" t="b">
        <v>0</v>
      </c>
      <c r="J1163" s="86" t="b">
        <v>0</v>
      </c>
      <c r="K1163" s="86" t="b">
        <v>0</v>
      </c>
      <c r="L1163" s="86" t="b">
        <v>0</v>
      </c>
    </row>
    <row r="1164" spans="1:12" ht="15">
      <c r="A1164" s="86" t="s">
        <v>3766</v>
      </c>
      <c r="B1164" s="86" t="s">
        <v>2720</v>
      </c>
      <c r="C1164" s="86">
        <v>2</v>
      </c>
      <c r="D1164" s="121">
        <v>0.000741468389988201</v>
      </c>
      <c r="E1164" s="121">
        <v>2.0950862885106063</v>
      </c>
      <c r="F1164" s="86" t="s">
        <v>3798</v>
      </c>
      <c r="G1164" s="86" t="b">
        <v>0</v>
      </c>
      <c r="H1164" s="86" t="b">
        <v>0</v>
      </c>
      <c r="I1164" s="86" t="b">
        <v>0</v>
      </c>
      <c r="J1164" s="86" t="b">
        <v>0</v>
      </c>
      <c r="K1164" s="86" t="b">
        <v>0</v>
      </c>
      <c r="L1164" s="86" t="b">
        <v>0</v>
      </c>
    </row>
    <row r="1165" spans="1:12" ht="15">
      <c r="A1165" s="86" t="s">
        <v>2720</v>
      </c>
      <c r="B1165" s="86" t="s">
        <v>3767</v>
      </c>
      <c r="C1165" s="86">
        <v>2</v>
      </c>
      <c r="D1165" s="121">
        <v>0.000741468389988201</v>
      </c>
      <c r="E1165" s="121">
        <v>2.0950862885106063</v>
      </c>
      <c r="F1165" s="86" t="s">
        <v>3798</v>
      </c>
      <c r="G1165" s="86" t="b">
        <v>0</v>
      </c>
      <c r="H1165" s="86" t="b">
        <v>0</v>
      </c>
      <c r="I1165" s="86" t="b">
        <v>0</v>
      </c>
      <c r="J1165" s="86" t="b">
        <v>0</v>
      </c>
      <c r="K1165" s="86" t="b">
        <v>0</v>
      </c>
      <c r="L1165" s="86" t="b">
        <v>0</v>
      </c>
    </row>
    <row r="1166" spans="1:12" ht="15">
      <c r="A1166" s="86" t="s">
        <v>3767</v>
      </c>
      <c r="B1166" s="86" t="s">
        <v>3768</v>
      </c>
      <c r="C1166" s="86">
        <v>2</v>
      </c>
      <c r="D1166" s="121">
        <v>0.000741468389988201</v>
      </c>
      <c r="E1166" s="121">
        <v>3.4173055832445254</v>
      </c>
      <c r="F1166" s="86" t="s">
        <v>3798</v>
      </c>
      <c r="G1166" s="86" t="b">
        <v>0</v>
      </c>
      <c r="H1166" s="86" t="b">
        <v>0</v>
      </c>
      <c r="I1166" s="86" t="b">
        <v>0</v>
      </c>
      <c r="J1166" s="86" t="b">
        <v>0</v>
      </c>
      <c r="K1166" s="86" t="b">
        <v>0</v>
      </c>
      <c r="L1166" s="86" t="b">
        <v>0</v>
      </c>
    </row>
    <row r="1167" spans="1:12" ht="15">
      <c r="A1167" s="86" t="s">
        <v>3768</v>
      </c>
      <c r="B1167" s="86" t="s">
        <v>2720</v>
      </c>
      <c r="C1167" s="86">
        <v>2</v>
      </c>
      <c r="D1167" s="121">
        <v>0.000741468389988201</v>
      </c>
      <c r="E1167" s="121">
        <v>2.0950862885106063</v>
      </c>
      <c r="F1167" s="86" t="s">
        <v>3798</v>
      </c>
      <c r="G1167" s="86" t="b">
        <v>0</v>
      </c>
      <c r="H1167" s="86" t="b">
        <v>0</v>
      </c>
      <c r="I1167" s="86" t="b">
        <v>0</v>
      </c>
      <c r="J1167" s="86" t="b">
        <v>0</v>
      </c>
      <c r="K1167" s="86" t="b">
        <v>0</v>
      </c>
      <c r="L1167" s="86" t="b">
        <v>0</v>
      </c>
    </row>
    <row r="1168" spans="1:12" ht="15">
      <c r="A1168" s="86" t="s">
        <v>2720</v>
      </c>
      <c r="B1168" s="86" t="s">
        <v>3769</v>
      </c>
      <c r="C1168" s="86">
        <v>2</v>
      </c>
      <c r="D1168" s="121">
        <v>0.000741468389988201</v>
      </c>
      <c r="E1168" s="121">
        <v>2.0950862885106063</v>
      </c>
      <c r="F1168" s="86" t="s">
        <v>3798</v>
      </c>
      <c r="G1168" s="86" t="b">
        <v>0</v>
      </c>
      <c r="H1168" s="86" t="b">
        <v>0</v>
      </c>
      <c r="I1168" s="86" t="b">
        <v>0</v>
      </c>
      <c r="J1168" s="86" t="b">
        <v>0</v>
      </c>
      <c r="K1168" s="86" t="b">
        <v>0</v>
      </c>
      <c r="L1168" s="86" t="b">
        <v>0</v>
      </c>
    </row>
    <row r="1169" spans="1:12" ht="15">
      <c r="A1169" s="86" t="s">
        <v>3769</v>
      </c>
      <c r="B1169" s="86" t="s">
        <v>3770</v>
      </c>
      <c r="C1169" s="86">
        <v>2</v>
      </c>
      <c r="D1169" s="121">
        <v>0.000741468389988201</v>
      </c>
      <c r="E1169" s="121">
        <v>3.4173055832445254</v>
      </c>
      <c r="F1169" s="86" t="s">
        <v>3798</v>
      </c>
      <c r="G1169" s="86" t="b">
        <v>0</v>
      </c>
      <c r="H1169" s="86" t="b">
        <v>0</v>
      </c>
      <c r="I1169" s="86" t="b">
        <v>0</v>
      </c>
      <c r="J1169" s="86" t="b">
        <v>0</v>
      </c>
      <c r="K1169" s="86" t="b">
        <v>0</v>
      </c>
      <c r="L1169" s="86" t="b">
        <v>0</v>
      </c>
    </row>
    <row r="1170" spans="1:12" ht="15">
      <c r="A1170" s="86" t="s">
        <v>3770</v>
      </c>
      <c r="B1170" s="86" t="s">
        <v>3412</v>
      </c>
      <c r="C1170" s="86">
        <v>2</v>
      </c>
      <c r="D1170" s="121">
        <v>0.000741468389988201</v>
      </c>
      <c r="E1170" s="121">
        <v>3.241214324188844</v>
      </c>
      <c r="F1170" s="86" t="s">
        <v>3798</v>
      </c>
      <c r="G1170" s="86" t="b">
        <v>0</v>
      </c>
      <c r="H1170" s="86" t="b">
        <v>0</v>
      </c>
      <c r="I1170" s="86" t="b">
        <v>0</v>
      </c>
      <c r="J1170" s="86" t="b">
        <v>0</v>
      </c>
      <c r="K1170" s="86" t="b">
        <v>0</v>
      </c>
      <c r="L1170" s="86" t="b">
        <v>0</v>
      </c>
    </row>
    <row r="1171" spans="1:12" ht="15">
      <c r="A1171" s="86" t="s">
        <v>2730</v>
      </c>
      <c r="B1171" s="86" t="s">
        <v>3422</v>
      </c>
      <c r="C1171" s="86">
        <v>2</v>
      </c>
      <c r="D1171" s="121">
        <v>0.000741468389988201</v>
      </c>
      <c r="E1171" s="121">
        <v>1.918995029454925</v>
      </c>
      <c r="F1171" s="86" t="s">
        <v>3798</v>
      </c>
      <c r="G1171" s="86" t="b">
        <v>0</v>
      </c>
      <c r="H1171" s="86" t="b">
        <v>0</v>
      </c>
      <c r="I1171" s="86" t="b">
        <v>0</v>
      </c>
      <c r="J1171" s="86" t="b">
        <v>0</v>
      </c>
      <c r="K1171" s="86" t="b">
        <v>0</v>
      </c>
      <c r="L1171" s="86" t="b">
        <v>0</v>
      </c>
    </row>
    <row r="1172" spans="1:12" ht="15">
      <c r="A1172" s="86" t="s">
        <v>3422</v>
      </c>
      <c r="B1172" s="86" t="s">
        <v>3410</v>
      </c>
      <c r="C1172" s="86">
        <v>2</v>
      </c>
      <c r="D1172" s="121">
        <v>0.000741468389988201</v>
      </c>
      <c r="E1172" s="121">
        <v>3.065123065133163</v>
      </c>
      <c r="F1172" s="86" t="s">
        <v>3798</v>
      </c>
      <c r="G1172" s="86" t="b">
        <v>0</v>
      </c>
      <c r="H1172" s="86" t="b">
        <v>0</v>
      </c>
      <c r="I1172" s="86" t="b">
        <v>0</v>
      </c>
      <c r="J1172" s="86" t="b">
        <v>0</v>
      </c>
      <c r="K1172" s="86" t="b">
        <v>0</v>
      </c>
      <c r="L1172" s="86" t="b">
        <v>0</v>
      </c>
    </row>
    <row r="1173" spans="1:12" ht="15">
      <c r="A1173" s="86" t="s">
        <v>3410</v>
      </c>
      <c r="B1173" s="86" t="s">
        <v>3771</v>
      </c>
      <c r="C1173" s="86">
        <v>2</v>
      </c>
      <c r="D1173" s="121">
        <v>0.000741468389988201</v>
      </c>
      <c r="E1173" s="121">
        <v>3.241214324188844</v>
      </c>
      <c r="F1173" s="86" t="s">
        <v>3798</v>
      </c>
      <c r="G1173" s="86" t="b">
        <v>0</v>
      </c>
      <c r="H1173" s="86" t="b">
        <v>0</v>
      </c>
      <c r="I1173" s="86" t="b">
        <v>0</v>
      </c>
      <c r="J1173" s="86" t="b">
        <v>0</v>
      </c>
      <c r="K1173" s="86" t="b">
        <v>0</v>
      </c>
      <c r="L1173" s="86" t="b">
        <v>0</v>
      </c>
    </row>
    <row r="1174" spans="1:12" ht="15">
      <c r="A1174" s="86" t="s">
        <v>3771</v>
      </c>
      <c r="B1174" s="86" t="s">
        <v>3772</v>
      </c>
      <c r="C1174" s="86">
        <v>2</v>
      </c>
      <c r="D1174" s="121">
        <v>0.000741468389988201</v>
      </c>
      <c r="E1174" s="121">
        <v>3.4173055832445254</v>
      </c>
      <c r="F1174" s="86" t="s">
        <v>3798</v>
      </c>
      <c r="G1174" s="86" t="b">
        <v>0</v>
      </c>
      <c r="H1174" s="86" t="b">
        <v>0</v>
      </c>
      <c r="I1174" s="86" t="b">
        <v>0</v>
      </c>
      <c r="J1174" s="86" t="b">
        <v>0</v>
      </c>
      <c r="K1174" s="86" t="b">
        <v>0</v>
      </c>
      <c r="L1174" s="86" t="b">
        <v>0</v>
      </c>
    </row>
    <row r="1175" spans="1:12" ht="15">
      <c r="A1175" s="86" t="s">
        <v>3772</v>
      </c>
      <c r="B1175" s="86" t="s">
        <v>3773</v>
      </c>
      <c r="C1175" s="86">
        <v>2</v>
      </c>
      <c r="D1175" s="121">
        <v>0.000741468389988201</v>
      </c>
      <c r="E1175" s="121">
        <v>3.4173055832445254</v>
      </c>
      <c r="F1175" s="86" t="s">
        <v>3798</v>
      </c>
      <c r="G1175" s="86" t="b">
        <v>0</v>
      </c>
      <c r="H1175" s="86" t="b">
        <v>0</v>
      </c>
      <c r="I1175" s="86" t="b">
        <v>0</v>
      </c>
      <c r="J1175" s="86" t="b">
        <v>0</v>
      </c>
      <c r="K1175" s="86" t="b">
        <v>0</v>
      </c>
      <c r="L1175" s="86" t="b">
        <v>0</v>
      </c>
    </row>
    <row r="1176" spans="1:12" ht="15">
      <c r="A1176" s="86" t="s">
        <v>3773</v>
      </c>
      <c r="B1176" s="86" t="s">
        <v>3208</v>
      </c>
      <c r="C1176" s="86">
        <v>2</v>
      </c>
      <c r="D1176" s="121">
        <v>0.000741468389988201</v>
      </c>
      <c r="E1176" s="121">
        <v>2.764093069469182</v>
      </c>
      <c r="F1176" s="86" t="s">
        <v>3798</v>
      </c>
      <c r="G1176" s="86" t="b">
        <v>0</v>
      </c>
      <c r="H1176" s="86" t="b">
        <v>0</v>
      </c>
      <c r="I1176" s="86" t="b">
        <v>0</v>
      </c>
      <c r="J1176" s="86" t="b">
        <v>0</v>
      </c>
      <c r="K1176" s="86" t="b">
        <v>0</v>
      </c>
      <c r="L1176" s="86" t="b">
        <v>0</v>
      </c>
    </row>
    <row r="1177" spans="1:12" ht="15">
      <c r="A1177" s="86" t="s">
        <v>3208</v>
      </c>
      <c r="B1177" s="86" t="s">
        <v>3774</v>
      </c>
      <c r="C1177" s="86">
        <v>2</v>
      </c>
      <c r="D1177" s="121">
        <v>0.000741468389988201</v>
      </c>
      <c r="E1177" s="121">
        <v>2.764093069469182</v>
      </c>
      <c r="F1177" s="86" t="s">
        <v>3798</v>
      </c>
      <c r="G1177" s="86" t="b">
        <v>0</v>
      </c>
      <c r="H1177" s="86" t="b">
        <v>0</v>
      </c>
      <c r="I1177" s="86" t="b">
        <v>0</v>
      </c>
      <c r="J1177" s="86" t="b">
        <v>0</v>
      </c>
      <c r="K1177" s="86" t="b">
        <v>0</v>
      </c>
      <c r="L1177" s="86" t="b">
        <v>0</v>
      </c>
    </row>
    <row r="1178" spans="1:12" ht="15">
      <c r="A1178" s="86" t="s">
        <v>3774</v>
      </c>
      <c r="B1178" s="86" t="s">
        <v>2679</v>
      </c>
      <c r="C1178" s="86">
        <v>2</v>
      </c>
      <c r="D1178" s="121">
        <v>0.000741468389988201</v>
      </c>
      <c r="E1178" s="121">
        <v>3.019365574572488</v>
      </c>
      <c r="F1178" s="86" t="s">
        <v>3798</v>
      </c>
      <c r="G1178" s="86" t="b">
        <v>0</v>
      </c>
      <c r="H1178" s="86" t="b">
        <v>0</v>
      </c>
      <c r="I1178" s="86" t="b">
        <v>0</v>
      </c>
      <c r="J1178" s="86" t="b">
        <v>0</v>
      </c>
      <c r="K1178" s="86" t="b">
        <v>0</v>
      </c>
      <c r="L1178" s="86" t="b">
        <v>0</v>
      </c>
    </row>
    <row r="1179" spans="1:12" ht="15">
      <c r="A1179" s="86" t="s">
        <v>2679</v>
      </c>
      <c r="B1179" s="86" t="s">
        <v>3302</v>
      </c>
      <c r="C1179" s="86">
        <v>2</v>
      </c>
      <c r="D1179" s="121">
        <v>0.000741468389988201</v>
      </c>
      <c r="E1179" s="121">
        <v>2.6214255659004504</v>
      </c>
      <c r="F1179" s="86" t="s">
        <v>3798</v>
      </c>
      <c r="G1179" s="86" t="b">
        <v>0</v>
      </c>
      <c r="H1179" s="86" t="b">
        <v>0</v>
      </c>
      <c r="I1179" s="86" t="b">
        <v>0</v>
      </c>
      <c r="J1179" s="86" t="b">
        <v>0</v>
      </c>
      <c r="K1179" s="86" t="b">
        <v>0</v>
      </c>
      <c r="L1179" s="86" t="b">
        <v>0</v>
      </c>
    </row>
    <row r="1180" spans="1:12" ht="15">
      <c r="A1180" s="86" t="s">
        <v>3302</v>
      </c>
      <c r="B1180" s="86" t="s">
        <v>2713</v>
      </c>
      <c r="C1180" s="86">
        <v>2</v>
      </c>
      <c r="D1180" s="121">
        <v>0.000741468389988201</v>
      </c>
      <c r="E1180" s="121">
        <v>1.046237720972789</v>
      </c>
      <c r="F1180" s="86" t="s">
        <v>3798</v>
      </c>
      <c r="G1180" s="86" t="b">
        <v>0</v>
      </c>
      <c r="H1180" s="86" t="b">
        <v>0</v>
      </c>
      <c r="I1180" s="86" t="b">
        <v>0</v>
      </c>
      <c r="J1180" s="86" t="b">
        <v>0</v>
      </c>
      <c r="K1180" s="86" t="b">
        <v>0</v>
      </c>
      <c r="L1180" s="86" t="b">
        <v>0</v>
      </c>
    </row>
    <row r="1181" spans="1:12" ht="15">
      <c r="A1181" s="86" t="s">
        <v>2763</v>
      </c>
      <c r="B1181" s="86" t="s">
        <v>3776</v>
      </c>
      <c r="C1181" s="86">
        <v>2</v>
      </c>
      <c r="D1181" s="121">
        <v>0.000741468389988201</v>
      </c>
      <c r="E1181" s="121">
        <v>2.1272709718820075</v>
      </c>
      <c r="F1181" s="86" t="s">
        <v>3798</v>
      </c>
      <c r="G1181" s="86" t="b">
        <v>0</v>
      </c>
      <c r="H1181" s="86" t="b">
        <v>0</v>
      </c>
      <c r="I1181" s="86" t="b">
        <v>0</v>
      </c>
      <c r="J1181" s="86" t="b">
        <v>0</v>
      </c>
      <c r="K1181" s="86" t="b">
        <v>0</v>
      </c>
      <c r="L1181" s="86" t="b">
        <v>0</v>
      </c>
    </row>
    <row r="1182" spans="1:12" ht="15">
      <c r="A1182" s="86" t="s">
        <v>3776</v>
      </c>
      <c r="B1182" s="86" t="s">
        <v>3777</v>
      </c>
      <c r="C1182" s="86">
        <v>2</v>
      </c>
      <c r="D1182" s="121">
        <v>0.000741468389988201</v>
      </c>
      <c r="E1182" s="121">
        <v>3.4173055832445254</v>
      </c>
      <c r="F1182" s="86" t="s">
        <v>3798</v>
      </c>
      <c r="G1182" s="86" t="b">
        <v>0</v>
      </c>
      <c r="H1182" s="86" t="b">
        <v>0</v>
      </c>
      <c r="I1182" s="86" t="b">
        <v>0</v>
      </c>
      <c r="J1182" s="86" t="b">
        <v>0</v>
      </c>
      <c r="K1182" s="86" t="b">
        <v>0</v>
      </c>
      <c r="L1182" s="86" t="b">
        <v>0</v>
      </c>
    </row>
    <row r="1183" spans="1:12" ht="15">
      <c r="A1183" s="86" t="s">
        <v>3777</v>
      </c>
      <c r="B1183" s="86" t="s">
        <v>3414</v>
      </c>
      <c r="C1183" s="86">
        <v>2</v>
      </c>
      <c r="D1183" s="121">
        <v>0.000741468389988201</v>
      </c>
      <c r="E1183" s="121">
        <v>3.241214324188844</v>
      </c>
      <c r="F1183" s="86" t="s">
        <v>3798</v>
      </c>
      <c r="G1183" s="86" t="b">
        <v>0</v>
      </c>
      <c r="H1183" s="86" t="b">
        <v>0</v>
      </c>
      <c r="I1183" s="86" t="b">
        <v>0</v>
      </c>
      <c r="J1183" s="86" t="b">
        <v>0</v>
      </c>
      <c r="K1183" s="86" t="b">
        <v>0</v>
      </c>
      <c r="L1183" s="86" t="b">
        <v>0</v>
      </c>
    </row>
    <row r="1184" spans="1:12" ht="15">
      <c r="A1184" s="86" t="s">
        <v>3414</v>
      </c>
      <c r="B1184" s="86" t="s">
        <v>2722</v>
      </c>
      <c r="C1184" s="86">
        <v>2</v>
      </c>
      <c r="D1184" s="121">
        <v>0.000741468389988201</v>
      </c>
      <c r="E1184" s="121">
        <v>1.684911823421557</v>
      </c>
      <c r="F1184" s="86" t="s">
        <v>3798</v>
      </c>
      <c r="G1184" s="86" t="b">
        <v>0</v>
      </c>
      <c r="H1184" s="86" t="b">
        <v>0</v>
      </c>
      <c r="I1184" s="86" t="b">
        <v>0</v>
      </c>
      <c r="J1184" s="86" t="b">
        <v>0</v>
      </c>
      <c r="K1184" s="86" t="b">
        <v>0</v>
      </c>
      <c r="L1184" s="86" t="b">
        <v>0</v>
      </c>
    </row>
    <row r="1185" spans="1:12" ht="15">
      <c r="A1185" s="86" t="s">
        <v>2722</v>
      </c>
      <c r="B1185" s="86" t="s">
        <v>3778</v>
      </c>
      <c r="C1185" s="86">
        <v>2</v>
      </c>
      <c r="D1185" s="121">
        <v>0.000741468389988201</v>
      </c>
      <c r="E1185" s="121">
        <v>1.8375219866277153</v>
      </c>
      <c r="F1185" s="86" t="s">
        <v>3798</v>
      </c>
      <c r="G1185" s="86" t="b">
        <v>0</v>
      </c>
      <c r="H1185" s="86" t="b">
        <v>0</v>
      </c>
      <c r="I1185" s="86" t="b">
        <v>0</v>
      </c>
      <c r="J1185" s="86" t="b">
        <v>0</v>
      </c>
      <c r="K1185" s="86" t="b">
        <v>0</v>
      </c>
      <c r="L1185" s="86" t="b">
        <v>0</v>
      </c>
    </row>
    <row r="1186" spans="1:12" ht="15">
      <c r="A1186" s="86" t="s">
        <v>3778</v>
      </c>
      <c r="B1186" s="86" t="s">
        <v>3216</v>
      </c>
      <c r="C1186" s="86">
        <v>2</v>
      </c>
      <c r="D1186" s="121">
        <v>0.000741468389988201</v>
      </c>
      <c r="E1186" s="121">
        <v>2.8152455919165633</v>
      </c>
      <c r="F1186" s="86" t="s">
        <v>3798</v>
      </c>
      <c r="G1186" s="86" t="b">
        <v>0</v>
      </c>
      <c r="H1186" s="86" t="b">
        <v>0</v>
      </c>
      <c r="I1186" s="86" t="b">
        <v>0</v>
      </c>
      <c r="J1186" s="86" t="b">
        <v>0</v>
      </c>
      <c r="K1186" s="86" t="b">
        <v>0</v>
      </c>
      <c r="L1186" s="86" t="b">
        <v>0</v>
      </c>
    </row>
    <row r="1187" spans="1:12" ht="15">
      <c r="A1187" s="86" t="s">
        <v>3216</v>
      </c>
      <c r="B1187" s="86" t="s">
        <v>3779</v>
      </c>
      <c r="C1187" s="86">
        <v>2</v>
      </c>
      <c r="D1187" s="121">
        <v>0.000741468389988201</v>
      </c>
      <c r="E1187" s="121">
        <v>2.8152455919165633</v>
      </c>
      <c r="F1187" s="86" t="s">
        <v>3798</v>
      </c>
      <c r="G1187" s="86" t="b">
        <v>0</v>
      </c>
      <c r="H1187" s="86" t="b">
        <v>0</v>
      </c>
      <c r="I1187" s="86" t="b">
        <v>0</v>
      </c>
      <c r="J1187" s="86" t="b">
        <v>0</v>
      </c>
      <c r="K1187" s="86" t="b">
        <v>0</v>
      </c>
      <c r="L1187" s="86" t="b">
        <v>0</v>
      </c>
    </row>
    <row r="1188" spans="1:12" ht="15">
      <c r="A1188" s="86" t="s">
        <v>3779</v>
      </c>
      <c r="B1188" s="86" t="s">
        <v>2717</v>
      </c>
      <c r="C1188" s="86">
        <v>2</v>
      </c>
      <c r="D1188" s="121">
        <v>0.000741468389988201</v>
      </c>
      <c r="E1188" s="121">
        <v>1.8318448537360248</v>
      </c>
      <c r="F1188" s="86" t="s">
        <v>3798</v>
      </c>
      <c r="G1188" s="86" t="b">
        <v>0</v>
      </c>
      <c r="H1188" s="86" t="b">
        <v>0</v>
      </c>
      <c r="I1188" s="86" t="b">
        <v>0</v>
      </c>
      <c r="J1188" s="86" t="b">
        <v>0</v>
      </c>
      <c r="K1188" s="86" t="b">
        <v>0</v>
      </c>
      <c r="L1188" s="86" t="b">
        <v>0</v>
      </c>
    </row>
    <row r="1189" spans="1:12" ht="15">
      <c r="A1189" s="86" t="s">
        <v>2717</v>
      </c>
      <c r="B1189" s="86" t="s">
        <v>3351</v>
      </c>
      <c r="C1189" s="86">
        <v>2</v>
      </c>
      <c r="D1189" s="121">
        <v>0.000741468389988201</v>
      </c>
      <c r="E1189" s="121">
        <v>1.5308148580720435</v>
      </c>
      <c r="F1189" s="86" t="s">
        <v>3798</v>
      </c>
      <c r="G1189" s="86" t="b">
        <v>0</v>
      </c>
      <c r="H1189" s="86" t="b">
        <v>0</v>
      </c>
      <c r="I1189" s="86" t="b">
        <v>0</v>
      </c>
      <c r="J1189" s="86" t="b">
        <v>0</v>
      </c>
      <c r="K1189" s="86" t="b">
        <v>0</v>
      </c>
      <c r="L1189" s="86" t="b">
        <v>0</v>
      </c>
    </row>
    <row r="1190" spans="1:12" ht="15">
      <c r="A1190" s="86" t="s">
        <v>3351</v>
      </c>
      <c r="B1190" s="86" t="s">
        <v>3218</v>
      </c>
      <c r="C1190" s="86">
        <v>2</v>
      </c>
      <c r="D1190" s="121">
        <v>0.000741468389988201</v>
      </c>
      <c r="E1190" s="121">
        <v>2.514215596252582</v>
      </c>
      <c r="F1190" s="86" t="s">
        <v>3798</v>
      </c>
      <c r="G1190" s="86" t="b">
        <v>0</v>
      </c>
      <c r="H1190" s="86" t="b">
        <v>0</v>
      </c>
      <c r="I1190" s="86" t="b">
        <v>0</v>
      </c>
      <c r="J1190" s="86" t="b">
        <v>0</v>
      </c>
      <c r="K1190" s="86" t="b">
        <v>0</v>
      </c>
      <c r="L1190" s="86" t="b">
        <v>0</v>
      </c>
    </row>
    <row r="1191" spans="1:12" ht="15">
      <c r="A1191" s="86" t="s">
        <v>3218</v>
      </c>
      <c r="B1191" s="86" t="s">
        <v>3157</v>
      </c>
      <c r="C1191" s="86">
        <v>2</v>
      </c>
      <c r="D1191" s="121">
        <v>0.000741468389988201</v>
      </c>
      <c r="E1191" s="121">
        <v>1.5847966705382892</v>
      </c>
      <c r="F1191" s="86" t="s">
        <v>3798</v>
      </c>
      <c r="G1191" s="86" t="b">
        <v>0</v>
      </c>
      <c r="H1191" s="86" t="b">
        <v>0</v>
      </c>
      <c r="I1191" s="86" t="b">
        <v>0</v>
      </c>
      <c r="J1191" s="86" t="b">
        <v>0</v>
      </c>
      <c r="K1191" s="86" t="b">
        <v>0</v>
      </c>
      <c r="L1191" s="86" t="b">
        <v>0</v>
      </c>
    </row>
    <row r="1192" spans="1:12" ht="15">
      <c r="A1192" s="86" t="s">
        <v>2756</v>
      </c>
      <c r="B1192" s="86" t="s">
        <v>3780</v>
      </c>
      <c r="C1192" s="86">
        <v>2</v>
      </c>
      <c r="D1192" s="121">
        <v>0.000741468389988201</v>
      </c>
      <c r="E1192" s="121">
        <v>2.4395819779556778</v>
      </c>
      <c r="F1192" s="86" t="s">
        <v>3798</v>
      </c>
      <c r="G1192" s="86" t="b">
        <v>0</v>
      </c>
      <c r="H1192" s="86" t="b">
        <v>0</v>
      </c>
      <c r="I1192" s="86" t="b">
        <v>0</v>
      </c>
      <c r="J1192" s="86" t="b">
        <v>0</v>
      </c>
      <c r="K1192" s="86" t="b">
        <v>0</v>
      </c>
      <c r="L1192" s="86" t="b">
        <v>0</v>
      </c>
    </row>
    <row r="1193" spans="1:12" ht="15">
      <c r="A1193" s="86" t="s">
        <v>3780</v>
      </c>
      <c r="B1193" s="86" t="s">
        <v>3781</v>
      </c>
      <c r="C1193" s="86">
        <v>2</v>
      </c>
      <c r="D1193" s="121">
        <v>0.000741468389988201</v>
      </c>
      <c r="E1193" s="121">
        <v>3.4173055832445254</v>
      </c>
      <c r="F1193" s="86" t="s">
        <v>3798</v>
      </c>
      <c r="G1193" s="86" t="b">
        <v>0</v>
      </c>
      <c r="H1193" s="86" t="b">
        <v>0</v>
      </c>
      <c r="I1193" s="86" t="b">
        <v>0</v>
      </c>
      <c r="J1193" s="86" t="b">
        <v>0</v>
      </c>
      <c r="K1193" s="86" t="b">
        <v>0</v>
      </c>
      <c r="L1193" s="86" t="b">
        <v>0</v>
      </c>
    </row>
    <row r="1194" spans="1:12" ht="15">
      <c r="A1194" s="86" t="s">
        <v>3781</v>
      </c>
      <c r="B1194" s="86" t="s">
        <v>3782</v>
      </c>
      <c r="C1194" s="86">
        <v>2</v>
      </c>
      <c r="D1194" s="121">
        <v>0.000741468389988201</v>
      </c>
      <c r="E1194" s="121">
        <v>3.4173055832445254</v>
      </c>
      <c r="F1194" s="86" t="s">
        <v>3798</v>
      </c>
      <c r="G1194" s="86" t="b">
        <v>0</v>
      </c>
      <c r="H1194" s="86" t="b">
        <v>0</v>
      </c>
      <c r="I1194" s="86" t="b">
        <v>0</v>
      </c>
      <c r="J1194" s="86" t="b">
        <v>0</v>
      </c>
      <c r="K1194" s="86" t="b">
        <v>0</v>
      </c>
      <c r="L1194" s="86" t="b">
        <v>0</v>
      </c>
    </row>
    <row r="1195" spans="1:12" ht="15">
      <c r="A1195" s="86" t="s">
        <v>3782</v>
      </c>
      <c r="B1195" s="86" t="s">
        <v>3783</v>
      </c>
      <c r="C1195" s="86">
        <v>2</v>
      </c>
      <c r="D1195" s="121">
        <v>0.000741468389988201</v>
      </c>
      <c r="E1195" s="121">
        <v>3.4173055832445254</v>
      </c>
      <c r="F1195" s="86" t="s">
        <v>3798</v>
      </c>
      <c r="G1195" s="86" t="b">
        <v>0</v>
      </c>
      <c r="H1195" s="86" t="b">
        <v>0</v>
      </c>
      <c r="I1195" s="86" t="b">
        <v>0</v>
      </c>
      <c r="J1195" s="86" t="b">
        <v>0</v>
      </c>
      <c r="K1195" s="86" t="b">
        <v>0</v>
      </c>
      <c r="L1195" s="86" t="b">
        <v>0</v>
      </c>
    </row>
    <row r="1196" spans="1:12" ht="15">
      <c r="A1196" s="86" t="s">
        <v>3783</v>
      </c>
      <c r="B1196" s="86" t="s">
        <v>3272</v>
      </c>
      <c r="C1196" s="86">
        <v>2</v>
      </c>
      <c r="D1196" s="121">
        <v>0.000741468389988201</v>
      </c>
      <c r="E1196" s="121">
        <v>2.940184328524863</v>
      </c>
      <c r="F1196" s="86" t="s">
        <v>3798</v>
      </c>
      <c r="G1196" s="86" t="b">
        <v>0</v>
      </c>
      <c r="H1196" s="86" t="b">
        <v>0</v>
      </c>
      <c r="I1196" s="86" t="b">
        <v>0</v>
      </c>
      <c r="J1196" s="86" t="b">
        <v>0</v>
      </c>
      <c r="K1196" s="86" t="b">
        <v>0</v>
      </c>
      <c r="L1196" s="86" t="b">
        <v>0</v>
      </c>
    </row>
    <row r="1197" spans="1:12" ht="15">
      <c r="A1197" s="86" t="s">
        <v>3272</v>
      </c>
      <c r="B1197" s="86" t="s">
        <v>3347</v>
      </c>
      <c r="C1197" s="86">
        <v>2</v>
      </c>
      <c r="D1197" s="121">
        <v>0.000741468389988201</v>
      </c>
      <c r="E1197" s="121">
        <v>2.639154332860882</v>
      </c>
      <c r="F1197" s="86" t="s">
        <v>3798</v>
      </c>
      <c r="G1197" s="86" t="b">
        <v>0</v>
      </c>
      <c r="H1197" s="86" t="b">
        <v>0</v>
      </c>
      <c r="I1197" s="86" t="b">
        <v>0</v>
      </c>
      <c r="J1197" s="86" t="b">
        <v>0</v>
      </c>
      <c r="K1197" s="86" t="b">
        <v>0</v>
      </c>
      <c r="L1197" s="86" t="b">
        <v>0</v>
      </c>
    </row>
    <row r="1198" spans="1:12" ht="15">
      <c r="A1198" s="86" t="s">
        <v>3347</v>
      </c>
      <c r="B1198" s="86" t="s">
        <v>3784</v>
      </c>
      <c r="C1198" s="86">
        <v>2</v>
      </c>
      <c r="D1198" s="121">
        <v>0.000741468389988201</v>
      </c>
      <c r="E1198" s="121">
        <v>3.116275587580544</v>
      </c>
      <c r="F1198" s="86" t="s">
        <v>3798</v>
      </c>
      <c r="G1198" s="86" t="b">
        <v>0</v>
      </c>
      <c r="H1198" s="86" t="b">
        <v>0</v>
      </c>
      <c r="I1198" s="86" t="b">
        <v>0</v>
      </c>
      <c r="J1198" s="86" t="b">
        <v>0</v>
      </c>
      <c r="K1198" s="86" t="b">
        <v>0</v>
      </c>
      <c r="L1198" s="86" t="b">
        <v>0</v>
      </c>
    </row>
    <row r="1199" spans="1:12" ht="15">
      <c r="A1199" s="86" t="s">
        <v>3784</v>
      </c>
      <c r="B1199" s="86" t="s">
        <v>3785</v>
      </c>
      <c r="C1199" s="86">
        <v>2</v>
      </c>
      <c r="D1199" s="121">
        <v>0.000741468389988201</v>
      </c>
      <c r="E1199" s="121">
        <v>3.4173055832445254</v>
      </c>
      <c r="F1199" s="86" t="s">
        <v>3798</v>
      </c>
      <c r="G1199" s="86" t="b">
        <v>0</v>
      </c>
      <c r="H1199" s="86" t="b">
        <v>0</v>
      </c>
      <c r="I1199" s="86" t="b">
        <v>0</v>
      </c>
      <c r="J1199" s="86" t="b">
        <v>0</v>
      </c>
      <c r="K1199" s="86" t="b">
        <v>0</v>
      </c>
      <c r="L1199" s="86" t="b">
        <v>0</v>
      </c>
    </row>
    <row r="1200" spans="1:12" ht="15">
      <c r="A1200" s="86" t="s">
        <v>3785</v>
      </c>
      <c r="B1200" s="86" t="s">
        <v>3283</v>
      </c>
      <c r="C1200" s="86">
        <v>2</v>
      </c>
      <c r="D1200" s="121">
        <v>0.000741468389988201</v>
      </c>
      <c r="E1200" s="121">
        <v>3.019365574572488</v>
      </c>
      <c r="F1200" s="86" t="s">
        <v>3798</v>
      </c>
      <c r="G1200" s="86" t="b">
        <v>0</v>
      </c>
      <c r="H1200" s="86" t="b">
        <v>0</v>
      </c>
      <c r="I1200" s="86" t="b">
        <v>0</v>
      </c>
      <c r="J1200" s="86" t="b">
        <v>0</v>
      </c>
      <c r="K1200" s="86" t="b">
        <v>0</v>
      </c>
      <c r="L1200" s="86" t="b">
        <v>0</v>
      </c>
    </row>
    <row r="1201" spans="1:12" ht="15">
      <c r="A1201" s="86" t="s">
        <v>3283</v>
      </c>
      <c r="B1201" s="86" t="s">
        <v>3254</v>
      </c>
      <c r="C1201" s="86">
        <v>2</v>
      </c>
      <c r="D1201" s="121">
        <v>0.000741468389988201</v>
      </c>
      <c r="E1201" s="121">
        <v>2.5422443198528253</v>
      </c>
      <c r="F1201" s="86" t="s">
        <v>3798</v>
      </c>
      <c r="G1201" s="86" t="b">
        <v>0</v>
      </c>
      <c r="H1201" s="86" t="b">
        <v>0</v>
      </c>
      <c r="I1201" s="86" t="b">
        <v>0</v>
      </c>
      <c r="J1201" s="86" t="b">
        <v>0</v>
      </c>
      <c r="K1201" s="86" t="b">
        <v>0</v>
      </c>
      <c r="L1201" s="86" t="b">
        <v>0</v>
      </c>
    </row>
    <row r="1202" spans="1:12" ht="15">
      <c r="A1202" s="86" t="s">
        <v>2723</v>
      </c>
      <c r="B1202" s="86" t="s">
        <v>327</v>
      </c>
      <c r="C1202" s="86">
        <v>2</v>
      </c>
      <c r="D1202" s="121">
        <v>0.000741468389988201</v>
      </c>
      <c r="E1202" s="121">
        <v>2.0023322352737076</v>
      </c>
      <c r="F1202" s="86" t="s">
        <v>3798</v>
      </c>
      <c r="G1202" s="86" t="b">
        <v>0</v>
      </c>
      <c r="H1202" s="86" t="b">
        <v>0</v>
      </c>
      <c r="I1202" s="86" t="b">
        <v>0</v>
      </c>
      <c r="J1202" s="86" t="b">
        <v>0</v>
      </c>
      <c r="K1202" s="86" t="b">
        <v>0</v>
      </c>
      <c r="L1202" s="86" t="b">
        <v>0</v>
      </c>
    </row>
    <row r="1203" spans="1:12" ht="15">
      <c r="A1203" s="86" t="s">
        <v>327</v>
      </c>
      <c r="B1203" s="86" t="s">
        <v>296</v>
      </c>
      <c r="C1203" s="86">
        <v>2</v>
      </c>
      <c r="D1203" s="121">
        <v>0.000741468389988201</v>
      </c>
      <c r="E1203" s="121">
        <v>3.116275587580544</v>
      </c>
      <c r="F1203" s="86" t="s">
        <v>3798</v>
      </c>
      <c r="G1203" s="86" t="b">
        <v>0</v>
      </c>
      <c r="H1203" s="86" t="b">
        <v>0</v>
      </c>
      <c r="I1203" s="86" t="b">
        <v>0</v>
      </c>
      <c r="J1203" s="86" t="b">
        <v>0</v>
      </c>
      <c r="K1203" s="86" t="b">
        <v>0</v>
      </c>
      <c r="L1203" s="86" t="b">
        <v>0</v>
      </c>
    </row>
    <row r="1204" spans="1:12" ht="15">
      <c r="A1204" s="86" t="s">
        <v>2714</v>
      </c>
      <c r="B1204" s="86" t="s">
        <v>3183</v>
      </c>
      <c r="C1204" s="86">
        <v>2</v>
      </c>
      <c r="D1204" s="121">
        <v>0.000741468389988201</v>
      </c>
      <c r="E1204" s="121">
        <v>0.7512558447640096</v>
      </c>
      <c r="F1204" s="86" t="s">
        <v>3798</v>
      </c>
      <c r="G1204" s="86" t="b">
        <v>0</v>
      </c>
      <c r="H1204" s="86" t="b">
        <v>0</v>
      </c>
      <c r="I1204" s="86" t="b">
        <v>0</v>
      </c>
      <c r="J1204" s="86" t="b">
        <v>0</v>
      </c>
      <c r="K1204" s="86" t="b">
        <v>0</v>
      </c>
      <c r="L1204" s="86" t="b">
        <v>0</v>
      </c>
    </row>
    <row r="1205" spans="1:12" ht="15">
      <c r="A1205" s="86" t="s">
        <v>3183</v>
      </c>
      <c r="B1205" s="86" t="s">
        <v>2747</v>
      </c>
      <c r="C1205" s="86">
        <v>2</v>
      </c>
      <c r="D1205" s="121">
        <v>0.000741468389988201</v>
      </c>
      <c r="E1205" s="121">
        <v>1.8610030824772383</v>
      </c>
      <c r="F1205" s="86" t="s">
        <v>3798</v>
      </c>
      <c r="G1205" s="86" t="b">
        <v>0</v>
      </c>
      <c r="H1205" s="86" t="b">
        <v>0</v>
      </c>
      <c r="I1205" s="86" t="b">
        <v>0</v>
      </c>
      <c r="J1205" s="86" t="b">
        <v>0</v>
      </c>
      <c r="K1205" s="86" t="b">
        <v>0</v>
      </c>
      <c r="L1205" s="86" t="b">
        <v>0</v>
      </c>
    </row>
    <row r="1206" spans="1:12" ht="15">
      <c r="A1206" s="86" t="s">
        <v>2747</v>
      </c>
      <c r="B1206" s="86" t="s">
        <v>3786</v>
      </c>
      <c r="C1206" s="86">
        <v>2</v>
      </c>
      <c r="D1206" s="121">
        <v>0.000741468389988201</v>
      </c>
      <c r="E1206" s="121">
        <v>2.8152455919165633</v>
      </c>
      <c r="F1206" s="86" t="s">
        <v>3798</v>
      </c>
      <c r="G1206" s="86" t="b">
        <v>0</v>
      </c>
      <c r="H1206" s="86" t="b">
        <v>0</v>
      </c>
      <c r="I1206" s="86" t="b">
        <v>0</v>
      </c>
      <c r="J1206" s="86" t="b">
        <v>0</v>
      </c>
      <c r="K1206" s="86" t="b">
        <v>0</v>
      </c>
      <c r="L1206" s="86" t="b">
        <v>0</v>
      </c>
    </row>
    <row r="1207" spans="1:12" ht="15">
      <c r="A1207" s="86" t="s">
        <v>3786</v>
      </c>
      <c r="B1207" s="86" t="s">
        <v>326</v>
      </c>
      <c r="C1207" s="86">
        <v>2</v>
      </c>
      <c r="D1207" s="121">
        <v>0.000741468389988201</v>
      </c>
      <c r="E1207" s="121">
        <v>3.4173055832445254</v>
      </c>
      <c r="F1207" s="86" t="s">
        <v>3798</v>
      </c>
      <c r="G1207" s="86" t="b">
        <v>0</v>
      </c>
      <c r="H1207" s="86" t="b">
        <v>0</v>
      </c>
      <c r="I1207" s="86" t="b">
        <v>0</v>
      </c>
      <c r="J1207" s="86" t="b">
        <v>0</v>
      </c>
      <c r="K1207" s="86" t="b">
        <v>0</v>
      </c>
      <c r="L1207" s="86" t="b">
        <v>0</v>
      </c>
    </row>
    <row r="1208" spans="1:12" ht="15">
      <c r="A1208" s="86" t="s">
        <v>326</v>
      </c>
      <c r="B1208" s="86" t="s">
        <v>325</v>
      </c>
      <c r="C1208" s="86">
        <v>2</v>
      </c>
      <c r="D1208" s="121">
        <v>0.000741468389988201</v>
      </c>
      <c r="E1208" s="121">
        <v>3.116275587580544</v>
      </c>
      <c r="F1208" s="86" t="s">
        <v>3798</v>
      </c>
      <c r="G1208" s="86" t="b">
        <v>0</v>
      </c>
      <c r="H1208" s="86" t="b">
        <v>0</v>
      </c>
      <c r="I1208" s="86" t="b">
        <v>0</v>
      </c>
      <c r="J1208" s="86" t="b">
        <v>0</v>
      </c>
      <c r="K1208" s="86" t="b">
        <v>0</v>
      </c>
      <c r="L1208" s="86" t="b">
        <v>0</v>
      </c>
    </row>
    <row r="1209" spans="1:12" ht="15">
      <c r="A1209" s="86" t="s">
        <v>325</v>
      </c>
      <c r="B1209" s="86" t="s">
        <v>3270</v>
      </c>
      <c r="C1209" s="86">
        <v>2</v>
      </c>
      <c r="D1209" s="121">
        <v>0.000741468389988201</v>
      </c>
      <c r="E1209" s="121">
        <v>2.639154332860882</v>
      </c>
      <c r="F1209" s="86" t="s">
        <v>3798</v>
      </c>
      <c r="G1209" s="86" t="b">
        <v>0</v>
      </c>
      <c r="H1209" s="86" t="b">
        <v>0</v>
      </c>
      <c r="I1209" s="86" t="b">
        <v>0</v>
      </c>
      <c r="J1209" s="86" t="b">
        <v>0</v>
      </c>
      <c r="K1209" s="86" t="b">
        <v>0</v>
      </c>
      <c r="L1209" s="86" t="b">
        <v>0</v>
      </c>
    </row>
    <row r="1210" spans="1:12" ht="15">
      <c r="A1210" s="86" t="s">
        <v>3270</v>
      </c>
      <c r="B1210" s="86" t="s">
        <v>3787</v>
      </c>
      <c r="C1210" s="86">
        <v>2</v>
      </c>
      <c r="D1210" s="121">
        <v>0.000741468389988201</v>
      </c>
      <c r="E1210" s="121">
        <v>2.940184328524863</v>
      </c>
      <c r="F1210" s="86" t="s">
        <v>3798</v>
      </c>
      <c r="G1210" s="86" t="b">
        <v>0</v>
      </c>
      <c r="H1210" s="86" t="b">
        <v>0</v>
      </c>
      <c r="I1210" s="86" t="b">
        <v>0</v>
      </c>
      <c r="J1210" s="86" t="b">
        <v>0</v>
      </c>
      <c r="K1210" s="86" t="b">
        <v>0</v>
      </c>
      <c r="L1210" s="86" t="b">
        <v>0</v>
      </c>
    </row>
    <row r="1211" spans="1:12" ht="15">
      <c r="A1211" s="86" t="s">
        <v>3787</v>
      </c>
      <c r="B1211" s="86" t="s">
        <v>2714</v>
      </c>
      <c r="C1211" s="86">
        <v>2</v>
      </c>
      <c r="D1211" s="121">
        <v>0.000741468389988201</v>
      </c>
      <c r="E1211" s="121">
        <v>1.7140142051258642</v>
      </c>
      <c r="F1211" s="86" t="s">
        <v>3798</v>
      </c>
      <c r="G1211" s="86" t="b">
        <v>0</v>
      </c>
      <c r="H1211" s="86" t="b">
        <v>0</v>
      </c>
      <c r="I1211" s="86" t="b">
        <v>0</v>
      </c>
      <c r="J1211" s="86" t="b">
        <v>0</v>
      </c>
      <c r="K1211" s="86" t="b">
        <v>0</v>
      </c>
      <c r="L1211" s="86" t="b">
        <v>0</v>
      </c>
    </row>
    <row r="1212" spans="1:12" ht="15">
      <c r="A1212" s="86" t="s">
        <v>2714</v>
      </c>
      <c r="B1212" s="86" t="s">
        <v>3788</v>
      </c>
      <c r="C1212" s="86">
        <v>2</v>
      </c>
      <c r="D1212" s="121">
        <v>0.000741468389988201</v>
      </c>
      <c r="E1212" s="121">
        <v>1.7054983542033344</v>
      </c>
      <c r="F1212" s="86" t="s">
        <v>3798</v>
      </c>
      <c r="G1212" s="86" t="b">
        <v>0</v>
      </c>
      <c r="H1212" s="86" t="b">
        <v>0</v>
      </c>
      <c r="I1212" s="86" t="b">
        <v>0</v>
      </c>
      <c r="J1212" s="86" t="b">
        <v>0</v>
      </c>
      <c r="K1212" s="86" t="b">
        <v>0</v>
      </c>
      <c r="L1212" s="86" t="b">
        <v>0</v>
      </c>
    </row>
    <row r="1213" spans="1:12" ht="15">
      <c r="A1213" s="86" t="s">
        <v>3788</v>
      </c>
      <c r="B1213" s="86" t="s">
        <v>2747</v>
      </c>
      <c r="C1213" s="86">
        <v>2</v>
      </c>
      <c r="D1213" s="121">
        <v>0.000741468389988201</v>
      </c>
      <c r="E1213" s="121">
        <v>2.8152455919165633</v>
      </c>
      <c r="F1213" s="86" t="s">
        <v>3798</v>
      </c>
      <c r="G1213" s="86" t="b">
        <v>0</v>
      </c>
      <c r="H1213" s="86" t="b">
        <v>0</v>
      </c>
      <c r="I1213" s="86" t="b">
        <v>0</v>
      </c>
      <c r="J1213" s="86" t="b">
        <v>0</v>
      </c>
      <c r="K1213" s="86" t="b">
        <v>0</v>
      </c>
      <c r="L1213" s="86" t="b">
        <v>0</v>
      </c>
    </row>
    <row r="1214" spans="1:12" ht="15">
      <c r="A1214" s="86" t="s">
        <v>2747</v>
      </c>
      <c r="B1214" s="86" t="s">
        <v>3789</v>
      </c>
      <c r="C1214" s="86">
        <v>2</v>
      </c>
      <c r="D1214" s="121">
        <v>0.000741468389988201</v>
      </c>
      <c r="E1214" s="121">
        <v>2.8152455919165633</v>
      </c>
      <c r="F1214" s="86" t="s">
        <v>3798</v>
      </c>
      <c r="G1214" s="86" t="b">
        <v>0</v>
      </c>
      <c r="H1214" s="86" t="b">
        <v>0</v>
      </c>
      <c r="I1214" s="86" t="b">
        <v>0</v>
      </c>
      <c r="J1214" s="86" t="b">
        <v>0</v>
      </c>
      <c r="K1214" s="86" t="b">
        <v>0</v>
      </c>
      <c r="L1214" s="86" t="b">
        <v>0</v>
      </c>
    </row>
    <row r="1215" spans="1:12" ht="15">
      <c r="A1215" s="86" t="s">
        <v>3789</v>
      </c>
      <c r="B1215" s="86" t="s">
        <v>3790</v>
      </c>
      <c r="C1215" s="86">
        <v>2</v>
      </c>
      <c r="D1215" s="121">
        <v>0.000741468389988201</v>
      </c>
      <c r="E1215" s="121">
        <v>3.4173055832445254</v>
      </c>
      <c r="F1215" s="86" t="s">
        <v>3798</v>
      </c>
      <c r="G1215" s="86" t="b">
        <v>0</v>
      </c>
      <c r="H1215" s="86" t="b">
        <v>0</v>
      </c>
      <c r="I1215" s="86" t="b">
        <v>0</v>
      </c>
      <c r="J1215" s="86" t="b">
        <v>0</v>
      </c>
      <c r="K1215" s="86" t="b">
        <v>0</v>
      </c>
      <c r="L1215" s="86" t="b">
        <v>0</v>
      </c>
    </row>
    <row r="1216" spans="1:12" ht="15">
      <c r="A1216" s="86" t="s">
        <v>3790</v>
      </c>
      <c r="B1216" s="86" t="s">
        <v>3791</v>
      </c>
      <c r="C1216" s="86">
        <v>2</v>
      </c>
      <c r="D1216" s="121">
        <v>0.000741468389988201</v>
      </c>
      <c r="E1216" s="121">
        <v>3.4173055832445254</v>
      </c>
      <c r="F1216" s="86" t="s">
        <v>3798</v>
      </c>
      <c r="G1216" s="86" t="b">
        <v>0</v>
      </c>
      <c r="H1216" s="86" t="b">
        <v>0</v>
      </c>
      <c r="I1216" s="86" t="b">
        <v>0</v>
      </c>
      <c r="J1216" s="86" t="b">
        <v>0</v>
      </c>
      <c r="K1216" s="86" t="b">
        <v>0</v>
      </c>
      <c r="L1216" s="86" t="b">
        <v>0</v>
      </c>
    </row>
    <row r="1217" spans="1:12" ht="15">
      <c r="A1217" s="86" t="s">
        <v>3791</v>
      </c>
      <c r="B1217" s="86" t="s">
        <v>3188</v>
      </c>
      <c r="C1217" s="86">
        <v>2</v>
      </c>
      <c r="D1217" s="121">
        <v>0.000741468389988201</v>
      </c>
      <c r="E1217" s="121">
        <v>2.764093069469182</v>
      </c>
      <c r="F1217" s="86" t="s">
        <v>3798</v>
      </c>
      <c r="G1217" s="86" t="b">
        <v>0</v>
      </c>
      <c r="H1217" s="86" t="b">
        <v>0</v>
      </c>
      <c r="I1217" s="86" t="b">
        <v>0</v>
      </c>
      <c r="J1217" s="86" t="b">
        <v>0</v>
      </c>
      <c r="K1217" s="86" t="b">
        <v>0</v>
      </c>
      <c r="L1217" s="86" t="b">
        <v>0</v>
      </c>
    </row>
    <row r="1218" spans="1:12" ht="15">
      <c r="A1218" s="86" t="s">
        <v>3188</v>
      </c>
      <c r="B1218" s="86" t="s">
        <v>2715</v>
      </c>
      <c r="C1218" s="86">
        <v>2</v>
      </c>
      <c r="D1218" s="121">
        <v>0.000741468389988201</v>
      </c>
      <c r="E1218" s="121">
        <v>0.8689161651116073</v>
      </c>
      <c r="F1218" s="86" t="s">
        <v>3798</v>
      </c>
      <c r="G1218" s="86" t="b">
        <v>0</v>
      </c>
      <c r="H1218" s="86" t="b">
        <v>0</v>
      </c>
      <c r="I1218" s="86" t="b">
        <v>0</v>
      </c>
      <c r="J1218" s="86" t="b">
        <v>0</v>
      </c>
      <c r="K1218" s="86" t="b">
        <v>0</v>
      </c>
      <c r="L1218" s="86" t="b">
        <v>0</v>
      </c>
    </row>
    <row r="1219" spans="1:12" ht="15">
      <c r="A1219" s="86" t="s">
        <v>2715</v>
      </c>
      <c r="B1219" s="86" t="s">
        <v>3792</v>
      </c>
      <c r="C1219" s="86">
        <v>2</v>
      </c>
      <c r="D1219" s="121">
        <v>0.000741468389988201</v>
      </c>
      <c r="E1219" s="121">
        <v>1.7054983542033344</v>
      </c>
      <c r="F1219" s="86" t="s">
        <v>3798</v>
      </c>
      <c r="G1219" s="86" t="b">
        <v>0</v>
      </c>
      <c r="H1219" s="86" t="b">
        <v>0</v>
      </c>
      <c r="I1219" s="86" t="b">
        <v>0</v>
      </c>
      <c r="J1219" s="86" t="b">
        <v>0</v>
      </c>
      <c r="K1219" s="86" t="b">
        <v>0</v>
      </c>
      <c r="L1219" s="86" t="b">
        <v>0</v>
      </c>
    </row>
    <row r="1220" spans="1:12" ht="15">
      <c r="A1220" s="86" t="s">
        <v>3792</v>
      </c>
      <c r="B1220" s="86" t="s">
        <v>2727</v>
      </c>
      <c r="C1220" s="86">
        <v>2</v>
      </c>
      <c r="D1220" s="121">
        <v>0.000741468389988201</v>
      </c>
      <c r="E1220" s="121">
        <v>2.0370943415329195</v>
      </c>
      <c r="F1220" s="86" t="s">
        <v>3798</v>
      </c>
      <c r="G1220" s="86" t="b">
        <v>0</v>
      </c>
      <c r="H1220" s="86" t="b">
        <v>0</v>
      </c>
      <c r="I1220" s="86" t="b">
        <v>0</v>
      </c>
      <c r="J1220" s="86" t="b">
        <v>0</v>
      </c>
      <c r="K1220" s="86" t="b">
        <v>0</v>
      </c>
      <c r="L1220" s="86" t="b">
        <v>0</v>
      </c>
    </row>
    <row r="1221" spans="1:12" ht="15">
      <c r="A1221" s="86" t="s">
        <v>2727</v>
      </c>
      <c r="B1221" s="86" t="s">
        <v>3793</v>
      </c>
      <c r="C1221" s="86">
        <v>2</v>
      </c>
      <c r="D1221" s="121">
        <v>0.000741468389988201</v>
      </c>
      <c r="E1221" s="121">
        <v>2.0370943415329195</v>
      </c>
      <c r="F1221" s="86" t="s">
        <v>3798</v>
      </c>
      <c r="G1221" s="86" t="b">
        <v>0</v>
      </c>
      <c r="H1221" s="86" t="b">
        <v>0</v>
      </c>
      <c r="I1221" s="86" t="b">
        <v>0</v>
      </c>
      <c r="J1221" s="86" t="b">
        <v>0</v>
      </c>
      <c r="K1221" s="86" t="b">
        <v>0</v>
      </c>
      <c r="L1221" s="86" t="b">
        <v>0</v>
      </c>
    </row>
    <row r="1222" spans="1:12" ht="15">
      <c r="A1222" s="86" t="s">
        <v>3793</v>
      </c>
      <c r="B1222" s="86" t="s">
        <v>3794</v>
      </c>
      <c r="C1222" s="86">
        <v>2</v>
      </c>
      <c r="D1222" s="121">
        <v>0.000741468389988201</v>
      </c>
      <c r="E1222" s="121">
        <v>3.4173055832445254</v>
      </c>
      <c r="F1222" s="86" t="s">
        <v>3798</v>
      </c>
      <c r="G1222" s="86" t="b">
        <v>0</v>
      </c>
      <c r="H1222" s="86" t="b">
        <v>0</v>
      </c>
      <c r="I1222" s="86" t="b">
        <v>0</v>
      </c>
      <c r="J1222" s="86" t="b">
        <v>0</v>
      </c>
      <c r="K1222" s="86" t="b">
        <v>0</v>
      </c>
      <c r="L1222" s="86" t="b">
        <v>0</v>
      </c>
    </row>
    <row r="1223" spans="1:12" ht="15">
      <c r="A1223" s="86" t="s">
        <v>3794</v>
      </c>
      <c r="B1223" s="86" t="s">
        <v>2722</v>
      </c>
      <c r="C1223" s="86">
        <v>2</v>
      </c>
      <c r="D1223" s="121">
        <v>0.000741468389988201</v>
      </c>
      <c r="E1223" s="121">
        <v>1.8610030824772383</v>
      </c>
      <c r="F1223" s="86" t="s">
        <v>3798</v>
      </c>
      <c r="G1223" s="86" t="b">
        <v>0</v>
      </c>
      <c r="H1223" s="86" t="b">
        <v>0</v>
      </c>
      <c r="I1223" s="86" t="b">
        <v>0</v>
      </c>
      <c r="J1223" s="86" t="b">
        <v>0</v>
      </c>
      <c r="K1223" s="86" t="b">
        <v>0</v>
      </c>
      <c r="L1223" s="86" t="b">
        <v>0</v>
      </c>
    </row>
    <row r="1224" spans="1:12" ht="15">
      <c r="A1224" s="86" t="s">
        <v>2722</v>
      </c>
      <c r="B1224" s="86" t="s">
        <v>3183</v>
      </c>
      <c r="C1224" s="86">
        <v>2</v>
      </c>
      <c r="D1224" s="121">
        <v>0.000741468389988201</v>
      </c>
      <c r="E1224" s="121">
        <v>0.8832794771883904</v>
      </c>
      <c r="F1224" s="86" t="s">
        <v>3798</v>
      </c>
      <c r="G1224" s="86" t="b">
        <v>0</v>
      </c>
      <c r="H1224" s="86" t="b">
        <v>0</v>
      </c>
      <c r="I1224" s="86" t="b">
        <v>0</v>
      </c>
      <c r="J1224" s="86" t="b">
        <v>0</v>
      </c>
      <c r="K1224" s="86" t="b">
        <v>0</v>
      </c>
      <c r="L1224" s="86" t="b">
        <v>0</v>
      </c>
    </row>
    <row r="1225" spans="1:12" ht="15">
      <c r="A1225" s="86" t="s">
        <v>3183</v>
      </c>
      <c r="B1225" s="86" t="s">
        <v>3430</v>
      </c>
      <c r="C1225" s="86">
        <v>2</v>
      </c>
      <c r="D1225" s="121">
        <v>0.000741468389988201</v>
      </c>
      <c r="E1225" s="121">
        <v>2.2869718147495193</v>
      </c>
      <c r="F1225" s="86" t="s">
        <v>3798</v>
      </c>
      <c r="G1225" s="86" t="b">
        <v>0</v>
      </c>
      <c r="H1225" s="86" t="b">
        <v>0</v>
      </c>
      <c r="I1225" s="86" t="b">
        <v>0</v>
      </c>
      <c r="J1225" s="86" t="b">
        <v>0</v>
      </c>
      <c r="K1225" s="86" t="b">
        <v>0</v>
      </c>
      <c r="L1225" s="86" t="b">
        <v>0</v>
      </c>
    </row>
    <row r="1226" spans="1:12" ht="15">
      <c r="A1226" s="86" t="s">
        <v>3430</v>
      </c>
      <c r="B1226" s="86" t="s">
        <v>3795</v>
      </c>
      <c r="C1226" s="86">
        <v>2</v>
      </c>
      <c r="D1226" s="121">
        <v>0.000741468389988201</v>
      </c>
      <c r="E1226" s="121">
        <v>3.241214324188844</v>
      </c>
      <c r="F1226" s="86" t="s">
        <v>3798</v>
      </c>
      <c r="G1226" s="86" t="b">
        <v>0</v>
      </c>
      <c r="H1226" s="86" t="b">
        <v>0</v>
      </c>
      <c r="I1226" s="86" t="b">
        <v>0</v>
      </c>
      <c r="J1226" s="86" t="b">
        <v>0</v>
      </c>
      <c r="K1226" s="86" t="b">
        <v>0</v>
      </c>
      <c r="L1226" s="86" t="b">
        <v>0</v>
      </c>
    </row>
    <row r="1227" spans="1:12" ht="15">
      <c r="A1227" s="86" t="s">
        <v>3795</v>
      </c>
      <c r="B1227" s="86" t="s">
        <v>2723</v>
      </c>
      <c r="C1227" s="86">
        <v>2</v>
      </c>
      <c r="D1227" s="121">
        <v>0.000741468389988201</v>
      </c>
      <c r="E1227" s="121">
        <v>2.0023322352737076</v>
      </c>
      <c r="F1227" s="86" t="s">
        <v>3798</v>
      </c>
      <c r="G1227" s="86" t="b">
        <v>0</v>
      </c>
      <c r="H1227" s="86" t="b">
        <v>0</v>
      </c>
      <c r="I1227" s="86" t="b">
        <v>0</v>
      </c>
      <c r="J1227" s="86" t="b">
        <v>0</v>
      </c>
      <c r="K1227" s="86" t="b">
        <v>0</v>
      </c>
      <c r="L1227" s="86" t="b">
        <v>0</v>
      </c>
    </row>
    <row r="1228" spans="1:12" ht="15">
      <c r="A1228" s="86" t="s">
        <v>2723</v>
      </c>
      <c r="B1228" s="86" t="s">
        <v>294</v>
      </c>
      <c r="C1228" s="86">
        <v>2</v>
      </c>
      <c r="D1228" s="121">
        <v>0.000741468389988201</v>
      </c>
      <c r="E1228" s="121">
        <v>2.0023322352737076</v>
      </c>
      <c r="F1228" s="86" t="s">
        <v>3798</v>
      </c>
      <c r="G1228" s="86" t="b">
        <v>0</v>
      </c>
      <c r="H1228" s="86" t="b">
        <v>0</v>
      </c>
      <c r="I1228" s="86" t="b">
        <v>0</v>
      </c>
      <c r="J1228" s="86" t="b">
        <v>0</v>
      </c>
      <c r="K1228" s="86" t="b">
        <v>0</v>
      </c>
      <c r="L1228" s="86" t="b">
        <v>0</v>
      </c>
    </row>
    <row r="1229" spans="1:12" ht="15">
      <c r="A1229" s="86" t="s">
        <v>294</v>
      </c>
      <c r="B1229" s="86" t="s">
        <v>324</v>
      </c>
      <c r="C1229" s="86">
        <v>2</v>
      </c>
      <c r="D1229" s="121">
        <v>0.000741468389988201</v>
      </c>
      <c r="E1229" s="121">
        <v>3.4173055832445254</v>
      </c>
      <c r="F1229" s="86" t="s">
        <v>3798</v>
      </c>
      <c r="G1229" s="86" t="b">
        <v>0</v>
      </c>
      <c r="H1229" s="86" t="b">
        <v>0</v>
      </c>
      <c r="I1229" s="86" t="b">
        <v>0</v>
      </c>
      <c r="J1229" s="86" t="b">
        <v>0</v>
      </c>
      <c r="K1229" s="86" t="b">
        <v>0</v>
      </c>
      <c r="L1229" s="86" t="b">
        <v>0</v>
      </c>
    </row>
    <row r="1230" spans="1:12" ht="15">
      <c r="A1230" s="86" t="s">
        <v>324</v>
      </c>
      <c r="B1230" s="86" t="s">
        <v>2717</v>
      </c>
      <c r="C1230" s="86">
        <v>2</v>
      </c>
      <c r="D1230" s="121">
        <v>0.000741468389988201</v>
      </c>
      <c r="E1230" s="121">
        <v>1.8318448537360248</v>
      </c>
      <c r="F1230" s="86" t="s">
        <v>3798</v>
      </c>
      <c r="G1230" s="86" t="b">
        <v>0</v>
      </c>
      <c r="H1230" s="86" t="b">
        <v>0</v>
      </c>
      <c r="I1230" s="86" t="b">
        <v>0</v>
      </c>
      <c r="J1230" s="86" t="b">
        <v>0</v>
      </c>
      <c r="K1230" s="86" t="b">
        <v>0</v>
      </c>
      <c r="L1230" s="86" t="b">
        <v>0</v>
      </c>
    </row>
    <row r="1231" spans="1:12" ht="15">
      <c r="A1231" s="86" t="s">
        <v>2717</v>
      </c>
      <c r="B1231" s="86" t="s">
        <v>2713</v>
      </c>
      <c r="C1231" s="86">
        <v>22</v>
      </c>
      <c r="D1231" s="121">
        <v>0.005713748216154786</v>
      </c>
      <c r="E1231" s="121">
        <v>1.1849188489589164</v>
      </c>
      <c r="F1231" s="86" t="s">
        <v>2571</v>
      </c>
      <c r="G1231" s="86" t="b">
        <v>0</v>
      </c>
      <c r="H1231" s="86" t="b">
        <v>0</v>
      </c>
      <c r="I1231" s="86" t="b">
        <v>0</v>
      </c>
      <c r="J1231" s="86" t="b">
        <v>0</v>
      </c>
      <c r="K1231" s="86" t="b">
        <v>0</v>
      </c>
      <c r="L1231" s="86" t="b">
        <v>0</v>
      </c>
    </row>
    <row r="1232" spans="1:12" ht="15">
      <c r="A1232" s="86" t="s">
        <v>3181</v>
      </c>
      <c r="B1232" s="86" t="s">
        <v>3180</v>
      </c>
      <c r="C1232" s="86">
        <v>12</v>
      </c>
      <c r="D1232" s="121">
        <v>0.004640418791508923</v>
      </c>
      <c r="E1232" s="121">
        <v>2.2211968188230777</v>
      </c>
      <c r="F1232" s="86" t="s">
        <v>2571</v>
      </c>
      <c r="G1232" s="86" t="b">
        <v>0</v>
      </c>
      <c r="H1232" s="86" t="b">
        <v>0</v>
      </c>
      <c r="I1232" s="86" t="b">
        <v>0</v>
      </c>
      <c r="J1232" s="86" t="b">
        <v>0</v>
      </c>
      <c r="K1232" s="86" t="b">
        <v>0</v>
      </c>
      <c r="L1232" s="86" t="b">
        <v>0</v>
      </c>
    </row>
    <row r="1233" spans="1:12" ht="15">
      <c r="A1233" s="86" t="s">
        <v>3180</v>
      </c>
      <c r="B1233" s="86" t="s">
        <v>2762</v>
      </c>
      <c r="C1233" s="86">
        <v>12</v>
      </c>
      <c r="D1233" s="121">
        <v>0.004640418791508923</v>
      </c>
      <c r="E1233" s="121">
        <v>2.096258082214778</v>
      </c>
      <c r="F1233" s="86" t="s">
        <v>2571</v>
      </c>
      <c r="G1233" s="86" t="b">
        <v>0</v>
      </c>
      <c r="H1233" s="86" t="b">
        <v>0</v>
      </c>
      <c r="I1233" s="86" t="b">
        <v>0</v>
      </c>
      <c r="J1233" s="86" t="b">
        <v>0</v>
      </c>
      <c r="K1233" s="86" t="b">
        <v>0</v>
      </c>
      <c r="L1233" s="86" t="b">
        <v>0</v>
      </c>
    </row>
    <row r="1234" spans="1:12" ht="15">
      <c r="A1234" s="86" t="s">
        <v>2729</v>
      </c>
      <c r="B1234" s="86" t="s">
        <v>2717</v>
      </c>
      <c r="C1234" s="86">
        <v>11</v>
      </c>
      <c r="D1234" s="121">
        <v>0.004454235397177149</v>
      </c>
      <c r="E1234" s="121">
        <v>1.3672590572915992</v>
      </c>
      <c r="F1234" s="86" t="s">
        <v>2571</v>
      </c>
      <c r="G1234" s="86" t="b">
        <v>0</v>
      </c>
      <c r="H1234" s="86" t="b">
        <v>0</v>
      </c>
      <c r="I1234" s="86" t="b">
        <v>0</v>
      </c>
      <c r="J1234" s="86" t="b">
        <v>0</v>
      </c>
      <c r="K1234" s="86" t="b">
        <v>0</v>
      </c>
      <c r="L1234" s="86" t="b">
        <v>0</v>
      </c>
    </row>
    <row r="1235" spans="1:12" ht="15">
      <c r="A1235" s="86" t="s">
        <v>2721</v>
      </c>
      <c r="B1235" s="86" t="s">
        <v>2713</v>
      </c>
      <c r="C1235" s="86">
        <v>11</v>
      </c>
      <c r="D1235" s="121">
        <v>0.004454235397177149</v>
      </c>
      <c r="E1235" s="121">
        <v>1.0653089458556835</v>
      </c>
      <c r="F1235" s="86" t="s">
        <v>2571</v>
      </c>
      <c r="G1235" s="86" t="b">
        <v>0</v>
      </c>
      <c r="H1235" s="86" t="b">
        <v>0</v>
      </c>
      <c r="I1235" s="86" t="b">
        <v>0</v>
      </c>
      <c r="J1235" s="86" t="b">
        <v>0</v>
      </c>
      <c r="K1235" s="86" t="b">
        <v>0</v>
      </c>
      <c r="L1235" s="86" t="b">
        <v>0</v>
      </c>
    </row>
    <row r="1236" spans="1:12" ht="15">
      <c r="A1236" s="86" t="s">
        <v>2717</v>
      </c>
      <c r="B1236" s="86" t="s">
        <v>2721</v>
      </c>
      <c r="C1236" s="86">
        <v>8</v>
      </c>
      <c r="D1236" s="121">
        <v>0.0037731735852922247</v>
      </c>
      <c r="E1236" s="121">
        <v>1.1757108471720925</v>
      </c>
      <c r="F1236" s="86" t="s">
        <v>2571</v>
      </c>
      <c r="G1236" s="86" t="b">
        <v>0</v>
      </c>
      <c r="H1236" s="86" t="b">
        <v>0</v>
      </c>
      <c r="I1236" s="86" t="b">
        <v>0</v>
      </c>
      <c r="J1236" s="86" t="b">
        <v>0</v>
      </c>
      <c r="K1236" s="86" t="b">
        <v>0</v>
      </c>
      <c r="L1236" s="86" t="b">
        <v>0</v>
      </c>
    </row>
    <row r="1237" spans="1:12" ht="15">
      <c r="A1237" s="86" t="s">
        <v>3185</v>
      </c>
      <c r="B1237" s="86" t="s">
        <v>2729</v>
      </c>
      <c r="C1237" s="86">
        <v>8</v>
      </c>
      <c r="D1237" s="121">
        <v>0.0037731735852922247</v>
      </c>
      <c r="E1237" s="121">
        <v>1.902438056198665</v>
      </c>
      <c r="F1237" s="86" t="s">
        <v>2571</v>
      </c>
      <c r="G1237" s="86" t="b">
        <v>0</v>
      </c>
      <c r="H1237" s="86" t="b">
        <v>0</v>
      </c>
      <c r="I1237" s="86" t="b">
        <v>0</v>
      </c>
      <c r="J1237" s="86" t="b">
        <v>0</v>
      </c>
      <c r="K1237" s="86" t="b">
        <v>0</v>
      </c>
      <c r="L1237" s="86" t="b">
        <v>0</v>
      </c>
    </row>
    <row r="1238" spans="1:12" ht="15">
      <c r="A1238" s="86" t="s">
        <v>3153</v>
      </c>
      <c r="B1238" s="86" t="s">
        <v>2721</v>
      </c>
      <c r="C1238" s="86">
        <v>8</v>
      </c>
      <c r="D1238" s="121">
        <v>0.0037731735852922247</v>
      </c>
      <c r="E1238" s="121">
        <v>1.747102018733603</v>
      </c>
      <c r="F1238" s="86" t="s">
        <v>2571</v>
      </c>
      <c r="G1238" s="86" t="b">
        <v>0</v>
      </c>
      <c r="H1238" s="86" t="b">
        <v>0</v>
      </c>
      <c r="I1238" s="86" t="b">
        <v>0</v>
      </c>
      <c r="J1238" s="86" t="b">
        <v>0</v>
      </c>
      <c r="K1238" s="86" t="b">
        <v>0</v>
      </c>
      <c r="L1238" s="86" t="b">
        <v>0</v>
      </c>
    </row>
    <row r="1239" spans="1:12" ht="15">
      <c r="A1239" s="86" t="s">
        <v>2713</v>
      </c>
      <c r="B1239" s="86" t="s">
        <v>2727</v>
      </c>
      <c r="C1239" s="86">
        <v>6</v>
      </c>
      <c r="D1239" s="121">
        <v>0.0031914973716270553</v>
      </c>
      <c r="E1239" s="121">
        <v>1.24347321353423</v>
      </c>
      <c r="F1239" s="86" t="s">
        <v>2571</v>
      </c>
      <c r="G1239" s="86" t="b">
        <v>0</v>
      </c>
      <c r="H1239" s="86" t="b">
        <v>0</v>
      </c>
      <c r="I1239" s="86" t="b">
        <v>0</v>
      </c>
      <c r="J1239" s="86" t="b">
        <v>0</v>
      </c>
      <c r="K1239" s="86" t="b">
        <v>0</v>
      </c>
      <c r="L1239" s="86" t="b">
        <v>0</v>
      </c>
    </row>
    <row r="1240" spans="1:12" ht="15">
      <c r="A1240" s="86" t="s">
        <v>2727</v>
      </c>
      <c r="B1240" s="86" t="s">
        <v>2734</v>
      </c>
      <c r="C1240" s="86">
        <v>6</v>
      </c>
      <c r="D1240" s="121">
        <v>0.0031914973716270553</v>
      </c>
      <c r="E1240" s="121">
        <v>2.2211968188230777</v>
      </c>
      <c r="F1240" s="86" t="s">
        <v>2571</v>
      </c>
      <c r="G1240" s="86" t="b">
        <v>0</v>
      </c>
      <c r="H1240" s="86" t="b">
        <v>0</v>
      </c>
      <c r="I1240" s="86" t="b">
        <v>0</v>
      </c>
      <c r="J1240" s="86" t="b">
        <v>0</v>
      </c>
      <c r="K1240" s="86" t="b">
        <v>0</v>
      </c>
      <c r="L1240" s="86" t="b">
        <v>0</v>
      </c>
    </row>
    <row r="1241" spans="1:12" ht="15">
      <c r="A1241" s="86" t="s">
        <v>2714</v>
      </c>
      <c r="B1241" s="86" t="s">
        <v>2729</v>
      </c>
      <c r="C1241" s="86">
        <v>5</v>
      </c>
      <c r="D1241" s="121">
        <v>0.0028505634055590273</v>
      </c>
      <c r="E1241" s="121">
        <v>0.9386502288531098</v>
      </c>
      <c r="F1241" s="86" t="s">
        <v>2571</v>
      </c>
      <c r="G1241" s="86" t="b">
        <v>0</v>
      </c>
      <c r="H1241" s="86" t="b">
        <v>0</v>
      </c>
      <c r="I1241" s="86" t="b">
        <v>0</v>
      </c>
      <c r="J1241" s="86" t="b">
        <v>0</v>
      </c>
      <c r="K1241" s="86" t="b">
        <v>0</v>
      </c>
      <c r="L1241" s="86" t="b">
        <v>0</v>
      </c>
    </row>
    <row r="1242" spans="1:12" ht="15">
      <c r="A1242" s="86" t="s">
        <v>3179</v>
      </c>
      <c r="B1242" s="86" t="s">
        <v>3182</v>
      </c>
      <c r="C1242" s="86">
        <v>5</v>
      </c>
      <c r="D1242" s="121">
        <v>0.0028505634055590273</v>
      </c>
      <c r="E1242" s="121">
        <v>1.5928078887727661</v>
      </c>
      <c r="F1242" s="86" t="s">
        <v>2571</v>
      </c>
      <c r="G1242" s="86" t="b">
        <v>0</v>
      </c>
      <c r="H1242" s="86" t="b">
        <v>0</v>
      </c>
      <c r="I1242" s="86" t="b">
        <v>0</v>
      </c>
      <c r="J1242" s="86" t="b">
        <v>0</v>
      </c>
      <c r="K1242" s="86" t="b">
        <v>0</v>
      </c>
      <c r="L1242" s="86" t="b">
        <v>0</v>
      </c>
    </row>
    <row r="1243" spans="1:12" ht="15">
      <c r="A1243" s="86" t="s">
        <v>2719</v>
      </c>
      <c r="B1243" s="86" t="s">
        <v>2715</v>
      </c>
      <c r="C1243" s="86">
        <v>5</v>
      </c>
      <c r="D1243" s="121">
        <v>0.0028505634055590273</v>
      </c>
      <c r="E1243" s="121">
        <v>0.8837375575324217</v>
      </c>
      <c r="F1243" s="86" t="s">
        <v>2571</v>
      </c>
      <c r="G1243" s="86" t="b">
        <v>0</v>
      </c>
      <c r="H1243" s="86" t="b">
        <v>0</v>
      </c>
      <c r="I1243" s="86" t="b">
        <v>0</v>
      </c>
      <c r="J1243" s="86" t="b">
        <v>0</v>
      </c>
      <c r="K1243" s="86" t="b">
        <v>0</v>
      </c>
      <c r="L1243" s="86" t="b">
        <v>0</v>
      </c>
    </row>
    <row r="1244" spans="1:12" ht="15">
      <c r="A1244" s="86" t="s">
        <v>3165</v>
      </c>
      <c r="B1244" s="86" t="s">
        <v>2721</v>
      </c>
      <c r="C1244" s="86">
        <v>5</v>
      </c>
      <c r="D1244" s="121">
        <v>0.0028505634055590273</v>
      </c>
      <c r="E1244" s="121">
        <v>1.4704313689290667</v>
      </c>
      <c r="F1244" s="86" t="s">
        <v>2571</v>
      </c>
      <c r="G1244" s="86" t="b">
        <v>0</v>
      </c>
      <c r="H1244" s="86" t="b">
        <v>0</v>
      </c>
      <c r="I1244" s="86" t="b">
        <v>0</v>
      </c>
      <c r="J1244" s="86" t="b">
        <v>0</v>
      </c>
      <c r="K1244" s="86" t="b">
        <v>0</v>
      </c>
      <c r="L1244" s="86" t="b">
        <v>0</v>
      </c>
    </row>
    <row r="1245" spans="1:12" ht="15">
      <c r="A1245" s="86" t="s">
        <v>2713</v>
      </c>
      <c r="B1245" s="86" t="s">
        <v>3181</v>
      </c>
      <c r="C1245" s="86">
        <v>5</v>
      </c>
      <c r="D1245" s="121">
        <v>0.0028505634055590273</v>
      </c>
      <c r="E1245" s="121">
        <v>1.1642919674866052</v>
      </c>
      <c r="F1245" s="86" t="s">
        <v>2571</v>
      </c>
      <c r="G1245" s="86" t="b">
        <v>0</v>
      </c>
      <c r="H1245" s="86" t="b">
        <v>0</v>
      </c>
      <c r="I1245" s="86" t="b">
        <v>0</v>
      </c>
      <c r="J1245" s="86" t="b">
        <v>0</v>
      </c>
      <c r="K1245" s="86" t="b">
        <v>0</v>
      </c>
      <c r="L1245" s="86" t="b">
        <v>0</v>
      </c>
    </row>
    <row r="1246" spans="1:12" ht="15">
      <c r="A1246" s="86" t="s">
        <v>3280</v>
      </c>
      <c r="B1246" s="86" t="s">
        <v>2729</v>
      </c>
      <c r="C1246" s="86">
        <v>5</v>
      </c>
      <c r="D1246" s="121">
        <v>0.0028505634055590273</v>
      </c>
      <c r="E1246" s="121">
        <v>1.902438056198665</v>
      </c>
      <c r="F1246" s="86" t="s">
        <v>2571</v>
      </c>
      <c r="G1246" s="86" t="b">
        <v>0</v>
      </c>
      <c r="H1246" s="86" t="b">
        <v>0</v>
      </c>
      <c r="I1246" s="86" t="b">
        <v>0</v>
      </c>
      <c r="J1246" s="86" t="b">
        <v>0</v>
      </c>
      <c r="K1246" s="86" t="b">
        <v>0</v>
      </c>
      <c r="L1246" s="86" t="b">
        <v>0</v>
      </c>
    </row>
    <row r="1247" spans="1:12" ht="15">
      <c r="A1247" s="86" t="s">
        <v>3188</v>
      </c>
      <c r="B1247" s="86" t="s">
        <v>2763</v>
      </c>
      <c r="C1247" s="86">
        <v>5</v>
      </c>
      <c r="D1247" s="121">
        <v>0.0028505634055590273</v>
      </c>
      <c r="E1247" s="121">
        <v>1.8532200335284834</v>
      </c>
      <c r="F1247" s="86" t="s">
        <v>2571</v>
      </c>
      <c r="G1247" s="86" t="b">
        <v>0</v>
      </c>
      <c r="H1247" s="86" t="b">
        <v>0</v>
      </c>
      <c r="I1247" s="86" t="b">
        <v>0</v>
      </c>
      <c r="J1247" s="86" t="b">
        <v>0</v>
      </c>
      <c r="K1247" s="86" t="b">
        <v>0</v>
      </c>
      <c r="L1247" s="86" t="b">
        <v>0</v>
      </c>
    </row>
    <row r="1248" spans="1:12" ht="15">
      <c r="A1248" s="86" t="s">
        <v>3184</v>
      </c>
      <c r="B1248" s="86" t="s">
        <v>3288</v>
      </c>
      <c r="C1248" s="86">
        <v>5</v>
      </c>
      <c r="D1248" s="121">
        <v>0.0028505634055590273</v>
      </c>
      <c r="E1248" s="121">
        <v>2.397288077878759</v>
      </c>
      <c r="F1248" s="86" t="s">
        <v>2571</v>
      </c>
      <c r="G1248" s="86" t="b">
        <v>0</v>
      </c>
      <c r="H1248" s="86" t="b">
        <v>0</v>
      </c>
      <c r="I1248" s="86" t="b">
        <v>0</v>
      </c>
      <c r="J1248" s="86" t="b">
        <v>0</v>
      </c>
      <c r="K1248" s="86" t="b">
        <v>0</v>
      </c>
      <c r="L1248" s="86" t="b">
        <v>0</v>
      </c>
    </row>
    <row r="1249" spans="1:12" ht="15">
      <c r="A1249" s="86" t="s">
        <v>3248</v>
      </c>
      <c r="B1249" s="86" t="s">
        <v>2715</v>
      </c>
      <c r="C1249" s="86">
        <v>5</v>
      </c>
      <c r="D1249" s="121">
        <v>0.0028505634055590273</v>
      </c>
      <c r="E1249" s="121">
        <v>1.647165551095359</v>
      </c>
      <c r="F1249" s="86" t="s">
        <v>2571</v>
      </c>
      <c r="G1249" s="86" t="b">
        <v>0</v>
      </c>
      <c r="H1249" s="86" t="b">
        <v>0</v>
      </c>
      <c r="I1249" s="86" t="b">
        <v>0</v>
      </c>
      <c r="J1249" s="86" t="b">
        <v>0</v>
      </c>
      <c r="K1249" s="86" t="b">
        <v>0</v>
      </c>
      <c r="L1249" s="86" t="b">
        <v>0</v>
      </c>
    </row>
    <row r="1250" spans="1:12" ht="15">
      <c r="A1250" s="86" t="s">
        <v>3242</v>
      </c>
      <c r="B1250" s="86" t="s">
        <v>2751</v>
      </c>
      <c r="C1250" s="86">
        <v>4</v>
      </c>
      <c r="D1250" s="121">
        <v>0.0024674454432278415</v>
      </c>
      <c r="E1250" s="121">
        <v>2.249225542423321</v>
      </c>
      <c r="F1250" s="86" t="s">
        <v>2571</v>
      </c>
      <c r="G1250" s="86" t="b">
        <v>0</v>
      </c>
      <c r="H1250" s="86" t="b">
        <v>0</v>
      </c>
      <c r="I1250" s="86" t="b">
        <v>0</v>
      </c>
      <c r="J1250" s="86" t="b">
        <v>0</v>
      </c>
      <c r="K1250" s="86" t="b">
        <v>0</v>
      </c>
      <c r="L1250" s="86" t="b">
        <v>0</v>
      </c>
    </row>
    <row r="1251" spans="1:12" ht="15">
      <c r="A1251" s="86" t="s">
        <v>3210</v>
      </c>
      <c r="B1251" s="86" t="s">
        <v>3182</v>
      </c>
      <c r="C1251" s="86">
        <v>4</v>
      </c>
      <c r="D1251" s="121">
        <v>0.0024674454432278415</v>
      </c>
      <c r="E1251" s="121">
        <v>1.973019130484372</v>
      </c>
      <c r="F1251" s="86" t="s">
        <v>2571</v>
      </c>
      <c r="G1251" s="86" t="b">
        <v>0</v>
      </c>
      <c r="H1251" s="86" t="b">
        <v>0</v>
      </c>
      <c r="I1251" s="86" t="b">
        <v>0</v>
      </c>
      <c r="J1251" s="86" t="b">
        <v>0</v>
      </c>
      <c r="K1251" s="86" t="b">
        <v>0</v>
      </c>
      <c r="L1251" s="86" t="b">
        <v>0</v>
      </c>
    </row>
    <row r="1252" spans="1:12" ht="15">
      <c r="A1252" s="86" t="s">
        <v>3190</v>
      </c>
      <c r="B1252" s="86" t="s">
        <v>2656</v>
      </c>
      <c r="C1252" s="86">
        <v>4</v>
      </c>
      <c r="D1252" s="121">
        <v>0.0024674454432278415</v>
      </c>
      <c r="E1252" s="121">
        <v>2.3461355554313776</v>
      </c>
      <c r="F1252" s="86" t="s">
        <v>2571</v>
      </c>
      <c r="G1252" s="86" t="b">
        <v>0</v>
      </c>
      <c r="H1252" s="86" t="b">
        <v>0</v>
      </c>
      <c r="I1252" s="86" t="b">
        <v>0</v>
      </c>
      <c r="J1252" s="86" t="b">
        <v>0</v>
      </c>
      <c r="K1252" s="86" t="b">
        <v>0</v>
      </c>
      <c r="L1252" s="86" t="b">
        <v>0</v>
      </c>
    </row>
    <row r="1253" spans="1:12" ht="15">
      <c r="A1253" s="86" t="s">
        <v>3157</v>
      </c>
      <c r="B1253" s="86" t="s">
        <v>3182</v>
      </c>
      <c r="C1253" s="86">
        <v>4</v>
      </c>
      <c r="D1253" s="121">
        <v>0.0024674454432278415</v>
      </c>
      <c r="E1253" s="121">
        <v>1.3102612988027982</v>
      </c>
      <c r="F1253" s="86" t="s">
        <v>2571</v>
      </c>
      <c r="G1253" s="86" t="b">
        <v>0</v>
      </c>
      <c r="H1253" s="86" t="b">
        <v>0</v>
      </c>
      <c r="I1253" s="86" t="b">
        <v>0</v>
      </c>
      <c r="J1253" s="86" t="b">
        <v>0</v>
      </c>
      <c r="K1253" s="86" t="b">
        <v>0</v>
      </c>
      <c r="L1253" s="86" t="b">
        <v>0</v>
      </c>
    </row>
    <row r="1254" spans="1:12" ht="15">
      <c r="A1254" s="86" t="s">
        <v>2716</v>
      </c>
      <c r="B1254" s="86" t="s">
        <v>3214</v>
      </c>
      <c r="C1254" s="86">
        <v>4</v>
      </c>
      <c r="D1254" s="121">
        <v>0.0024674454432278415</v>
      </c>
      <c r="E1254" s="121">
        <v>1.8854047168998846</v>
      </c>
      <c r="F1254" s="86" t="s">
        <v>2571</v>
      </c>
      <c r="G1254" s="86" t="b">
        <v>0</v>
      </c>
      <c r="H1254" s="86" t="b">
        <v>0</v>
      </c>
      <c r="I1254" s="86" t="b">
        <v>0</v>
      </c>
      <c r="J1254" s="86" t="b">
        <v>0</v>
      </c>
      <c r="K1254" s="86" t="b">
        <v>0</v>
      </c>
      <c r="L1254" s="86" t="b">
        <v>0</v>
      </c>
    </row>
    <row r="1255" spans="1:12" ht="15">
      <c r="A1255" s="86" t="s">
        <v>3197</v>
      </c>
      <c r="B1255" s="86" t="s">
        <v>2719</v>
      </c>
      <c r="C1255" s="86">
        <v>4</v>
      </c>
      <c r="D1255" s="121">
        <v>0.0024674454432278415</v>
      </c>
      <c r="E1255" s="121">
        <v>1.7410700539636899</v>
      </c>
      <c r="F1255" s="86" t="s">
        <v>2571</v>
      </c>
      <c r="G1255" s="86" t="b">
        <v>0</v>
      </c>
      <c r="H1255" s="86" t="b">
        <v>0</v>
      </c>
      <c r="I1255" s="86" t="b">
        <v>0</v>
      </c>
      <c r="J1255" s="86" t="b">
        <v>0</v>
      </c>
      <c r="K1255" s="86" t="b">
        <v>0</v>
      </c>
      <c r="L1255" s="86" t="b">
        <v>0</v>
      </c>
    </row>
    <row r="1256" spans="1:12" ht="15">
      <c r="A1256" s="86" t="s">
        <v>3254</v>
      </c>
      <c r="B1256" s="86" t="s">
        <v>2717</v>
      </c>
      <c r="C1256" s="86">
        <v>4</v>
      </c>
      <c r="D1256" s="121">
        <v>0.0024674454432278415</v>
      </c>
      <c r="E1256" s="121">
        <v>1.5115029490952856</v>
      </c>
      <c r="F1256" s="86" t="s">
        <v>2571</v>
      </c>
      <c r="G1256" s="86" t="b">
        <v>0</v>
      </c>
      <c r="H1256" s="86" t="b">
        <v>0</v>
      </c>
      <c r="I1256" s="86" t="b">
        <v>0</v>
      </c>
      <c r="J1256" s="86" t="b">
        <v>0</v>
      </c>
      <c r="K1256" s="86" t="b">
        <v>0</v>
      </c>
      <c r="L1256" s="86" t="b">
        <v>0</v>
      </c>
    </row>
    <row r="1257" spans="1:12" ht="15">
      <c r="A1257" s="86" t="s">
        <v>2715</v>
      </c>
      <c r="B1257" s="86" t="s">
        <v>2770</v>
      </c>
      <c r="C1257" s="86">
        <v>4</v>
      </c>
      <c r="D1257" s="121">
        <v>0.0024674454432278415</v>
      </c>
      <c r="E1257" s="121">
        <v>1.628280206934985</v>
      </c>
      <c r="F1257" s="86" t="s">
        <v>2571</v>
      </c>
      <c r="G1257" s="86" t="b">
        <v>0</v>
      </c>
      <c r="H1257" s="86" t="b">
        <v>0</v>
      </c>
      <c r="I1257" s="86" t="b">
        <v>0</v>
      </c>
      <c r="J1257" s="86" t="b">
        <v>0</v>
      </c>
      <c r="K1257" s="86" t="b">
        <v>0</v>
      </c>
      <c r="L1257" s="86" t="b">
        <v>0</v>
      </c>
    </row>
    <row r="1258" spans="1:12" ht="15">
      <c r="A1258" s="86" t="s">
        <v>2766</v>
      </c>
      <c r="B1258" s="86" t="s">
        <v>2741</v>
      </c>
      <c r="C1258" s="86">
        <v>4</v>
      </c>
      <c r="D1258" s="121">
        <v>0.0024674454432278415</v>
      </c>
      <c r="E1258" s="121">
        <v>2.455280024856446</v>
      </c>
      <c r="F1258" s="86" t="s">
        <v>2571</v>
      </c>
      <c r="G1258" s="86" t="b">
        <v>0</v>
      </c>
      <c r="H1258" s="86" t="b">
        <v>0</v>
      </c>
      <c r="I1258" s="86" t="b">
        <v>0</v>
      </c>
      <c r="J1258" s="86" t="b">
        <v>0</v>
      </c>
      <c r="K1258" s="86" t="b">
        <v>0</v>
      </c>
      <c r="L1258" s="86" t="b">
        <v>0</v>
      </c>
    </row>
    <row r="1259" spans="1:12" ht="15">
      <c r="A1259" s="86" t="s">
        <v>3179</v>
      </c>
      <c r="B1259" s="86" t="s">
        <v>3156</v>
      </c>
      <c r="C1259" s="86">
        <v>4</v>
      </c>
      <c r="D1259" s="121">
        <v>0.0024674454432278415</v>
      </c>
      <c r="E1259" s="121">
        <v>2.027376792806965</v>
      </c>
      <c r="F1259" s="86" t="s">
        <v>2571</v>
      </c>
      <c r="G1259" s="86" t="b">
        <v>0</v>
      </c>
      <c r="H1259" s="86" t="b">
        <v>0</v>
      </c>
      <c r="I1259" s="86" t="b">
        <v>0</v>
      </c>
      <c r="J1259" s="86" t="b">
        <v>0</v>
      </c>
      <c r="K1259" s="86" t="b">
        <v>0</v>
      </c>
      <c r="L1259" s="86" t="b">
        <v>0</v>
      </c>
    </row>
    <row r="1260" spans="1:12" ht="15">
      <c r="A1260" s="86" t="s">
        <v>3155</v>
      </c>
      <c r="B1260" s="86" t="s">
        <v>2713</v>
      </c>
      <c r="C1260" s="86">
        <v>4</v>
      </c>
      <c r="D1260" s="121">
        <v>0.0024674454432278415</v>
      </c>
      <c r="E1260" s="121">
        <v>0.9781587701367833</v>
      </c>
      <c r="F1260" s="86" t="s">
        <v>2571</v>
      </c>
      <c r="G1260" s="86" t="b">
        <v>0</v>
      </c>
      <c r="H1260" s="86" t="b">
        <v>0</v>
      </c>
      <c r="I1260" s="86" t="b">
        <v>0</v>
      </c>
      <c r="J1260" s="86" t="b">
        <v>0</v>
      </c>
      <c r="K1260" s="86" t="b">
        <v>0</v>
      </c>
      <c r="L1260" s="86" t="b">
        <v>0</v>
      </c>
    </row>
    <row r="1261" spans="1:12" ht="15">
      <c r="A1261" s="86" t="s">
        <v>3186</v>
      </c>
      <c r="B1261" s="86" t="s">
        <v>3229</v>
      </c>
      <c r="C1261" s="86">
        <v>4</v>
      </c>
      <c r="D1261" s="121">
        <v>0.0024674454432278415</v>
      </c>
      <c r="E1261" s="121">
        <v>2.455280024856446</v>
      </c>
      <c r="F1261" s="86" t="s">
        <v>2571</v>
      </c>
      <c r="G1261" s="86" t="b">
        <v>0</v>
      </c>
      <c r="H1261" s="86" t="b">
        <v>0</v>
      </c>
      <c r="I1261" s="86" t="b">
        <v>0</v>
      </c>
      <c r="J1261" s="86" t="b">
        <v>0</v>
      </c>
      <c r="K1261" s="86" t="b">
        <v>0</v>
      </c>
      <c r="L1261" s="86" t="b">
        <v>0</v>
      </c>
    </row>
    <row r="1262" spans="1:12" ht="15">
      <c r="A1262" s="86" t="s">
        <v>3229</v>
      </c>
      <c r="B1262" s="86" t="s">
        <v>3201</v>
      </c>
      <c r="C1262" s="86">
        <v>4</v>
      </c>
      <c r="D1262" s="121">
        <v>0.0024674454432278415</v>
      </c>
      <c r="E1262" s="121">
        <v>2.6983180735427403</v>
      </c>
      <c r="F1262" s="86" t="s">
        <v>2571</v>
      </c>
      <c r="G1262" s="86" t="b">
        <v>0</v>
      </c>
      <c r="H1262" s="86" t="b">
        <v>0</v>
      </c>
      <c r="I1262" s="86" t="b">
        <v>0</v>
      </c>
      <c r="J1262" s="86" t="b">
        <v>0</v>
      </c>
      <c r="K1262" s="86" t="b">
        <v>0</v>
      </c>
      <c r="L1262" s="86" t="b">
        <v>0</v>
      </c>
    </row>
    <row r="1263" spans="1:12" ht="15">
      <c r="A1263" s="86" t="s">
        <v>2722</v>
      </c>
      <c r="B1263" s="86" t="s">
        <v>3157</v>
      </c>
      <c r="C1263" s="86">
        <v>4</v>
      </c>
      <c r="D1263" s="121">
        <v>0.0024674454432278415</v>
      </c>
      <c r="E1263" s="121">
        <v>1.1093464560220847</v>
      </c>
      <c r="F1263" s="86" t="s">
        <v>2571</v>
      </c>
      <c r="G1263" s="86" t="b">
        <v>0</v>
      </c>
      <c r="H1263" s="86" t="b">
        <v>0</v>
      </c>
      <c r="I1263" s="86" t="b">
        <v>0</v>
      </c>
      <c r="J1263" s="86" t="b">
        <v>0</v>
      </c>
      <c r="K1263" s="86" t="b">
        <v>0</v>
      </c>
      <c r="L1263" s="86" t="b">
        <v>0</v>
      </c>
    </row>
    <row r="1264" spans="1:12" ht="15">
      <c r="A1264" s="86" t="s">
        <v>3155</v>
      </c>
      <c r="B1264" s="86" t="s">
        <v>3153</v>
      </c>
      <c r="C1264" s="86">
        <v>4</v>
      </c>
      <c r="D1264" s="121">
        <v>0.0024674454432278415</v>
      </c>
      <c r="E1264" s="121">
        <v>1.8690143007117153</v>
      </c>
      <c r="F1264" s="86" t="s">
        <v>2571</v>
      </c>
      <c r="G1264" s="86" t="b">
        <v>0</v>
      </c>
      <c r="H1264" s="86" t="b">
        <v>0</v>
      </c>
      <c r="I1264" s="86" t="b">
        <v>0</v>
      </c>
      <c r="J1264" s="86" t="b">
        <v>0</v>
      </c>
      <c r="K1264" s="86" t="b">
        <v>0</v>
      </c>
      <c r="L1264" s="86" t="b">
        <v>0</v>
      </c>
    </row>
    <row r="1265" spans="1:12" ht="15">
      <c r="A1265" s="86" t="s">
        <v>2715</v>
      </c>
      <c r="B1265" s="86" t="s">
        <v>3329</v>
      </c>
      <c r="C1265" s="86">
        <v>4</v>
      </c>
      <c r="D1265" s="121">
        <v>0.0024674454432278415</v>
      </c>
      <c r="E1265" s="121">
        <v>1.628280206934985</v>
      </c>
      <c r="F1265" s="86" t="s">
        <v>2571</v>
      </c>
      <c r="G1265" s="86" t="b">
        <v>0</v>
      </c>
      <c r="H1265" s="86" t="b">
        <v>0</v>
      </c>
      <c r="I1265" s="86" t="b">
        <v>0</v>
      </c>
      <c r="J1265" s="86" t="b">
        <v>0</v>
      </c>
      <c r="K1265" s="86" t="b">
        <v>0</v>
      </c>
      <c r="L1265" s="86" t="b">
        <v>0</v>
      </c>
    </row>
    <row r="1266" spans="1:12" ht="15">
      <c r="A1266" s="86" t="s">
        <v>3329</v>
      </c>
      <c r="B1266" s="86" t="s">
        <v>2713</v>
      </c>
      <c r="C1266" s="86">
        <v>4</v>
      </c>
      <c r="D1266" s="121">
        <v>0.0024674454432278415</v>
      </c>
      <c r="E1266" s="121">
        <v>1.4552800248564457</v>
      </c>
      <c r="F1266" s="86" t="s">
        <v>2571</v>
      </c>
      <c r="G1266" s="86" t="b">
        <v>0</v>
      </c>
      <c r="H1266" s="86" t="b">
        <v>0</v>
      </c>
      <c r="I1266" s="86" t="b">
        <v>0</v>
      </c>
      <c r="J1266" s="86" t="b">
        <v>0</v>
      </c>
      <c r="K1266" s="86" t="b">
        <v>0</v>
      </c>
      <c r="L1266" s="86" t="b">
        <v>0</v>
      </c>
    </row>
    <row r="1267" spans="1:12" ht="15">
      <c r="A1267" s="86" t="s">
        <v>2713</v>
      </c>
      <c r="B1267" s="86" t="s">
        <v>3209</v>
      </c>
      <c r="C1267" s="86">
        <v>4</v>
      </c>
      <c r="D1267" s="121">
        <v>0.0024674454432278415</v>
      </c>
      <c r="E1267" s="121">
        <v>1.5445032091982112</v>
      </c>
      <c r="F1267" s="86" t="s">
        <v>2571</v>
      </c>
      <c r="G1267" s="86" t="b">
        <v>0</v>
      </c>
      <c r="H1267" s="86" t="b">
        <v>0</v>
      </c>
      <c r="I1267" s="86" t="b">
        <v>0</v>
      </c>
      <c r="J1267" s="86" t="b">
        <v>0</v>
      </c>
      <c r="K1267" s="86" t="b">
        <v>0</v>
      </c>
      <c r="L1267" s="86" t="b">
        <v>0</v>
      </c>
    </row>
    <row r="1268" spans="1:12" ht="15">
      <c r="A1268" s="86" t="s">
        <v>3330</v>
      </c>
      <c r="B1268" s="86" t="s">
        <v>3179</v>
      </c>
      <c r="C1268" s="86">
        <v>4</v>
      </c>
      <c r="D1268" s="121">
        <v>0.0024674454432278415</v>
      </c>
      <c r="E1268" s="121">
        <v>2.1242868058150215</v>
      </c>
      <c r="F1268" s="86" t="s">
        <v>2571</v>
      </c>
      <c r="G1268" s="86" t="b">
        <v>0</v>
      </c>
      <c r="H1268" s="86" t="b">
        <v>0</v>
      </c>
      <c r="I1268" s="86" t="b">
        <v>0</v>
      </c>
      <c r="J1268" s="86" t="b">
        <v>0</v>
      </c>
      <c r="K1268" s="86" t="b">
        <v>0</v>
      </c>
      <c r="L1268" s="86" t="b">
        <v>0</v>
      </c>
    </row>
    <row r="1269" spans="1:12" ht="15">
      <c r="A1269" s="86" t="s">
        <v>2713</v>
      </c>
      <c r="B1269" s="86" t="s">
        <v>2750</v>
      </c>
      <c r="C1269" s="86">
        <v>3</v>
      </c>
      <c r="D1269" s="121">
        <v>0.0020313926737498245</v>
      </c>
      <c r="E1269" s="121">
        <v>1.1765264239036168</v>
      </c>
      <c r="F1269" s="86" t="s">
        <v>2571</v>
      </c>
      <c r="G1269" s="86" t="b">
        <v>0</v>
      </c>
      <c r="H1269" s="86" t="b">
        <v>0</v>
      </c>
      <c r="I1269" s="86" t="b">
        <v>0</v>
      </c>
      <c r="J1269" s="86" t="b">
        <v>0</v>
      </c>
      <c r="K1269" s="86" t="b">
        <v>0</v>
      </c>
      <c r="L1269" s="86" t="b">
        <v>0</v>
      </c>
    </row>
    <row r="1270" spans="1:12" ht="15">
      <c r="A1270" s="86" t="s">
        <v>3186</v>
      </c>
      <c r="B1270" s="86" t="s">
        <v>2765</v>
      </c>
      <c r="C1270" s="86">
        <v>3</v>
      </c>
      <c r="D1270" s="121">
        <v>0.0020313926737498245</v>
      </c>
      <c r="E1270" s="121">
        <v>2.0873032395618516</v>
      </c>
      <c r="F1270" s="86" t="s">
        <v>2571</v>
      </c>
      <c r="G1270" s="86" t="b">
        <v>0</v>
      </c>
      <c r="H1270" s="86" t="b">
        <v>0</v>
      </c>
      <c r="I1270" s="86" t="b">
        <v>0</v>
      </c>
      <c r="J1270" s="86" t="b">
        <v>0</v>
      </c>
      <c r="K1270" s="86" t="b">
        <v>0</v>
      </c>
      <c r="L1270" s="86" t="b">
        <v>0</v>
      </c>
    </row>
    <row r="1271" spans="1:12" ht="15">
      <c r="A1271" s="86" t="s">
        <v>2765</v>
      </c>
      <c r="B1271" s="86" t="s">
        <v>3282</v>
      </c>
      <c r="C1271" s="86">
        <v>3</v>
      </c>
      <c r="D1271" s="121">
        <v>0.0020313926737498245</v>
      </c>
      <c r="E1271" s="121">
        <v>2.330341288248146</v>
      </c>
      <c r="F1271" s="86" t="s">
        <v>2571</v>
      </c>
      <c r="G1271" s="86" t="b">
        <v>0</v>
      </c>
      <c r="H1271" s="86" t="b">
        <v>0</v>
      </c>
      <c r="I1271" s="86" t="b">
        <v>0</v>
      </c>
      <c r="J1271" s="86" t="b">
        <v>1</v>
      </c>
      <c r="K1271" s="86" t="b">
        <v>0</v>
      </c>
      <c r="L1271" s="86" t="b">
        <v>0</v>
      </c>
    </row>
    <row r="1272" spans="1:12" ht="15">
      <c r="A1272" s="86" t="s">
        <v>3282</v>
      </c>
      <c r="B1272" s="86" t="s">
        <v>2713</v>
      </c>
      <c r="C1272" s="86">
        <v>3</v>
      </c>
      <c r="D1272" s="121">
        <v>0.0020313926737498245</v>
      </c>
      <c r="E1272" s="121">
        <v>1.3303412882481458</v>
      </c>
      <c r="F1272" s="86" t="s">
        <v>2571</v>
      </c>
      <c r="G1272" s="86" t="b">
        <v>1</v>
      </c>
      <c r="H1272" s="86" t="b">
        <v>0</v>
      </c>
      <c r="I1272" s="86" t="b">
        <v>0</v>
      </c>
      <c r="J1272" s="86" t="b">
        <v>0</v>
      </c>
      <c r="K1272" s="86" t="b">
        <v>0</v>
      </c>
      <c r="L1272" s="86" t="b">
        <v>0</v>
      </c>
    </row>
    <row r="1273" spans="1:12" ht="15">
      <c r="A1273" s="86" t="s">
        <v>2713</v>
      </c>
      <c r="B1273" s="86" t="s">
        <v>2753</v>
      </c>
      <c r="C1273" s="86">
        <v>3</v>
      </c>
      <c r="D1273" s="121">
        <v>0.0020313926737498245</v>
      </c>
      <c r="E1273" s="121">
        <v>1.5445032091982112</v>
      </c>
      <c r="F1273" s="86" t="s">
        <v>2571</v>
      </c>
      <c r="G1273" s="86" t="b">
        <v>0</v>
      </c>
      <c r="H1273" s="86" t="b">
        <v>0</v>
      </c>
      <c r="I1273" s="86" t="b">
        <v>0</v>
      </c>
      <c r="J1273" s="86" t="b">
        <v>0</v>
      </c>
      <c r="K1273" s="86" t="b">
        <v>0</v>
      </c>
      <c r="L1273" s="86" t="b">
        <v>0</v>
      </c>
    </row>
    <row r="1274" spans="1:12" ht="15">
      <c r="A1274" s="86" t="s">
        <v>3157</v>
      </c>
      <c r="B1274" s="86" t="s">
        <v>2756</v>
      </c>
      <c r="C1274" s="86">
        <v>3</v>
      </c>
      <c r="D1274" s="121">
        <v>0.0020313926737498245</v>
      </c>
      <c r="E1274" s="121">
        <v>1.4615289741334472</v>
      </c>
      <c r="F1274" s="86" t="s">
        <v>2571</v>
      </c>
      <c r="G1274" s="86" t="b">
        <v>0</v>
      </c>
      <c r="H1274" s="86" t="b">
        <v>0</v>
      </c>
      <c r="I1274" s="86" t="b">
        <v>0</v>
      </c>
      <c r="J1274" s="86" t="b">
        <v>0</v>
      </c>
      <c r="K1274" s="86" t="b">
        <v>0</v>
      </c>
      <c r="L1274" s="86" t="b">
        <v>0</v>
      </c>
    </row>
    <row r="1275" spans="1:12" ht="15">
      <c r="A1275" s="86" t="s">
        <v>2713</v>
      </c>
      <c r="B1275" s="86" t="s">
        <v>2723</v>
      </c>
      <c r="C1275" s="86">
        <v>3</v>
      </c>
      <c r="D1275" s="121">
        <v>0.0020313926737498245</v>
      </c>
      <c r="E1275" s="121">
        <v>0.623684455245836</v>
      </c>
      <c r="F1275" s="86" t="s">
        <v>2571</v>
      </c>
      <c r="G1275" s="86" t="b">
        <v>0</v>
      </c>
      <c r="H1275" s="86" t="b">
        <v>0</v>
      </c>
      <c r="I1275" s="86" t="b">
        <v>0</v>
      </c>
      <c r="J1275" s="86" t="b">
        <v>0</v>
      </c>
      <c r="K1275" s="86" t="b">
        <v>0</v>
      </c>
      <c r="L1275" s="86" t="b">
        <v>0</v>
      </c>
    </row>
    <row r="1276" spans="1:12" ht="15">
      <c r="A1276" s="86" t="s">
        <v>3224</v>
      </c>
      <c r="B1276" s="86" t="s">
        <v>2739</v>
      </c>
      <c r="C1276" s="86">
        <v>3</v>
      </c>
      <c r="D1276" s="121">
        <v>0.0020313926737498245</v>
      </c>
      <c r="E1276" s="121">
        <v>2.455280024856446</v>
      </c>
      <c r="F1276" s="86" t="s">
        <v>2571</v>
      </c>
      <c r="G1276" s="86" t="b">
        <v>0</v>
      </c>
      <c r="H1276" s="86" t="b">
        <v>0</v>
      </c>
      <c r="I1276" s="86" t="b">
        <v>0</v>
      </c>
      <c r="J1276" s="86" t="b">
        <v>0</v>
      </c>
      <c r="K1276" s="86" t="b">
        <v>0</v>
      </c>
      <c r="L1276" s="86" t="b">
        <v>0</v>
      </c>
    </row>
    <row r="1277" spans="1:12" ht="15">
      <c r="A1277" s="86" t="s">
        <v>3194</v>
      </c>
      <c r="B1277" s="86" t="s">
        <v>3219</v>
      </c>
      <c r="C1277" s="86">
        <v>3</v>
      </c>
      <c r="D1277" s="121">
        <v>0.0020313926737498245</v>
      </c>
      <c r="E1277" s="121">
        <v>2.6014080605346837</v>
      </c>
      <c r="F1277" s="86" t="s">
        <v>2571</v>
      </c>
      <c r="G1277" s="86" t="b">
        <v>0</v>
      </c>
      <c r="H1277" s="86" t="b">
        <v>0</v>
      </c>
      <c r="I1277" s="86" t="b">
        <v>0</v>
      </c>
      <c r="J1277" s="86" t="b">
        <v>0</v>
      </c>
      <c r="K1277" s="86" t="b">
        <v>0</v>
      </c>
      <c r="L1277" s="86" t="b">
        <v>0</v>
      </c>
    </row>
    <row r="1278" spans="1:12" ht="15">
      <c r="A1278" s="86" t="s">
        <v>3165</v>
      </c>
      <c r="B1278" s="86" t="s">
        <v>3181</v>
      </c>
      <c r="C1278" s="86">
        <v>3</v>
      </c>
      <c r="D1278" s="121">
        <v>0.0020313926737498245</v>
      </c>
      <c r="E1278" s="121">
        <v>1.5843747212359034</v>
      </c>
      <c r="F1278" s="86" t="s">
        <v>2571</v>
      </c>
      <c r="G1278" s="86" t="b">
        <v>0</v>
      </c>
      <c r="H1278" s="86" t="b">
        <v>0</v>
      </c>
      <c r="I1278" s="86" t="b">
        <v>0</v>
      </c>
      <c r="J1278" s="86" t="b">
        <v>0</v>
      </c>
      <c r="K1278" s="86" t="b">
        <v>0</v>
      </c>
      <c r="L1278" s="86" t="b">
        <v>0</v>
      </c>
    </row>
    <row r="1279" spans="1:12" ht="15">
      <c r="A1279" s="86" t="s">
        <v>2765</v>
      </c>
      <c r="B1279" s="86" t="s">
        <v>2741</v>
      </c>
      <c r="C1279" s="86">
        <v>3</v>
      </c>
      <c r="D1279" s="121">
        <v>0.0020313926737498245</v>
      </c>
      <c r="E1279" s="121">
        <v>2.0873032395618516</v>
      </c>
      <c r="F1279" s="86" t="s">
        <v>2571</v>
      </c>
      <c r="G1279" s="86" t="b">
        <v>0</v>
      </c>
      <c r="H1279" s="86" t="b">
        <v>0</v>
      </c>
      <c r="I1279" s="86" t="b">
        <v>0</v>
      </c>
      <c r="J1279" s="86" t="b">
        <v>0</v>
      </c>
      <c r="K1279" s="86" t="b">
        <v>0</v>
      </c>
      <c r="L1279" s="86" t="b">
        <v>0</v>
      </c>
    </row>
    <row r="1280" spans="1:12" ht="15">
      <c r="A1280" s="86" t="s">
        <v>3252</v>
      </c>
      <c r="B1280" s="86" t="s">
        <v>3195</v>
      </c>
      <c r="C1280" s="86">
        <v>3</v>
      </c>
      <c r="D1280" s="121">
        <v>0.0020313926737498245</v>
      </c>
      <c r="E1280" s="121">
        <v>2.2334312752400893</v>
      </c>
      <c r="F1280" s="86" t="s">
        <v>2571</v>
      </c>
      <c r="G1280" s="86" t="b">
        <v>0</v>
      </c>
      <c r="H1280" s="86" t="b">
        <v>0</v>
      </c>
      <c r="I1280" s="86" t="b">
        <v>0</v>
      </c>
      <c r="J1280" s="86" t="b">
        <v>0</v>
      </c>
      <c r="K1280" s="86" t="b">
        <v>0</v>
      </c>
      <c r="L1280" s="86" t="b">
        <v>0</v>
      </c>
    </row>
    <row r="1281" spans="1:12" ht="15">
      <c r="A1281" s="86" t="s">
        <v>3428</v>
      </c>
      <c r="B1281" s="86" t="s">
        <v>2716</v>
      </c>
      <c r="C1281" s="86">
        <v>3</v>
      </c>
      <c r="D1281" s="121">
        <v>0.0020313926737498245</v>
      </c>
      <c r="E1281" s="121">
        <v>1.8854047168998846</v>
      </c>
      <c r="F1281" s="86" t="s">
        <v>2571</v>
      </c>
      <c r="G1281" s="86" t="b">
        <v>0</v>
      </c>
      <c r="H1281" s="86" t="b">
        <v>0</v>
      </c>
      <c r="I1281" s="86" t="b">
        <v>0</v>
      </c>
      <c r="J1281" s="86" t="b">
        <v>0</v>
      </c>
      <c r="K1281" s="86" t="b">
        <v>0</v>
      </c>
      <c r="L1281" s="86" t="b">
        <v>0</v>
      </c>
    </row>
    <row r="1282" spans="1:12" ht="15">
      <c r="A1282" s="86" t="s">
        <v>3288</v>
      </c>
      <c r="B1282" s="86" t="s">
        <v>3424</v>
      </c>
      <c r="C1282" s="86">
        <v>3</v>
      </c>
      <c r="D1282" s="121">
        <v>0.0020313926737498245</v>
      </c>
      <c r="E1282" s="121">
        <v>2.6014080605346837</v>
      </c>
      <c r="F1282" s="86" t="s">
        <v>2571</v>
      </c>
      <c r="G1282" s="86" t="b">
        <v>0</v>
      </c>
      <c r="H1282" s="86" t="b">
        <v>0</v>
      </c>
      <c r="I1282" s="86" t="b">
        <v>0</v>
      </c>
      <c r="J1282" s="86" t="b">
        <v>0</v>
      </c>
      <c r="K1282" s="86" t="b">
        <v>0</v>
      </c>
      <c r="L1282" s="86" t="b">
        <v>0</v>
      </c>
    </row>
    <row r="1283" spans="1:12" ht="15">
      <c r="A1283" s="86" t="s">
        <v>3424</v>
      </c>
      <c r="B1283" s="86" t="s">
        <v>3328</v>
      </c>
      <c r="C1283" s="86">
        <v>3</v>
      </c>
      <c r="D1283" s="121">
        <v>0.0020313926737498245</v>
      </c>
      <c r="E1283" s="121">
        <v>2.6983180735427403</v>
      </c>
      <c r="F1283" s="86" t="s">
        <v>2571</v>
      </c>
      <c r="G1283" s="86" t="b">
        <v>0</v>
      </c>
      <c r="H1283" s="86" t="b">
        <v>0</v>
      </c>
      <c r="I1283" s="86" t="b">
        <v>0</v>
      </c>
      <c r="J1283" s="86" t="b">
        <v>0</v>
      </c>
      <c r="K1283" s="86" t="b">
        <v>0</v>
      </c>
      <c r="L1283" s="86" t="b">
        <v>0</v>
      </c>
    </row>
    <row r="1284" spans="1:12" ht="15">
      <c r="A1284" s="86" t="s">
        <v>3328</v>
      </c>
      <c r="B1284" s="86" t="s">
        <v>306</v>
      </c>
      <c r="C1284" s="86">
        <v>3</v>
      </c>
      <c r="D1284" s="121">
        <v>0.0020313926737498245</v>
      </c>
      <c r="E1284" s="121">
        <v>2.6983180735427403</v>
      </c>
      <c r="F1284" s="86" t="s">
        <v>2571</v>
      </c>
      <c r="G1284" s="86" t="b">
        <v>0</v>
      </c>
      <c r="H1284" s="86" t="b">
        <v>0</v>
      </c>
      <c r="I1284" s="86" t="b">
        <v>0</v>
      </c>
      <c r="J1284" s="86" t="b">
        <v>0</v>
      </c>
      <c r="K1284" s="86" t="b">
        <v>0</v>
      </c>
      <c r="L1284" s="86" t="b">
        <v>0</v>
      </c>
    </row>
    <row r="1285" spans="1:12" ht="15">
      <c r="A1285" s="86" t="s">
        <v>306</v>
      </c>
      <c r="B1285" s="86" t="s">
        <v>3196</v>
      </c>
      <c r="C1285" s="86">
        <v>3</v>
      </c>
      <c r="D1285" s="121">
        <v>0.0020313926737498245</v>
      </c>
      <c r="E1285" s="121">
        <v>2.522226814487059</v>
      </c>
      <c r="F1285" s="86" t="s">
        <v>2571</v>
      </c>
      <c r="G1285" s="86" t="b">
        <v>0</v>
      </c>
      <c r="H1285" s="86" t="b">
        <v>0</v>
      </c>
      <c r="I1285" s="86" t="b">
        <v>0</v>
      </c>
      <c r="J1285" s="86" t="b">
        <v>0</v>
      </c>
      <c r="K1285" s="86" t="b">
        <v>0</v>
      </c>
      <c r="L1285" s="86" t="b">
        <v>0</v>
      </c>
    </row>
    <row r="1286" spans="1:12" ht="15">
      <c r="A1286" s="86" t="s">
        <v>3196</v>
      </c>
      <c r="B1286" s="86" t="s">
        <v>2720</v>
      </c>
      <c r="C1286" s="86">
        <v>3</v>
      </c>
      <c r="D1286" s="121">
        <v>0.0020313926737498245</v>
      </c>
      <c r="E1286" s="121">
        <v>1.5369500713077653</v>
      </c>
      <c r="F1286" s="86" t="s">
        <v>2571</v>
      </c>
      <c r="G1286" s="86" t="b">
        <v>0</v>
      </c>
      <c r="H1286" s="86" t="b">
        <v>0</v>
      </c>
      <c r="I1286" s="86" t="b">
        <v>0</v>
      </c>
      <c r="J1286" s="86" t="b">
        <v>0</v>
      </c>
      <c r="K1286" s="86" t="b">
        <v>0</v>
      </c>
      <c r="L1286" s="86" t="b">
        <v>0</v>
      </c>
    </row>
    <row r="1287" spans="1:12" ht="15">
      <c r="A1287" s="86" t="s">
        <v>2720</v>
      </c>
      <c r="B1287" s="86" t="s">
        <v>307</v>
      </c>
      <c r="C1287" s="86">
        <v>3</v>
      </c>
      <c r="D1287" s="121">
        <v>0.0020313926737498245</v>
      </c>
      <c r="E1287" s="121">
        <v>1.8379800669717465</v>
      </c>
      <c r="F1287" s="86" t="s">
        <v>2571</v>
      </c>
      <c r="G1287" s="86" t="b">
        <v>0</v>
      </c>
      <c r="H1287" s="86" t="b">
        <v>0</v>
      </c>
      <c r="I1287" s="86" t="b">
        <v>0</v>
      </c>
      <c r="J1287" s="86" t="b">
        <v>0</v>
      </c>
      <c r="K1287" s="86" t="b">
        <v>0</v>
      </c>
      <c r="L1287" s="86" t="b">
        <v>0</v>
      </c>
    </row>
    <row r="1288" spans="1:12" ht="15">
      <c r="A1288" s="86" t="s">
        <v>307</v>
      </c>
      <c r="B1288" s="86" t="s">
        <v>3248</v>
      </c>
      <c r="C1288" s="86">
        <v>3</v>
      </c>
      <c r="D1288" s="121">
        <v>0.0020313926737498245</v>
      </c>
      <c r="E1288" s="121">
        <v>2.6014080605346837</v>
      </c>
      <c r="F1288" s="86" t="s">
        <v>2571</v>
      </c>
      <c r="G1288" s="86" t="b">
        <v>0</v>
      </c>
      <c r="H1288" s="86" t="b">
        <v>0</v>
      </c>
      <c r="I1288" s="86" t="b">
        <v>0</v>
      </c>
      <c r="J1288" s="86" t="b">
        <v>0</v>
      </c>
      <c r="K1288" s="86" t="b">
        <v>0</v>
      </c>
      <c r="L1288" s="86" t="b">
        <v>0</v>
      </c>
    </row>
    <row r="1289" spans="1:12" ht="15">
      <c r="A1289" s="86" t="s">
        <v>2734</v>
      </c>
      <c r="B1289" s="86" t="s">
        <v>3186</v>
      </c>
      <c r="C1289" s="86">
        <v>3</v>
      </c>
      <c r="D1289" s="121">
        <v>0.0020313926737498245</v>
      </c>
      <c r="E1289" s="121">
        <v>2.522226814487059</v>
      </c>
      <c r="F1289" s="86" t="s">
        <v>2571</v>
      </c>
      <c r="G1289" s="86" t="b">
        <v>0</v>
      </c>
      <c r="H1289" s="86" t="b">
        <v>0</v>
      </c>
      <c r="I1289" s="86" t="b">
        <v>0</v>
      </c>
      <c r="J1289" s="86" t="b">
        <v>0</v>
      </c>
      <c r="K1289" s="86" t="b">
        <v>0</v>
      </c>
      <c r="L1289" s="86" t="b">
        <v>0</v>
      </c>
    </row>
    <row r="1290" spans="1:12" ht="15">
      <c r="A1290" s="86" t="s">
        <v>3201</v>
      </c>
      <c r="B1290" s="86" t="s">
        <v>3425</v>
      </c>
      <c r="C1290" s="86">
        <v>3</v>
      </c>
      <c r="D1290" s="121">
        <v>0.0020313926737498245</v>
      </c>
      <c r="E1290" s="121">
        <v>2.6983180735427403</v>
      </c>
      <c r="F1290" s="86" t="s">
        <v>2571</v>
      </c>
      <c r="G1290" s="86" t="b">
        <v>0</v>
      </c>
      <c r="H1290" s="86" t="b">
        <v>0</v>
      </c>
      <c r="I1290" s="86" t="b">
        <v>0</v>
      </c>
      <c r="J1290" s="86" t="b">
        <v>0</v>
      </c>
      <c r="K1290" s="86" t="b">
        <v>0</v>
      </c>
      <c r="L1290" s="86" t="b">
        <v>0</v>
      </c>
    </row>
    <row r="1291" spans="1:12" ht="15">
      <c r="A1291" s="86" t="s">
        <v>3425</v>
      </c>
      <c r="B1291" s="86" t="s">
        <v>3426</v>
      </c>
      <c r="C1291" s="86">
        <v>3</v>
      </c>
      <c r="D1291" s="121">
        <v>0.0020313926737498245</v>
      </c>
      <c r="E1291" s="121">
        <v>2.8232568101510402</v>
      </c>
      <c r="F1291" s="86" t="s">
        <v>2571</v>
      </c>
      <c r="G1291" s="86" t="b">
        <v>0</v>
      </c>
      <c r="H1291" s="86" t="b">
        <v>0</v>
      </c>
      <c r="I1291" s="86" t="b">
        <v>0</v>
      </c>
      <c r="J1291" s="86" t="b">
        <v>0</v>
      </c>
      <c r="K1291" s="86" t="b">
        <v>0</v>
      </c>
      <c r="L1291" s="86" t="b">
        <v>0</v>
      </c>
    </row>
    <row r="1292" spans="1:12" ht="15">
      <c r="A1292" s="86" t="s">
        <v>3426</v>
      </c>
      <c r="B1292" s="86" t="s">
        <v>2729</v>
      </c>
      <c r="C1292" s="86">
        <v>3</v>
      </c>
      <c r="D1292" s="121">
        <v>0.0020313926737498245</v>
      </c>
      <c r="E1292" s="121">
        <v>1.902438056198665</v>
      </c>
      <c r="F1292" s="86" t="s">
        <v>2571</v>
      </c>
      <c r="G1292" s="86" t="b">
        <v>0</v>
      </c>
      <c r="H1292" s="86" t="b">
        <v>0</v>
      </c>
      <c r="I1292" s="86" t="b">
        <v>0</v>
      </c>
      <c r="J1292" s="86" t="b">
        <v>0</v>
      </c>
      <c r="K1292" s="86" t="b">
        <v>0</v>
      </c>
      <c r="L1292" s="86" t="b">
        <v>0</v>
      </c>
    </row>
    <row r="1293" spans="1:12" ht="15">
      <c r="A1293" s="86" t="s">
        <v>2729</v>
      </c>
      <c r="B1293" s="86" t="s">
        <v>3427</v>
      </c>
      <c r="C1293" s="86">
        <v>3</v>
      </c>
      <c r="D1293" s="121">
        <v>0.0020313926737498245</v>
      </c>
      <c r="E1293" s="121">
        <v>1.9386502288531098</v>
      </c>
      <c r="F1293" s="86" t="s">
        <v>2571</v>
      </c>
      <c r="G1293" s="86" t="b">
        <v>0</v>
      </c>
      <c r="H1293" s="86" t="b">
        <v>0</v>
      </c>
      <c r="I1293" s="86" t="b">
        <v>0</v>
      </c>
      <c r="J1293" s="86" t="b">
        <v>0</v>
      </c>
      <c r="K1293" s="86" t="b">
        <v>0</v>
      </c>
      <c r="L1293" s="86" t="b">
        <v>0</v>
      </c>
    </row>
    <row r="1294" spans="1:12" ht="15">
      <c r="A1294" s="86" t="s">
        <v>3427</v>
      </c>
      <c r="B1294" s="86" t="s">
        <v>3179</v>
      </c>
      <c r="C1294" s="86">
        <v>3</v>
      </c>
      <c r="D1294" s="121">
        <v>0.0020313926737498245</v>
      </c>
      <c r="E1294" s="121">
        <v>2.1242868058150215</v>
      </c>
      <c r="F1294" s="86" t="s">
        <v>2571</v>
      </c>
      <c r="G1294" s="86" t="b">
        <v>0</v>
      </c>
      <c r="H1294" s="86" t="b">
        <v>0</v>
      </c>
      <c r="I1294" s="86" t="b">
        <v>0</v>
      </c>
      <c r="J1294" s="86" t="b">
        <v>0</v>
      </c>
      <c r="K1294" s="86" t="b">
        <v>0</v>
      </c>
      <c r="L1294" s="86" t="b">
        <v>0</v>
      </c>
    </row>
    <row r="1295" spans="1:12" ht="15">
      <c r="A1295" s="86" t="s">
        <v>3155</v>
      </c>
      <c r="B1295" s="86" t="s">
        <v>2721</v>
      </c>
      <c r="C1295" s="86">
        <v>3</v>
      </c>
      <c r="D1295" s="121">
        <v>0.0020313926737498245</v>
      </c>
      <c r="E1295" s="121">
        <v>1.2833447255719221</v>
      </c>
      <c r="F1295" s="86" t="s">
        <v>2571</v>
      </c>
      <c r="G1295" s="86" t="b">
        <v>0</v>
      </c>
      <c r="H1295" s="86" t="b">
        <v>0</v>
      </c>
      <c r="I1295" s="86" t="b">
        <v>0</v>
      </c>
      <c r="J1295" s="86" t="b">
        <v>0</v>
      </c>
      <c r="K1295" s="86" t="b">
        <v>0</v>
      </c>
      <c r="L1295" s="86" t="b">
        <v>0</v>
      </c>
    </row>
    <row r="1296" spans="1:12" ht="15">
      <c r="A1296" s="86" t="s">
        <v>2713</v>
      </c>
      <c r="B1296" s="86" t="s">
        <v>554</v>
      </c>
      <c r="C1296" s="86">
        <v>3</v>
      </c>
      <c r="D1296" s="121">
        <v>0.0020313926737498245</v>
      </c>
      <c r="E1296" s="121">
        <v>1.24347321353423</v>
      </c>
      <c r="F1296" s="86" t="s">
        <v>2571</v>
      </c>
      <c r="G1296" s="86" t="b">
        <v>0</v>
      </c>
      <c r="H1296" s="86" t="b">
        <v>0</v>
      </c>
      <c r="I1296" s="86" t="b">
        <v>0</v>
      </c>
      <c r="J1296" s="86" t="b">
        <v>0</v>
      </c>
      <c r="K1296" s="86" t="b">
        <v>0</v>
      </c>
      <c r="L1296" s="86" t="b">
        <v>0</v>
      </c>
    </row>
    <row r="1297" spans="1:12" ht="15">
      <c r="A1297" s="86" t="s">
        <v>3404</v>
      </c>
      <c r="B1297" s="86" t="s">
        <v>2717</v>
      </c>
      <c r="C1297" s="86">
        <v>2</v>
      </c>
      <c r="D1297" s="121">
        <v>0.0015241520469047856</v>
      </c>
      <c r="E1297" s="121">
        <v>1.687594208150967</v>
      </c>
      <c r="F1297" s="86" t="s">
        <v>2571</v>
      </c>
      <c r="G1297" s="86" t="b">
        <v>0</v>
      </c>
      <c r="H1297" s="86" t="b">
        <v>0</v>
      </c>
      <c r="I1297" s="86" t="b">
        <v>0</v>
      </c>
      <c r="J1297" s="86" t="b">
        <v>0</v>
      </c>
      <c r="K1297" s="86" t="b">
        <v>0</v>
      </c>
      <c r="L1297" s="86" t="b">
        <v>0</v>
      </c>
    </row>
    <row r="1298" spans="1:12" ht="15">
      <c r="A1298" s="86" t="s">
        <v>2721</v>
      </c>
      <c r="B1298" s="86" t="s">
        <v>382</v>
      </c>
      <c r="C1298" s="86">
        <v>2</v>
      </c>
      <c r="D1298" s="121">
        <v>0.0015241520469047856</v>
      </c>
      <c r="E1298" s="121">
        <v>1.8690143007117153</v>
      </c>
      <c r="F1298" s="86" t="s">
        <v>2571</v>
      </c>
      <c r="G1298" s="86" t="b">
        <v>0</v>
      </c>
      <c r="H1298" s="86" t="b">
        <v>0</v>
      </c>
      <c r="I1298" s="86" t="b">
        <v>0</v>
      </c>
      <c r="J1298" s="86" t="b">
        <v>0</v>
      </c>
      <c r="K1298" s="86" t="b">
        <v>0</v>
      </c>
      <c r="L1298" s="86" t="b">
        <v>0</v>
      </c>
    </row>
    <row r="1299" spans="1:12" ht="15">
      <c r="A1299" s="86" t="s">
        <v>382</v>
      </c>
      <c r="B1299" s="86" t="s">
        <v>2717</v>
      </c>
      <c r="C1299" s="86">
        <v>2</v>
      </c>
      <c r="D1299" s="121">
        <v>0.0015241520469047856</v>
      </c>
      <c r="E1299" s="121">
        <v>1.687594208150967</v>
      </c>
      <c r="F1299" s="86" t="s">
        <v>2571</v>
      </c>
      <c r="G1299" s="86" t="b">
        <v>0</v>
      </c>
      <c r="H1299" s="86" t="b">
        <v>0</v>
      </c>
      <c r="I1299" s="86" t="b">
        <v>0</v>
      </c>
      <c r="J1299" s="86" t="b">
        <v>0</v>
      </c>
      <c r="K1299" s="86" t="b">
        <v>0</v>
      </c>
      <c r="L1299" s="86" t="b">
        <v>0</v>
      </c>
    </row>
    <row r="1300" spans="1:12" ht="15">
      <c r="A1300" s="86" t="s">
        <v>2713</v>
      </c>
      <c r="B1300" s="86" t="s">
        <v>2762</v>
      </c>
      <c r="C1300" s="86">
        <v>2</v>
      </c>
      <c r="D1300" s="121">
        <v>0.0015241520469047856</v>
      </c>
      <c r="E1300" s="121">
        <v>0.6414132222062676</v>
      </c>
      <c r="F1300" s="86" t="s">
        <v>2571</v>
      </c>
      <c r="G1300" s="86" t="b">
        <v>0</v>
      </c>
      <c r="H1300" s="86" t="b">
        <v>0</v>
      </c>
      <c r="I1300" s="86" t="b">
        <v>0</v>
      </c>
      <c r="J1300" s="86" t="b">
        <v>0</v>
      </c>
      <c r="K1300" s="86" t="b">
        <v>0</v>
      </c>
      <c r="L1300" s="86" t="b">
        <v>0</v>
      </c>
    </row>
    <row r="1301" spans="1:12" ht="15">
      <c r="A1301" s="86" t="s">
        <v>2762</v>
      </c>
      <c r="B1301" s="86" t="s">
        <v>3242</v>
      </c>
      <c r="C1301" s="86">
        <v>2</v>
      </c>
      <c r="D1301" s="121">
        <v>0.0015241520469047856</v>
      </c>
      <c r="E1301" s="121">
        <v>1.6983180735427401</v>
      </c>
      <c r="F1301" s="86" t="s">
        <v>2571</v>
      </c>
      <c r="G1301" s="86" t="b">
        <v>0</v>
      </c>
      <c r="H1301" s="86" t="b">
        <v>0</v>
      </c>
      <c r="I1301" s="86" t="b">
        <v>0</v>
      </c>
      <c r="J1301" s="86" t="b">
        <v>0</v>
      </c>
      <c r="K1301" s="86" t="b">
        <v>0</v>
      </c>
      <c r="L1301" s="86" t="b">
        <v>0</v>
      </c>
    </row>
    <row r="1302" spans="1:12" ht="15">
      <c r="A1302" s="86" t="s">
        <v>2751</v>
      </c>
      <c r="B1302" s="86" t="s">
        <v>3554</v>
      </c>
      <c r="C1302" s="86">
        <v>2</v>
      </c>
      <c r="D1302" s="121">
        <v>0.0015241520469047856</v>
      </c>
      <c r="E1302" s="121">
        <v>2.3461355554313776</v>
      </c>
      <c r="F1302" s="86" t="s">
        <v>2571</v>
      </c>
      <c r="G1302" s="86" t="b">
        <v>0</v>
      </c>
      <c r="H1302" s="86" t="b">
        <v>0</v>
      </c>
      <c r="I1302" s="86" t="b">
        <v>0</v>
      </c>
      <c r="J1302" s="86" t="b">
        <v>0</v>
      </c>
      <c r="K1302" s="86" t="b">
        <v>0</v>
      </c>
      <c r="L1302" s="86" t="b">
        <v>0</v>
      </c>
    </row>
    <row r="1303" spans="1:12" ht="15">
      <c r="A1303" s="86" t="s">
        <v>3554</v>
      </c>
      <c r="B1303" s="86" t="s">
        <v>3555</v>
      </c>
      <c r="C1303" s="86">
        <v>2</v>
      </c>
      <c r="D1303" s="121">
        <v>0.0015241520469047856</v>
      </c>
      <c r="E1303" s="121">
        <v>2.9993480692067216</v>
      </c>
      <c r="F1303" s="86" t="s">
        <v>2571</v>
      </c>
      <c r="G1303" s="86" t="b">
        <v>0</v>
      </c>
      <c r="H1303" s="86" t="b">
        <v>0</v>
      </c>
      <c r="I1303" s="86" t="b">
        <v>0</v>
      </c>
      <c r="J1303" s="86" t="b">
        <v>0</v>
      </c>
      <c r="K1303" s="86" t="b">
        <v>0</v>
      </c>
      <c r="L1303" s="86" t="b">
        <v>0</v>
      </c>
    </row>
    <row r="1304" spans="1:12" ht="15">
      <c r="A1304" s="86" t="s">
        <v>3555</v>
      </c>
      <c r="B1304" s="86" t="s">
        <v>381</v>
      </c>
      <c r="C1304" s="86">
        <v>2</v>
      </c>
      <c r="D1304" s="121">
        <v>0.0015241520469047856</v>
      </c>
      <c r="E1304" s="121">
        <v>2.9993480692067216</v>
      </c>
      <c r="F1304" s="86" t="s">
        <v>2571</v>
      </c>
      <c r="G1304" s="86" t="b">
        <v>0</v>
      </c>
      <c r="H1304" s="86" t="b">
        <v>0</v>
      </c>
      <c r="I1304" s="86" t="b">
        <v>0</v>
      </c>
      <c r="J1304" s="86" t="b">
        <v>0</v>
      </c>
      <c r="K1304" s="86" t="b">
        <v>0</v>
      </c>
      <c r="L1304" s="86" t="b">
        <v>0</v>
      </c>
    </row>
    <row r="1305" spans="1:12" ht="15">
      <c r="A1305" s="86" t="s">
        <v>381</v>
      </c>
      <c r="B1305" s="86" t="s">
        <v>3556</v>
      </c>
      <c r="C1305" s="86">
        <v>2</v>
      </c>
      <c r="D1305" s="121">
        <v>0.0015241520469047856</v>
      </c>
      <c r="E1305" s="121">
        <v>2.9993480692067216</v>
      </c>
      <c r="F1305" s="86" t="s">
        <v>2571</v>
      </c>
      <c r="G1305" s="86" t="b">
        <v>0</v>
      </c>
      <c r="H1305" s="86" t="b">
        <v>0</v>
      </c>
      <c r="I1305" s="86" t="b">
        <v>0</v>
      </c>
      <c r="J1305" s="86" t="b">
        <v>0</v>
      </c>
      <c r="K1305" s="86" t="b">
        <v>0</v>
      </c>
      <c r="L1305" s="86" t="b">
        <v>0</v>
      </c>
    </row>
    <row r="1306" spans="1:12" ht="15">
      <c r="A1306" s="86" t="s">
        <v>3556</v>
      </c>
      <c r="B1306" s="86" t="s">
        <v>3557</v>
      </c>
      <c r="C1306" s="86">
        <v>2</v>
      </c>
      <c r="D1306" s="121">
        <v>0.0015241520469047856</v>
      </c>
      <c r="E1306" s="121">
        <v>2.9993480692067216</v>
      </c>
      <c r="F1306" s="86" t="s">
        <v>2571</v>
      </c>
      <c r="G1306" s="86" t="b">
        <v>0</v>
      </c>
      <c r="H1306" s="86" t="b">
        <v>0</v>
      </c>
      <c r="I1306" s="86" t="b">
        <v>0</v>
      </c>
      <c r="J1306" s="86" t="b">
        <v>0</v>
      </c>
      <c r="K1306" s="86" t="b">
        <v>0</v>
      </c>
      <c r="L1306" s="86" t="b">
        <v>0</v>
      </c>
    </row>
    <row r="1307" spans="1:12" ht="15">
      <c r="A1307" s="86" t="s">
        <v>3557</v>
      </c>
      <c r="B1307" s="86" t="s">
        <v>322</v>
      </c>
      <c r="C1307" s="86">
        <v>2</v>
      </c>
      <c r="D1307" s="121">
        <v>0.0015241520469047856</v>
      </c>
      <c r="E1307" s="121">
        <v>2.9993480692067216</v>
      </c>
      <c r="F1307" s="86" t="s">
        <v>2571</v>
      </c>
      <c r="G1307" s="86" t="b">
        <v>0</v>
      </c>
      <c r="H1307" s="86" t="b">
        <v>0</v>
      </c>
      <c r="I1307" s="86" t="b">
        <v>0</v>
      </c>
      <c r="J1307" s="86" t="b">
        <v>0</v>
      </c>
      <c r="K1307" s="86" t="b">
        <v>0</v>
      </c>
      <c r="L1307" s="86" t="b">
        <v>0</v>
      </c>
    </row>
    <row r="1308" spans="1:12" ht="15">
      <c r="A1308" s="86" t="s">
        <v>322</v>
      </c>
      <c r="B1308" s="86" t="s">
        <v>2714</v>
      </c>
      <c r="C1308" s="86">
        <v>2</v>
      </c>
      <c r="D1308" s="121">
        <v>0.0015241520469047856</v>
      </c>
      <c r="E1308" s="121">
        <v>1.6569253883845152</v>
      </c>
      <c r="F1308" s="86" t="s">
        <v>2571</v>
      </c>
      <c r="G1308" s="86" t="b">
        <v>0</v>
      </c>
      <c r="H1308" s="86" t="b">
        <v>0</v>
      </c>
      <c r="I1308" s="86" t="b">
        <v>0</v>
      </c>
      <c r="J1308" s="86" t="b">
        <v>0</v>
      </c>
      <c r="K1308" s="86" t="b">
        <v>0</v>
      </c>
      <c r="L1308" s="86" t="b">
        <v>0</v>
      </c>
    </row>
    <row r="1309" spans="1:12" ht="15">
      <c r="A1309" s="86" t="s">
        <v>2714</v>
      </c>
      <c r="B1309" s="86" t="s">
        <v>3558</v>
      </c>
      <c r="C1309" s="86">
        <v>2</v>
      </c>
      <c r="D1309" s="121">
        <v>0.0015241520469047856</v>
      </c>
      <c r="E1309" s="121">
        <v>1.6376202331891285</v>
      </c>
      <c r="F1309" s="86" t="s">
        <v>2571</v>
      </c>
      <c r="G1309" s="86" t="b">
        <v>0</v>
      </c>
      <c r="H1309" s="86" t="b">
        <v>0</v>
      </c>
      <c r="I1309" s="86" t="b">
        <v>0</v>
      </c>
      <c r="J1309" s="86" t="b">
        <v>0</v>
      </c>
      <c r="K1309" s="86" t="b">
        <v>0</v>
      </c>
      <c r="L1309" s="86" t="b">
        <v>0</v>
      </c>
    </row>
    <row r="1310" spans="1:12" ht="15">
      <c r="A1310" s="86" t="s">
        <v>3558</v>
      </c>
      <c r="B1310" s="86" t="s">
        <v>2719</v>
      </c>
      <c r="C1310" s="86">
        <v>2</v>
      </c>
      <c r="D1310" s="121">
        <v>0.0015241520469047856</v>
      </c>
      <c r="E1310" s="121">
        <v>1.8379800669717465</v>
      </c>
      <c r="F1310" s="86" t="s">
        <v>2571</v>
      </c>
      <c r="G1310" s="86" t="b">
        <v>0</v>
      </c>
      <c r="H1310" s="86" t="b">
        <v>0</v>
      </c>
      <c r="I1310" s="86" t="b">
        <v>0</v>
      </c>
      <c r="J1310" s="86" t="b">
        <v>0</v>
      </c>
      <c r="K1310" s="86" t="b">
        <v>0</v>
      </c>
      <c r="L1310" s="86" t="b">
        <v>0</v>
      </c>
    </row>
    <row r="1311" spans="1:12" ht="15">
      <c r="A1311" s="86" t="s">
        <v>2719</v>
      </c>
      <c r="B1311" s="86" t="s">
        <v>3559</v>
      </c>
      <c r="C1311" s="86">
        <v>2</v>
      </c>
      <c r="D1311" s="121">
        <v>0.0015241520469047856</v>
      </c>
      <c r="E1311" s="121">
        <v>1.8379800669717465</v>
      </c>
      <c r="F1311" s="86" t="s">
        <v>2571</v>
      </c>
      <c r="G1311" s="86" t="b">
        <v>0</v>
      </c>
      <c r="H1311" s="86" t="b">
        <v>0</v>
      </c>
      <c r="I1311" s="86" t="b">
        <v>0</v>
      </c>
      <c r="J1311" s="86" t="b">
        <v>0</v>
      </c>
      <c r="K1311" s="86" t="b">
        <v>0</v>
      </c>
      <c r="L1311" s="86" t="b">
        <v>0</v>
      </c>
    </row>
    <row r="1312" spans="1:12" ht="15">
      <c r="A1312" s="86" t="s">
        <v>3559</v>
      </c>
      <c r="B1312" s="86" t="s">
        <v>3199</v>
      </c>
      <c r="C1312" s="86">
        <v>2</v>
      </c>
      <c r="D1312" s="121">
        <v>0.0015241520469047856</v>
      </c>
      <c r="E1312" s="121">
        <v>2.397288077878759</v>
      </c>
      <c r="F1312" s="86" t="s">
        <v>2571</v>
      </c>
      <c r="G1312" s="86" t="b">
        <v>0</v>
      </c>
      <c r="H1312" s="86" t="b">
        <v>0</v>
      </c>
      <c r="I1312" s="86" t="b">
        <v>0</v>
      </c>
      <c r="J1312" s="86" t="b">
        <v>0</v>
      </c>
      <c r="K1312" s="86" t="b">
        <v>0</v>
      </c>
      <c r="L1312" s="86" t="b">
        <v>0</v>
      </c>
    </row>
    <row r="1313" spans="1:12" ht="15">
      <c r="A1313" s="86" t="s">
        <v>3199</v>
      </c>
      <c r="B1313" s="86" t="s">
        <v>2756</v>
      </c>
      <c r="C1313" s="86">
        <v>2</v>
      </c>
      <c r="D1313" s="121">
        <v>0.0015241520469047856</v>
      </c>
      <c r="E1313" s="121">
        <v>1.7440755641034154</v>
      </c>
      <c r="F1313" s="86" t="s">
        <v>2571</v>
      </c>
      <c r="G1313" s="86" t="b">
        <v>0</v>
      </c>
      <c r="H1313" s="86" t="b">
        <v>0</v>
      </c>
      <c r="I1313" s="86" t="b">
        <v>0</v>
      </c>
      <c r="J1313" s="86" t="b">
        <v>0</v>
      </c>
      <c r="K1313" s="86" t="b">
        <v>0</v>
      </c>
      <c r="L1313" s="86" t="b">
        <v>0</v>
      </c>
    </row>
    <row r="1314" spans="1:12" ht="15">
      <c r="A1314" s="86" t="s">
        <v>2756</v>
      </c>
      <c r="B1314" s="86" t="s">
        <v>3560</v>
      </c>
      <c r="C1314" s="86">
        <v>2</v>
      </c>
      <c r="D1314" s="121">
        <v>0.0015241520469047856</v>
      </c>
      <c r="E1314" s="121">
        <v>2.3461355554313776</v>
      </c>
      <c r="F1314" s="86" t="s">
        <v>2571</v>
      </c>
      <c r="G1314" s="86" t="b">
        <v>0</v>
      </c>
      <c r="H1314" s="86" t="b">
        <v>0</v>
      </c>
      <c r="I1314" s="86" t="b">
        <v>0</v>
      </c>
      <c r="J1314" s="86" t="b">
        <v>0</v>
      </c>
      <c r="K1314" s="86" t="b">
        <v>0</v>
      </c>
      <c r="L1314" s="86" t="b">
        <v>0</v>
      </c>
    </row>
    <row r="1315" spans="1:12" ht="15">
      <c r="A1315" s="86" t="s">
        <v>3560</v>
      </c>
      <c r="B1315" s="86" t="s">
        <v>3243</v>
      </c>
      <c r="C1315" s="86">
        <v>2</v>
      </c>
      <c r="D1315" s="121">
        <v>0.0015241520469047856</v>
      </c>
      <c r="E1315" s="121">
        <v>2.9993480692067216</v>
      </c>
      <c r="F1315" s="86" t="s">
        <v>2571</v>
      </c>
      <c r="G1315" s="86" t="b">
        <v>0</v>
      </c>
      <c r="H1315" s="86" t="b">
        <v>0</v>
      </c>
      <c r="I1315" s="86" t="b">
        <v>0</v>
      </c>
      <c r="J1315" s="86" t="b">
        <v>0</v>
      </c>
      <c r="K1315" s="86" t="b">
        <v>0</v>
      </c>
      <c r="L1315" s="86" t="b">
        <v>0</v>
      </c>
    </row>
    <row r="1316" spans="1:12" ht="15">
      <c r="A1316" s="86" t="s">
        <v>3243</v>
      </c>
      <c r="B1316" s="86" t="s">
        <v>2714</v>
      </c>
      <c r="C1316" s="86">
        <v>2</v>
      </c>
      <c r="D1316" s="121">
        <v>0.0015241520469047856</v>
      </c>
      <c r="E1316" s="121">
        <v>1.6569253883845152</v>
      </c>
      <c r="F1316" s="86" t="s">
        <v>2571</v>
      </c>
      <c r="G1316" s="86" t="b">
        <v>0</v>
      </c>
      <c r="H1316" s="86" t="b">
        <v>0</v>
      </c>
      <c r="I1316" s="86" t="b">
        <v>0</v>
      </c>
      <c r="J1316" s="86" t="b">
        <v>0</v>
      </c>
      <c r="K1316" s="86" t="b">
        <v>0</v>
      </c>
      <c r="L1316" s="86" t="b">
        <v>0</v>
      </c>
    </row>
    <row r="1317" spans="1:12" ht="15">
      <c r="A1317" s="86" t="s">
        <v>2714</v>
      </c>
      <c r="B1317" s="86" t="s">
        <v>2715</v>
      </c>
      <c r="C1317" s="86">
        <v>2</v>
      </c>
      <c r="D1317" s="121">
        <v>0.0015241520469047856</v>
      </c>
      <c r="E1317" s="121">
        <v>0.28543771507776605</v>
      </c>
      <c r="F1317" s="86" t="s">
        <v>2571</v>
      </c>
      <c r="G1317" s="86" t="b">
        <v>0</v>
      </c>
      <c r="H1317" s="86" t="b">
        <v>0</v>
      </c>
      <c r="I1317" s="86" t="b">
        <v>0</v>
      </c>
      <c r="J1317" s="86" t="b">
        <v>0</v>
      </c>
      <c r="K1317" s="86" t="b">
        <v>0</v>
      </c>
      <c r="L1317" s="86" t="b">
        <v>0</v>
      </c>
    </row>
    <row r="1318" spans="1:12" ht="15">
      <c r="A1318" s="86" t="s">
        <v>2715</v>
      </c>
      <c r="B1318" s="86" t="s">
        <v>3191</v>
      </c>
      <c r="C1318" s="86">
        <v>2</v>
      </c>
      <c r="D1318" s="121">
        <v>0.0015241520469047856</v>
      </c>
      <c r="E1318" s="121">
        <v>1.4521889478793037</v>
      </c>
      <c r="F1318" s="86" t="s">
        <v>2571</v>
      </c>
      <c r="G1318" s="86" t="b">
        <v>0</v>
      </c>
      <c r="H1318" s="86" t="b">
        <v>0</v>
      </c>
      <c r="I1318" s="86" t="b">
        <v>0</v>
      </c>
      <c r="J1318" s="86" t="b">
        <v>0</v>
      </c>
      <c r="K1318" s="86" t="b">
        <v>0</v>
      </c>
      <c r="L1318" s="86" t="b">
        <v>0</v>
      </c>
    </row>
    <row r="1319" spans="1:12" ht="15">
      <c r="A1319" s="86" t="s">
        <v>3191</v>
      </c>
      <c r="B1319" s="86" t="s">
        <v>3561</v>
      </c>
      <c r="C1319" s="86">
        <v>2</v>
      </c>
      <c r="D1319" s="121">
        <v>0.0015241520469047856</v>
      </c>
      <c r="E1319" s="121">
        <v>2.8232568101510402</v>
      </c>
      <c r="F1319" s="86" t="s">
        <v>2571</v>
      </c>
      <c r="G1319" s="86" t="b">
        <v>0</v>
      </c>
      <c r="H1319" s="86" t="b">
        <v>0</v>
      </c>
      <c r="I1319" s="86" t="b">
        <v>0</v>
      </c>
      <c r="J1319" s="86" t="b">
        <v>0</v>
      </c>
      <c r="K1319" s="86" t="b">
        <v>0</v>
      </c>
      <c r="L1319" s="86" t="b">
        <v>0</v>
      </c>
    </row>
    <row r="1320" spans="1:12" ht="15">
      <c r="A1320" s="86" t="s">
        <v>3561</v>
      </c>
      <c r="B1320" s="86" t="s">
        <v>2720</v>
      </c>
      <c r="C1320" s="86">
        <v>2</v>
      </c>
      <c r="D1320" s="121">
        <v>0.0015241520469047856</v>
      </c>
      <c r="E1320" s="121">
        <v>1.8379800669717465</v>
      </c>
      <c r="F1320" s="86" t="s">
        <v>2571</v>
      </c>
      <c r="G1320" s="86" t="b">
        <v>0</v>
      </c>
      <c r="H1320" s="86" t="b">
        <v>0</v>
      </c>
      <c r="I1320" s="86" t="b">
        <v>0</v>
      </c>
      <c r="J1320" s="86" t="b">
        <v>0</v>
      </c>
      <c r="K1320" s="86" t="b">
        <v>0</v>
      </c>
      <c r="L1320" s="86" t="b">
        <v>0</v>
      </c>
    </row>
    <row r="1321" spans="1:12" ht="15">
      <c r="A1321" s="86" t="s">
        <v>2720</v>
      </c>
      <c r="B1321" s="86" t="s">
        <v>3562</v>
      </c>
      <c r="C1321" s="86">
        <v>2</v>
      </c>
      <c r="D1321" s="121">
        <v>0.0015241520469047856</v>
      </c>
      <c r="E1321" s="121">
        <v>1.8379800669717465</v>
      </c>
      <c r="F1321" s="86" t="s">
        <v>2571</v>
      </c>
      <c r="G1321" s="86" t="b">
        <v>0</v>
      </c>
      <c r="H1321" s="86" t="b">
        <v>0</v>
      </c>
      <c r="I1321" s="86" t="b">
        <v>0</v>
      </c>
      <c r="J1321" s="86" t="b">
        <v>0</v>
      </c>
      <c r="K1321" s="86" t="b">
        <v>0</v>
      </c>
      <c r="L1321" s="86" t="b">
        <v>0</v>
      </c>
    </row>
    <row r="1322" spans="1:12" ht="15">
      <c r="A1322" s="86" t="s">
        <v>3562</v>
      </c>
      <c r="B1322" s="86" t="s">
        <v>3563</v>
      </c>
      <c r="C1322" s="86">
        <v>2</v>
      </c>
      <c r="D1322" s="121">
        <v>0.0015241520469047856</v>
      </c>
      <c r="E1322" s="121">
        <v>2.9993480692067216</v>
      </c>
      <c r="F1322" s="86" t="s">
        <v>2571</v>
      </c>
      <c r="G1322" s="86" t="b">
        <v>0</v>
      </c>
      <c r="H1322" s="86" t="b">
        <v>0</v>
      </c>
      <c r="I1322" s="86" t="b">
        <v>0</v>
      </c>
      <c r="J1322" s="86" t="b">
        <v>0</v>
      </c>
      <c r="K1322" s="86" t="b">
        <v>0</v>
      </c>
      <c r="L1322" s="86" t="b">
        <v>0</v>
      </c>
    </row>
    <row r="1323" spans="1:12" ht="15">
      <c r="A1323" s="86" t="s">
        <v>3563</v>
      </c>
      <c r="B1323" s="86" t="s">
        <v>3244</v>
      </c>
      <c r="C1323" s="86">
        <v>2</v>
      </c>
      <c r="D1323" s="121">
        <v>0.0015241520469047856</v>
      </c>
      <c r="E1323" s="121">
        <v>2.522226814487059</v>
      </c>
      <c r="F1323" s="86" t="s">
        <v>2571</v>
      </c>
      <c r="G1323" s="86" t="b">
        <v>0</v>
      </c>
      <c r="H1323" s="86" t="b">
        <v>0</v>
      </c>
      <c r="I1323" s="86" t="b">
        <v>0</v>
      </c>
      <c r="J1323" s="86" t="b">
        <v>0</v>
      </c>
      <c r="K1323" s="86" t="b">
        <v>0</v>
      </c>
      <c r="L1323" s="86" t="b">
        <v>0</v>
      </c>
    </row>
    <row r="1324" spans="1:12" ht="15">
      <c r="A1324" s="86" t="s">
        <v>2750</v>
      </c>
      <c r="B1324" s="86" t="s">
        <v>3287</v>
      </c>
      <c r="C1324" s="86">
        <v>2</v>
      </c>
      <c r="D1324" s="121">
        <v>0.0015241520469047856</v>
      </c>
      <c r="E1324" s="121">
        <v>2.1542500291924647</v>
      </c>
      <c r="F1324" s="86" t="s">
        <v>2571</v>
      </c>
      <c r="G1324" s="86" t="b">
        <v>0</v>
      </c>
      <c r="H1324" s="86" t="b">
        <v>0</v>
      </c>
      <c r="I1324" s="86" t="b">
        <v>0</v>
      </c>
      <c r="J1324" s="86" t="b">
        <v>0</v>
      </c>
      <c r="K1324" s="86" t="b">
        <v>0</v>
      </c>
      <c r="L1324" s="86" t="b">
        <v>0</v>
      </c>
    </row>
    <row r="1325" spans="1:12" ht="15">
      <c r="A1325" s="86" t="s">
        <v>3287</v>
      </c>
      <c r="B1325" s="86" t="s">
        <v>3477</v>
      </c>
      <c r="C1325" s="86">
        <v>2</v>
      </c>
      <c r="D1325" s="121">
        <v>0.0015241520469047856</v>
      </c>
      <c r="E1325" s="121">
        <v>2.6983180735427403</v>
      </c>
      <c r="F1325" s="86" t="s">
        <v>2571</v>
      </c>
      <c r="G1325" s="86" t="b">
        <v>0</v>
      </c>
      <c r="H1325" s="86" t="b">
        <v>0</v>
      </c>
      <c r="I1325" s="86" t="b">
        <v>0</v>
      </c>
      <c r="J1325" s="86" t="b">
        <v>0</v>
      </c>
      <c r="K1325" s="86" t="b">
        <v>0</v>
      </c>
      <c r="L1325" s="86" t="b">
        <v>0</v>
      </c>
    </row>
    <row r="1326" spans="1:12" ht="15">
      <c r="A1326" s="86" t="s">
        <v>3477</v>
      </c>
      <c r="B1326" s="86" t="s">
        <v>3302</v>
      </c>
      <c r="C1326" s="86">
        <v>2</v>
      </c>
      <c r="D1326" s="121">
        <v>0.0015241520469047856</v>
      </c>
      <c r="E1326" s="121">
        <v>2.8232568101510402</v>
      </c>
      <c r="F1326" s="86" t="s">
        <v>2571</v>
      </c>
      <c r="G1326" s="86" t="b">
        <v>0</v>
      </c>
      <c r="H1326" s="86" t="b">
        <v>0</v>
      </c>
      <c r="I1326" s="86" t="b">
        <v>0</v>
      </c>
      <c r="J1326" s="86" t="b">
        <v>0</v>
      </c>
      <c r="K1326" s="86" t="b">
        <v>0</v>
      </c>
      <c r="L1326" s="86" t="b">
        <v>0</v>
      </c>
    </row>
    <row r="1327" spans="1:12" ht="15">
      <c r="A1327" s="86" t="s">
        <v>3302</v>
      </c>
      <c r="B1327" s="86" t="s">
        <v>2723</v>
      </c>
      <c r="C1327" s="86">
        <v>2</v>
      </c>
      <c r="D1327" s="121">
        <v>0.0015241520469047856</v>
      </c>
      <c r="E1327" s="121">
        <v>1.7263467971429838</v>
      </c>
      <c r="F1327" s="86" t="s">
        <v>2571</v>
      </c>
      <c r="G1327" s="86" t="b">
        <v>0</v>
      </c>
      <c r="H1327" s="86" t="b">
        <v>0</v>
      </c>
      <c r="I1327" s="86" t="b">
        <v>0</v>
      </c>
      <c r="J1327" s="86" t="b">
        <v>0</v>
      </c>
      <c r="K1327" s="86" t="b">
        <v>0</v>
      </c>
      <c r="L1327" s="86" t="b">
        <v>0</v>
      </c>
    </row>
    <row r="1328" spans="1:12" ht="15">
      <c r="A1328" s="86" t="s">
        <v>2723</v>
      </c>
      <c r="B1328" s="86" t="s">
        <v>3269</v>
      </c>
      <c r="C1328" s="86">
        <v>2</v>
      </c>
      <c r="D1328" s="121">
        <v>0.0015241520469047856</v>
      </c>
      <c r="E1328" s="121">
        <v>1.7263467971429838</v>
      </c>
      <c r="F1328" s="86" t="s">
        <v>2571</v>
      </c>
      <c r="G1328" s="86" t="b">
        <v>0</v>
      </c>
      <c r="H1328" s="86" t="b">
        <v>0</v>
      </c>
      <c r="I1328" s="86" t="b">
        <v>0</v>
      </c>
      <c r="J1328" s="86" t="b">
        <v>0</v>
      </c>
      <c r="K1328" s="86" t="b">
        <v>0</v>
      </c>
      <c r="L1328" s="86" t="b">
        <v>0</v>
      </c>
    </row>
    <row r="1329" spans="1:12" ht="15">
      <c r="A1329" s="86" t="s">
        <v>3269</v>
      </c>
      <c r="B1329" s="86" t="s">
        <v>3478</v>
      </c>
      <c r="C1329" s="86">
        <v>2</v>
      </c>
      <c r="D1329" s="121">
        <v>0.0015241520469047856</v>
      </c>
      <c r="E1329" s="121">
        <v>2.8232568101510402</v>
      </c>
      <c r="F1329" s="86" t="s">
        <v>2571</v>
      </c>
      <c r="G1329" s="86" t="b">
        <v>0</v>
      </c>
      <c r="H1329" s="86" t="b">
        <v>0</v>
      </c>
      <c r="I1329" s="86" t="b">
        <v>0</v>
      </c>
      <c r="J1329" s="86" t="b">
        <v>0</v>
      </c>
      <c r="K1329" s="86" t="b">
        <v>0</v>
      </c>
      <c r="L1329" s="86" t="b">
        <v>0</v>
      </c>
    </row>
    <row r="1330" spans="1:12" ht="15">
      <c r="A1330" s="86" t="s">
        <v>3478</v>
      </c>
      <c r="B1330" s="86" t="s">
        <v>3479</v>
      </c>
      <c r="C1330" s="86">
        <v>2</v>
      </c>
      <c r="D1330" s="121">
        <v>0.0015241520469047856</v>
      </c>
      <c r="E1330" s="121">
        <v>2.9993480692067216</v>
      </c>
      <c r="F1330" s="86" t="s">
        <v>2571</v>
      </c>
      <c r="G1330" s="86" t="b">
        <v>0</v>
      </c>
      <c r="H1330" s="86" t="b">
        <v>0</v>
      </c>
      <c r="I1330" s="86" t="b">
        <v>0</v>
      </c>
      <c r="J1330" s="86" t="b">
        <v>0</v>
      </c>
      <c r="K1330" s="86" t="b">
        <v>0</v>
      </c>
      <c r="L1330" s="86" t="b">
        <v>0</v>
      </c>
    </row>
    <row r="1331" spans="1:12" ht="15">
      <c r="A1331" s="86" t="s">
        <v>3479</v>
      </c>
      <c r="B1331" s="86" t="s">
        <v>3480</v>
      </c>
      <c r="C1331" s="86">
        <v>2</v>
      </c>
      <c r="D1331" s="121">
        <v>0.0015241520469047856</v>
      </c>
      <c r="E1331" s="121">
        <v>2.9993480692067216</v>
      </c>
      <c r="F1331" s="86" t="s">
        <v>2571</v>
      </c>
      <c r="G1331" s="86" t="b">
        <v>0</v>
      </c>
      <c r="H1331" s="86" t="b">
        <v>0</v>
      </c>
      <c r="I1331" s="86" t="b">
        <v>0</v>
      </c>
      <c r="J1331" s="86" t="b">
        <v>0</v>
      </c>
      <c r="K1331" s="86" t="b">
        <v>0</v>
      </c>
      <c r="L1331" s="86" t="b">
        <v>0</v>
      </c>
    </row>
    <row r="1332" spans="1:12" ht="15">
      <c r="A1332" s="86" t="s">
        <v>3480</v>
      </c>
      <c r="B1332" s="86" t="s">
        <v>3481</v>
      </c>
      <c r="C1332" s="86">
        <v>2</v>
      </c>
      <c r="D1332" s="121">
        <v>0.0015241520469047856</v>
      </c>
      <c r="E1332" s="121">
        <v>2.9993480692067216</v>
      </c>
      <c r="F1332" s="86" t="s">
        <v>2571</v>
      </c>
      <c r="G1332" s="86" t="b">
        <v>0</v>
      </c>
      <c r="H1332" s="86" t="b">
        <v>0</v>
      </c>
      <c r="I1332" s="86" t="b">
        <v>0</v>
      </c>
      <c r="J1332" s="86" t="b">
        <v>0</v>
      </c>
      <c r="K1332" s="86" t="b">
        <v>0</v>
      </c>
      <c r="L1332" s="86" t="b">
        <v>0</v>
      </c>
    </row>
    <row r="1333" spans="1:12" ht="15">
      <c r="A1333" s="86" t="s">
        <v>3481</v>
      </c>
      <c r="B1333" s="86" t="s">
        <v>2714</v>
      </c>
      <c r="C1333" s="86">
        <v>2</v>
      </c>
      <c r="D1333" s="121">
        <v>0.0015241520469047856</v>
      </c>
      <c r="E1333" s="121">
        <v>1.6569253883845152</v>
      </c>
      <c r="F1333" s="86" t="s">
        <v>2571</v>
      </c>
      <c r="G1333" s="86" t="b">
        <v>0</v>
      </c>
      <c r="H1333" s="86" t="b">
        <v>0</v>
      </c>
      <c r="I1333" s="86" t="b">
        <v>0</v>
      </c>
      <c r="J1333" s="86" t="b">
        <v>0</v>
      </c>
      <c r="K1333" s="86" t="b">
        <v>0</v>
      </c>
      <c r="L1333" s="86" t="b">
        <v>0</v>
      </c>
    </row>
    <row r="1334" spans="1:12" ht="15">
      <c r="A1334" s="86" t="s">
        <v>2714</v>
      </c>
      <c r="B1334" s="86" t="s">
        <v>3210</v>
      </c>
      <c r="C1334" s="86">
        <v>2</v>
      </c>
      <c r="D1334" s="121">
        <v>0.0015241520469047856</v>
      </c>
      <c r="E1334" s="121">
        <v>1.2396802245170908</v>
      </c>
      <c r="F1334" s="86" t="s">
        <v>2571</v>
      </c>
      <c r="G1334" s="86" t="b">
        <v>0</v>
      </c>
      <c r="H1334" s="86" t="b">
        <v>0</v>
      </c>
      <c r="I1334" s="86" t="b">
        <v>0</v>
      </c>
      <c r="J1334" s="86" t="b">
        <v>0</v>
      </c>
      <c r="K1334" s="86" t="b">
        <v>0</v>
      </c>
      <c r="L1334" s="86" t="b">
        <v>0</v>
      </c>
    </row>
    <row r="1335" spans="1:12" ht="15">
      <c r="A1335" s="86" t="s">
        <v>3182</v>
      </c>
      <c r="B1335" s="86" t="s">
        <v>3179</v>
      </c>
      <c r="C1335" s="86">
        <v>2</v>
      </c>
      <c r="D1335" s="121">
        <v>0.0015241520469047856</v>
      </c>
      <c r="E1335" s="121">
        <v>1.4253168014790025</v>
      </c>
      <c r="F1335" s="86" t="s">
        <v>2571</v>
      </c>
      <c r="G1335" s="86" t="b">
        <v>0</v>
      </c>
      <c r="H1335" s="86" t="b">
        <v>0</v>
      </c>
      <c r="I1335" s="86" t="b">
        <v>0</v>
      </c>
      <c r="J1335" s="86" t="b">
        <v>0</v>
      </c>
      <c r="K1335" s="86" t="b">
        <v>0</v>
      </c>
      <c r="L1335" s="86" t="b">
        <v>0</v>
      </c>
    </row>
    <row r="1336" spans="1:12" ht="15">
      <c r="A1336" s="86" t="s">
        <v>3179</v>
      </c>
      <c r="B1336" s="86" t="s">
        <v>3482</v>
      </c>
      <c r="C1336" s="86">
        <v>2</v>
      </c>
      <c r="D1336" s="121">
        <v>0.0015241520469047856</v>
      </c>
      <c r="E1336" s="121">
        <v>2.1242868058150215</v>
      </c>
      <c r="F1336" s="86" t="s">
        <v>2571</v>
      </c>
      <c r="G1336" s="86" t="b">
        <v>0</v>
      </c>
      <c r="H1336" s="86" t="b">
        <v>0</v>
      </c>
      <c r="I1336" s="86" t="b">
        <v>0</v>
      </c>
      <c r="J1336" s="86" t="b">
        <v>0</v>
      </c>
      <c r="K1336" s="86" t="b">
        <v>0</v>
      </c>
      <c r="L1336" s="86" t="b">
        <v>0</v>
      </c>
    </row>
    <row r="1337" spans="1:12" ht="15">
      <c r="A1337" s="86" t="s">
        <v>3482</v>
      </c>
      <c r="B1337" s="86" t="s">
        <v>3237</v>
      </c>
      <c r="C1337" s="86">
        <v>2</v>
      </c>
      <c r="D1337" s="121">
        <v>0.0015241520469047856</v>
      </c>
      <c r="E1337" s="121">
        <v>2.8232568101510402</v>
      </c>
      <c r="F1337" s="86" t="s">
        <v>2571</v>
      </c>
      <c r="G1337" s="86" t="b">
        <v>0</v>
      </c>
      <c r="H1337" s="86" t="b">
        <v>0</v>
      </c>
      <c r="I1337" s="86" t="b">
        <v>0</v>
      </c>
      <c r="J1337" s="86" t="b">
        <v>0</v>
      </c>
      <c r="K1337" s="86" t="b">
        <v>0</v>
      </c>
      <c r="L1337" s="86" t="b">
        <v>0</v>
      </c>
    </row>
    <row r="1338" spans="1:12" ht="15">
      <c r="A1338" s="86" t="s">
        <v>3237</v>
      </c>
      <c r="B1338" s="86" t="s">
        <v>3483</v>
      </c>
      <c r="C1338" s="86">
        <v>2</v>
      </c>
      <c r="D1338" s="121">
        <v>0.0015241520469047856</v>
      </c>
      <c r="E1338" s="121">
        <v>2.8232568101510402</v>
      </c>
      <c r="F1338" s="86" t="s">
        <v>2571</v>
      </c>
      <c r="G1338" s="86" t="b">
        <v>0</v>
      </c>
      <c r="H1338" s="86" t="b">
        <v>0</v>
      </c>
      <c r="I1338" s="86" t="b">
        <v>0</v>
      </c>
      <c r="J1338" s="86" t="b">
        <v>0</v>
      </c>
      <c r="K1338" s="86" t="b">
        <v>0</v>
      </c>
      <c r="L1338" s="86" t="b">
        <v>0</v>
      </c>
    </row>
    <row r="1339" spans="1:12" ht="15">
      <c r="A1339" s="86" t="s">
        <v>3483</v>
      </c>
      <c r="B1339" s="86" t="s">
        <v>3190</v>
      </c>
      <c r="C1339" s="86">
        <v>2</v>
      </c>
      <c r="D1339" s="121">
        <v>0.0015241520469047856</v>
      </c>
      <c r="E1339" s="121">
        <v>2.522226814487059</v>
      </c>
      <c r="F1339" s="86" t="s">
        <v>2571</v>
      </c>
      <c r="G1339" s="86" t="b">
        <v>0</v>
      </c>
      <c r="H1339" s="86" t="b">
        <v>0</v>
      </c>
      <c r="I1339" s="86" t="b">
        <v>0</v>
      </c>
      <c r="J1339" s="86" t="b">
        <v>0</v>
      </c>
      <c r="K1339" s="86" t="b">
        <v>0</v>
      </c>
      <c r="L1339" s="86" t="b">
        <v>0</v>
      </c>
    </row>
    <row r="1340" spans="1:12" ht="15">
      <c r="A1340" s="86" t="s">
        <v>2656</v>
      </c>
      <c r="B1340" s="86" t="s">
        <v>2730</v>
      </c>
      <c r="C1340" s="86">
        <v>2</v>
      </c>
      <c r="D1340" s="121">
        <v>0.0015241520469047856</v>
      </c>
      <c r="E1340" s="121">
        <v>1.9201668231590965</v>
      </c>
      <c r="F1340" s="86" t="s">
        <v>2571</v>
      </c>
      <c r="G1340" s="86" t="b">
        <v>0</v>
      </c>
      <c r="H1340" s="86" t="b">
        <v>0</v>
      </c>
      <c r="I1340" s="86" t="b">
        <v>0</v>
      </c>
      <c r="J1340" s="86" t="b">
        <v>0</v>
      </c>
      <c r="K1340" s="86" t="b">
        <v>0</v>
      </c>
      <c r="L1340" s="86" t="b">
        <v>0</v>
      </c>
    </row>
    <row r="1341" spans="1:12" ht="15">
      <c r="A1341" s="86" t="s">
        <v>2730</v>
      </c>
      <c r="B1341" s="86" t="s">
        <v>3484</v>
      </c>
      <c r="C1341" s="86">
        <v>2</v>
      </c>
      <c r="D1341" s="121">
        <v>0.0015241520469047856</v>
      </c>
      <c r="E1341" s="121">
        <v>2.397288077878759</v>
      </c>
      <c r="F1341" s="86" t="s">
        <v>2571</v>
      </c>
      <c r="G1341" s="86" t="b">
        <v>0</v>
      </c>
      <c r="H1341" s="86" t="b">
        <v>0</v>
      </c>
      <c r="I1341" s="86" t="b">
        <v>0</v>
      </c>
      <c r="J1341" s="86" t="b">
        <v>0</v>
      </c>
      <c r="K1341" s="86" t="b">
        <v>0</v>
      </c>
      <c r="L1341" s="86" t="b">
        <v>0</v>
      </c>
    </row>
    <row r="1342" spans="1:12" ht="15">
      <c r="A1342" s="86" t="s">
        <v>3484</v>
      </c>
      <c r="B1342" s="86" t="s">
        <v>2714</v>
      </c>
      <c r="C1342" s="86">
        <v>2</v>
      </c>
      <c r="D1342" s="121">
        <v>0.0015241520469047856</v>
      </c>
      <c r="E1342" s="121">
        <v>1.6569253883845152</v>
      </c>
      <c r="F1342" s="86" t="s">
        <v>2571</v>
      </c>
      <c r="G1342" s="86" t="b">
        <v>0</v>
      </c>
      <c r="H1342" s="86" t="b">
        <v>0</v>
      </c>
      <c r="I1342" s="86" t="b">
        <v>0</v>
      </c>
      <c r="J1342" s="86" t="b">
        <v>0</v>
      </c>
      <c r="K1342" s="86" t="b">
        <v>0</v>
      </c>
      <c r="L1342" s="86" t="b">
        <v>0</v>
      </c>
    </row>
    <row r="1343" spans="1:12" ht="15">
      <c r="A1343" s="86" t="s">
        <v>2729</v>
      </c>
      <c r="B1343" s="86" t="s">
        <v>3485</v>
      </c>
      <c r="C1343" s="86">
        <v>2</v>
      </c>
      <c r="D1343" s="121">
        <v>0.0015241520469047856</v>
      </c>
      <c r="E1343" s="121">
        <v>1.9386502288531098</v>
      </c>
      <c r="F1343" s="86" t="s">
        <v>2571</v>
      </c>
      <c r="G1343" s="86" t="b">
        <v>0</v>
      </c>
      <c r="H1343" s="86" t="b">
        <v>0</v>
      </c>
      <c r="I1343" s="86" t="b">
        <v>0</v>
      </c>
      <c r="J1343" s="86" t="b">
        <v>0</v>
      </c>
      <c r="K1343" s="86" t="b">
        <v>0</v>
      </c>
      <c r="L1343" s="86" t="b">
        <v>0</v>
      </c>
    </row>
    <row r="1344" spans="1:12" ht="15">
      <c r="A1344" s="86" t="s">
        <v>3485</v>
      </c>
      <c r="B1344" s="86" t="s">
        <v>3157</v>
      </c>
      <c r="C1344" s="86">
        <v>2</v>
      </c>
      <c r="D1344" s="121">
        <v>0.0015241520469047856</v>
      </c>
      <c r="E1344" s="121">
        <v>1.9386502288531098</v>
      </c>
      <c r="F1344" s="86" t="s">
        <v>2571</v>
      </c>
      <c r="G1344" s="86" t="b">
        <v>0</v>
      </c>
      <c r="H1344" s="86" t="b">
        <v>0</v>
      </c>
      <c r="I1344" s="86" t="b">
        <v>0</v>
      </c>
      <c r="J1344" s="86" t="b">
        <v>0</v>
      </c>
      <c r="K1344" s="86" t="b">
        <v>0</v>
      </c>
      <c r="L1344" s="86" t="b">
        <v>0</v>
      </c>
    </row>
    <row r="1345" spans="1:12" ht="15">
      <c r="A1345" s="86" t="s">
        <v>3182</v>
      </c>
      <c r="B1345" s="86" t="s">
        <v>2716</v>
      </c>
      <c r="C1345" s="86">
        <v>2</v>
      </c>
      <c r="D1345" s="121">
        <v>0.0015241520469047856</v>
      </c>
      <c r="E1345" s="121">
        <v>1.1864347125638657</v>
      </c>
      <c r="F1345" s="86" t="s">
        <v>2571</v>
      </c>
      <c r="G1345" s="86" t="b">
        <v>0</v>
      </c>
      <c r="H1345" s="86" t="b">
        <v>0</v>
      </c>
      <c r="I1345" s="86" t="b">
        <v>0</v>
      </c>
      <c r="J1345" s="86" t="b">
        <v>0</v>
      </c>
      <c r="K1345" s="86" t="b">
        <v>0</v>
      </c>
      <c r="L1345" s="86" t="b">
        <v>0</v>
      </c>
    </row>
    <row r="1346" spans="1:12" ht="15">
      <c r="A1346" s="86" t="s">
        <v>3214</v>
      </c>
      <c r="B1346" s="86" t="s">
        <v>3297</v>
      </c>
      <c r="C1346" s="86">
        <v>2</v>
      </c>
      <c r="D1346" s="121">
        <v>0.0015241520469047856</v>
      </c>
      <c r="E1346" s="121">
        <v>2.6983180735427403</v>
      </c>
      <c r="F1346" s="86" t="s">
        <v>2571</v>
      </c>
      <c r="G1346" s="86" t="b">
        <v>0</v>
      </c>
      <c r="H1346" s="86" t="b">
        <v>0</v>
      </c>
      <c r="I1346" s="86" t="b">
        <v>0</v>
      </c>
      <c r="J1346" s="86" t="b">
        <v>0</v>
      </c>
      <c r="K1346" s="86" t="b">
        <v>0</v>
      </c>
      <c r="L1346" s="86" t="b">
        <v>0</v>
      </c>
    </row>
    <row r="1347" spans="1:12" ht="15">
      <c r="A1347" s="86" t="s">
        <v>3297</v>
      </c>
      <c r="B1347" s="86" t="s">
        <v>3165</v>
      </c>
      <c r="C1347" s="86">
        <v>2</v>
      </c>
      <c r="D1347" s="121">
        <v>0.0015241520469047856</v>
      </c>
      <c r="E1347" s="121">
        <v>2.0216244639178735</v>
      </c>
      <c r="F1347" s="86" t="s">
        <v>2571</v>
      </c>
      <c r="G1347" s="86" t="b">
        <v>0</v>
      </c>
      <c r="H1347" s="86" t="b">
        <v>0</v>
      </c>
      <c r="I1347" s="86" t="b">
        <v>0</v>
      </c>
      <c r="J1347" s="86" t="b">
        <v>0</v>
      </c>
      <c r="K1347" s="86" t="b">
        <v>0</v>
      </c>
      <c r="L1347" s="86" t="b">
        <v>0</v>
      </c>
    </row>
    <row r="1348" spans="1:12" ht="15">
      <c r="A1348" s="86" t="s">
        <v>2714</v>
      </c>
      <c r="B1348" s="86" t="s">
        <v>3183</v>
      </c>
      <c r="C1348" s="86">
        <v>2</v>
      </c>
      <c r="D1348" s="121">
        <v>0.0015241520469047856</v>
      </c>
      <c r="E1348" s="121">
        <v>0.8972575436948845</v>
      </c>
      <c r="F1348" s="86" t="s">
        <v>2571</v>
      </c>
      <c r="G1348" s="86" t="b">
        <v>0</v>
      </c>
      <c r="H1348" s="86" t="b">
        <v>0</v>
      </c>
      <c r="I1348" s="86" t="b">
        <v>0</v>
      </c>
      <c r="J1348" s="86" t="b">
        <v>0</v>
      </c>
      <c r="K1348" s="86" t="b">
        <v>0</v>
      </c>
      <c r="L1348" s="86" t="b">
        <v>0</v>
      </c>
    </row>
    <row r="1349" spans="1:12" ht="15">
      <c r="A1349" s="86" t="s">
        <v>3183</v>
      </c>
      <c r="B1349" s="86" t="s">
        <v>2747</v>
      </c>
      <c r="C1349" s="86">
        <v>2</v>
      </c>
      <c r="D1349" s="121">
        <v>0.0015241520469047856</v>
      </c>
      <c r="E1349" s="121">
        <v>1.8610453710404398</v>
      </c>
      <c r="F1349" s="86" t="s">
        <v>2571</v>
      </c>
      <c r="G1349" s="86" t="b">
        <v>0</v>
      </c>
      <c r="H1349" s="86" t="b">
        <v>0</v>
      </c>
      <c r="I1349" s="86" t="b">
        <v>0</v>
      </c>
      <c r="J1349" s="86" t="b">
        <v>0</v>
      </c>
      <c r="K1349" s="86" t="b">
        <v>0</v>
      </c>
      <c r="L1349" s="86" t="b">
        <v>0</v>
      </c>
    </row>
    <row r="1350" spans="1:12" ht="15">
      <c r="A1350" s="86" t="s">
        <v>2747</v>
      </c>
      <c r="B1350" s="86" t="s">
        <v>3786</v>
      </c>
      <c r="C1350" s="86">
        <v>2</v>
      </c>
      <c r="D1350" s="121">
        <v>0.0015241520469047856</v>
      </c>
      <c r="E1350" s="121">
        <v>2.6014080605346837</v>
      </c>
      <c r="F1350" s="86" t="s">
        <v>2571</v>
      </c>
      <c r="G1350" s="86" t="b">
        <v>0</v>
      </c>
      <c r="H1350" s="86" t="b">
        <v>0</v>
      </c>
      <c r="I1350" s="86" t="b">
        <v>0</v>
      </c>
      <c r="J1350" s="86" t="b">
        <v>0</v>
      </c>
      <c r="K1350" s="86" t="b">
        <v>0</v>
      </c>
      <c r="L1350" s="86" t="b">
        <v>0</v>
      </c>
    </row>
    <row r="1351" spans="1:12" ht="15">
      <c r="A1351" s="86" t="s">
        <v>3786</v>
      </c>
      <c r="B1351" s="86" t="s">
        <v>326</v>
      </c>
      <c r="C1351" s="86">
        <v>2</v>
      </c>
      <c r="D1351" s="121">
        <v>0.0015241520469047856</v>
      </c>
      <c r="E1351" s="121">
        <v>2.9993480692067216</v>
      </c>
      <c r="F1351" s="86" t="s">
        <v>2571</v>
      </c>
      <c r="G1351" s="86" t="b">
        <v>0</v>
      </c>
      <c r="H1351" s="86" t="b">
        <v>0</v>
      </c>
      <c r="I1351" s="86" t="b">
        <v>0</v>
      </c>
      <c r="J1351" s="86" t="b">
        <v>0</v>
      </c>
      <c r="K1351" s="86" t="b">
        <v>0</v>
      </c>
      <c r="L1351" s="86" t="b">
        <v>0</v>
      </c>
    </row>
    <row r="1352" spans="1:12" ht="15">
      <c r="A1352" s="86" t="s">
        <v>326</v>
      </c>
      <c r="B1352" s="86" t="s">
        <v>325</v>
      </c>
      <c r="C1352" s="86">
        <v>2</v>
      </c>
      <c r="D1352" s="121">
        <v>0.0015241520469047856</v>
      </c>
      <c r="E1352" s="121">
        <v>2.6983180735427403</v>
      </c>
      <c r="F1352" s="86" t="s">
        <v>2571</v>
      </c>
      <c r="G1352" s="86" t="b">
        <v>0</v>
      </c>
      <c r="H1352" s="86" t="b">
        <v>0</v>
      </c>
      <c r="I1352" s="86" t="b">
        <v>0</v>
      </c>
      <c r="J1352" s="86" t="b">
        <v>0</v>
      </c>
      <c r="K1352" s="86" t="b">
        <v>0</v>
      </c>
      <c r="L1352" s="86" t="b">
        <v>0</v>
      </c>
    </row>
    <row r="1353" spans="1:12" ht="15">
      <c r="A1353" s="86" t="s">
        <v>325</v>
      </c>
      <c r="B1353" s="86" t="s">
        <v>3270</v>
      </c>
      <c r="C1353" s="86">
        <v>2</v>
      </c>
      <c r="D1353" s="121">
        <v>0.0015241520469047856</v>
      </c>
      <c r="E1353" s="121">
        <v>2.6983180735427403</v>
      </c>
      <c r="F1353" s="86" t="s">
        <v>2571</v>
      </c>
      <c r="G1353" s="86" t="b">
        <v>0</v>
      </c>
      <c r="H1353" s="86" t="b">
        <v>0</v>
      </c>
      <c r="I1353" s="86" t="b">
        <v>0</v>
      </c>
      <c r="J1353" s="86" t="b">
        <v>0</v>
      </c>
      <c r="K1353" s="86" t="b">
        <v>0</v>
      </c>
      <c r="L1353" s="86" t="b">
        <v>0</v>
      </c>
    </row>
    <row r="1354" spans="1:12" ht="15">
      <c r="A1354" s="86" t="s">
        <v>3270</v>
      </c>
      <c r="B1354" s="86" t="s">
        <v>3787</v>
      </c>
      <c r="C1354" s="86">
        <v>2</v>
      </c>
      <c r="D1354" s="121">
        <v>0.0015241520469047856</v>
      </c>
      <c r="E1354" s="121">
        <v>2.9993480692067216</v>
      </c>
      <c r="F1354" s="86" t="s">
        <v>2571</v>
      </c>
      <c r="G1354" s="86" t="b">
        <v>0</v>
      </c>
      <c r="H1354" s="86" t="b">
        <v>0</v>
      </c>
      <c r="I1354" s="86" t="b">
        <v>0</v>
      </c>
      <c r="J1354" s="86" t="b">
        <v>0</v>
      </c>
      <c r="K1354" s="86" t="b">
        <v>0</v>
      </c>
      <c r="L1354" s="86" t="b">
        <v>0</v>
      </c>
    </row>
    <row r="1355" spans="1:12" ht="15">
      <c r="A1355" s="86" t="s">
        <v>3787</v>
      </c>
      <c r="B1355" s="86" t="s">
        <v>2714</v>
      </c>
      <c r="C1355" s="86">
        <v>2</v>
      </c>
      <c r="D1355" s="121">
        <v>0.0015241520469047856</v>
      </c>
      <c r="E1355" s="121">
        <v>1.6569253883845152</v>
      </c>
      <c r="F1355" s="86" t="s">
        <v>2571</v>
      </c>
      <c r="G1355" s="86" t="b">
        <v>0</v>
      </c>
      <c r="H1355" s="86" t="b">
        <v>0</v>
      </c>
      <c r="I1355" s="86" t="b">
        <v>0</v>
      </c>
      <c r="J1355" s="86" t="b">
        <v>0</v>
      </c>
      <c r="K1355" s="86" t="b">
        <v>0</v>
      </c>
      <c r="L1355" s="86" t="b">
        <v>0</v>
      </c>
    </row>
    <row r="1356" spans="1:12" ht="15">
      <c r="A1356" s="86" t="s">
        <v>2714</v>
      </c>
      <c r="B1356" s="86" t="s">
        <v>3788</v>
      </c>
      <c r="C1356" s="86">
        <v>2</v>
      </c>
      <c r="D1356" s="121">
        <v>0.0015241520469047856</v>
      </c>
      <c r="E1356" s="121">
        <v>1.6376202331891285</v>
      </c>
      <c r="F1356" s="86" t="s">
        <v>2571</v>
      </c>
      <c r="G1356" s="86" t="b">
        <v>0</v>
      </c>
      <c r="H1356" s="86" t="b">
        <v>0</v>
      </c>
      <c r="I1356" s="86" t="b">
        <v>0</v>
      </c>
      <c r="J1356" s="86" t="b">
        <v>0</v>
      </c>
      <c r="K1356" s="86" t="b">
        <v>0</v>
      </c>
      <c r="L1356" s="86" t="b">
        <v>0</v>
      </c>
    </row>
    <row r="1357" spans="1:12" ht="15">
      <c r="A1357" s="86" t="s">
        <v>3788</v>
      </c>
      <c r="B1357" s="86" t="s">
        <v>2747</v>
      </c>
      <c r="C1357" s="86">
        <v>2</v>
      </c>
      <c r="D1357" s="121">
        <v>0.0015241520469047856</v>
      </c>
      <c r="E1357" s="121">
        <v>2.6014080605346837</v>
      </c>
      <c r="F1357" s="86" t="s">
        <v>2571</v>
      </c>
      <c r="G1357" s="86" t="b">
        <v>0</v>
      </c>
      <c r="H1357" s="86" t="b">
        <v>0</v>
      </c>
      <c r="I1357" s="86" t="b">
        <v>0</v>
      </c>
      <c r="J1357" s="86" t="b">
        <v>0</v>
      </c>
      <c r="K1357" s="86" t="b">
        <v>0</v>
      </c>
      <c r="L1357" s="86" t="b">
        <v>0</v>
      </c>
    </row>
    <row r="1358" spans="1:12" ht="15">
      <c r="A1358" s="86" t="s">
        <v>2747</v>
      </c>
      <c r="B1358" s="86" t="s">
        <v>3789</v>
      </c>
      <c r="C1358" s="86">
        <v>2</v>
      </c>
      <c r="D1358" s="121">
        <v>0.0015241520469047856</v>
      </c>
      <c r="E1358" s="121">
        <v>2.6014080605346837</v>
      </c>
      <c r="F1358" s="86" t="s">
        <v>2571</v>
      </c>
      <c r="G1358" s="86" t="b">
        <v>0</v>
      </c>
      <c r="H1358" s="86" t="b">
        <v>0</v>
      </c>
      <c r="I1358" s="86" t="b">
        <v>0</v>
      </c>
      <c r="J1358" s="86" t="b">
        <v>0</v>
      </c>
      <c r="K1358" s="86" t="b">
        <v>0</v>
      </c>
      <c r="L1358" s="86" t="b">
        <v>0</v>
      </c>
    </row>
    <row r="1359" spans="1:12" ht="15">
      <c r="A1359" s="86" t="s">
        <v>3789</v>
      </c>
      <c r="B1359" s="86" t="s">
        <v>3790</v>
      </c>
      <c r="C1359" s="86">
        <v>2</v>
      </c>
      <c r="D1359" s="121">
        <v>0.0015241520469047856</v>
      </c>
      <c r="E1359" s="121">
        <v>2.9993480692067216</v>
      </c>
      <c r="F1359" s="86" t="s">
        <v>2571</v>
      </c>
      <c r="G1359" s="86" t="b">
        <v>0</v>
      </c>
      <c r="H1359" s="86" t="b">
        <v>0</v>
      </c>
      <c r="I1359" s="86" t="b">
        <v>0</v>
      </c>
      <c r="J1359" s="86" t="b">
        <v>0</v>
      </c>
      <c r="K1359" s="86" t="b">
        <v>0</v>
      </c>
      <c r="L1359" s="86" t="b">
        <v>0</v>
      </c>
    </row>
    <row r="1360" spans="1:12" ht="15">
      <c r="A1360" s="86" t="s">
        <v>3790</v>
      </c>
      <c r="B1360" s="86" t="s">
        <v>3791</v>
      </c>
      <c r="C1360" s="86">
        <v>2</v>
      </c>
      <c r="D1360" s="121">
        <v>0.0015241520469047856</v>
      </c>
      <c r="E1360" s="121">
        <v>2.9993480692067216</v>
      </c>
      <c r="F1360" s="86" t="s">
        <v>2571</v>
      </c>
      <c r="G1360" s="86" t="b">
        <v>0</v>
      </c>
      <c r="H1360" s="86" t="b">
        <v>0</v>
      </c>
      <c r="I1360" s="86" t="b">
        <v>0</v>
      </c>
      <c r="J1360" s="86" t="b">
        <v>0</v>
      </c>
      <c r="K1360" s="86" t="b">
        <v>0</v>
      </c>
      <c r="L1360" s="86" t="b">
        <v>0</v>
      </c>
    </row>
    <row r="1361" spans="1:12" ht="15">
      <c r="A1361" s="86" t="s">
        <v>3791</v>
      </c>
      <c r="B1361" s="86" t="s">
        <v>3188</v>
      </c>
      <c r="C1361" s="86">
        <v>2</v>
      </c>
      <c r="D1361" s="121">
        <v>0.0015241520469047856</v>
      </c>
      <c r="E1361" s="121">
        <v>2.455280024856446</v>
      </c>
      <c r="F1361" s="86" t="s">
        <v>2571</v>
      </c>
      <c r="G1361" s="86" t="b">
        <v>0</v>
      </c>
      <c r="H1361" s="86" t="b">
        <v>0</v>
      </c>
      <c r="I1361" s="86" t="b">
        <v>0</v>
      </c>
      <c r="J1361" s="86" t="b">
        <v>0</v>
      </c>
      <c r="K1361" s="86" t="b">
        <v>0</v>
      </c>
      <c r="L1361" s="86" t="b">
        <v>0</v>
      </c>
    </row>
    <row r="1362" spans="1:12" ht="15">
      <c r="A1362" s="86" t="s">
        <v>3188</v>
      </c>
      <c r="B1362" s="86" t="s">
        <v>2715</v>
      </c>
      <c r="C1362" s="86">
        <v>2</v>
      </c>
      <c r="D1362" s="121">
        <v>0.0015241520469047856</v>
      </c>
      <c r="E1362" s="121">
        <v>0.94819554675934</v>
      </c>
      <c r="F1362" s="86" t="s">
        <v>2571</v>
      </c>
      <c r="G1362" s="86" t="b">
        <v>0</v>
      </c>
      <c r="H1362" s="86" t="b">
        <v>0</v>
      </c>
      <c r="I1362" s="86" t="b">
        <v>0</v>
      </c>
      <c r="J1362" s="86" t="b">
        <v>0</v>
      </c>
      <c r="K1362" s="86" t="b">
        <v>0</v>
      </c>
      <c r="L1362" s="86" t="b">
        <v>0</v>
      </c>
    </row>
    <row r="1363" spans="1:12" ht="15">
      <c r="A1363" s="86" t="s">
        <v>2715</v>
      </c>
      <c r="B1363" s="86" t="s">
        <v>3792</v>
      </c>
      <c r="C1363" s="86">
        <v>2</v>
      </c>
      <c r="D1363" s="121">
        <v>0.0015241520469047856</v>
      </c>
      <c r="E1363" s="121">
        <v>1.628280206934985</v>
      </c>
      <c r="F1363" s="86" t="s">
        <v>2571</v>
      </c>
      <c r="G1363" s="86" t="b">
        <v>0</v>
      </c>
      <c r="H1363" s="86" t="b">
        <v>0</v>
      </c>
      <c r="I1363" s="86" t="b">
        <v>0</v>
      </c>
      <c r="J1363" s="86" t="b">
        <v>0</v>
      </c>
      <c r="K1363" s="86" t="b">
        <v>0</v>
      </c>
      <c r="L1363" s="86" t="b">
        <v>0</v>
      </c>
    </row>
    <row r="1364" spans="1:12" ht="15">
      <c r="A1364" s="86" t="s">
        <v>3792</v>
      </c>
      <c r="B1364" s="86" t="s">
        <v>2727</v>
      </c>
      <c r="C1364" s="86">
        <v>2</v>
      </c>
      <c r="D1364" s="121">
        <v>0.0015241520469047856</v>
      </c>
      <c r="E1364" s="121">
        <v>2.2211968188230777</v>
      </c>
      <c r="F1364" s="86" t="s">
        <v>2571</v>
      </c>
      <c r="G1364" s="86" t="b">
        <v>0</v>
      </c>
      <c r="H1364" s="86" t="b">
        <v>0</v>
      </c>
      <c r="I1364" s="86" t="b">
        <v>0</v>
      </c>
      <c r="J1364" s="86" t="b">
        <v>0</v>
      </c>
      <c r="K1364" s="86" t="b">
        <v>0</v>
      </c>
      <c r="L1364" s="86" t="b">
        <v>0</v>
      </c>
    </row>
    <row r="1365" spans="1:12" ht="15">
      <c r="A1365" s="86" t="s">
        <v>2727</v>
      </c>
      <c r="B1365" s="86" t="s">
        <v>3793</v>
      </c>
      <c r="C1365" s="86">
        <v>2</v>
      </c>
      <c r="D1365" s="121">
        <v>0.0015241520469047856</v>
      </c>
      <c r="E1365" s="121">
        <v>2.2211968188230777</v>
      </c>
      <c r="F1365" s="86" t="s">
        <v>2571</v>
      </c>
      <c r="G1365" s="86" t="b">
        <v>0</v>
      </c>
      <c r="H1365" s="86" t="b">
        <v>0</v>
      </c>
      <c r="I1365" s="86" t="b">
        <v>0</v>
      </c>
      <c r="J1365" s="86" t="b">
        <v>0</v>
      </c>
      <c r="K1365" s="86" t="b">
        <v>0</v>
      </c>
      <c r="L1365" s="86" t="b">
        <v>0</v>
      </c>
    </row>
    <row r="1366" spans="1:12" ht="15">
      <c r="A1366" s="86" t="s">
        <v>3793</v>
      </c>
      <c r="B1366" s="86" t="s">
        <v>3794</v>
      </c>
      <c r="C1366" s="86">
        <v>2</v>
      </c>
      <c r="D1366" s="121">
        <v>0.0015241520469047856</v>
      </c>
      <c r="E1366" s="121">
        <v>2.9993480692067216</v>
      </c>
      <c r="F1366" s="86" t="s">
        <v>2571</v>
      </c>
      <c r="G1366" s="86" t="b">
        <v>0</v>
      </c>
      <c r="H1366" s="86" t="b">
        <v>0</v>
      </c>
      <c r="I1366" s="86" t="b">
        <v>0</v>
      </c>
      <c r="J1366" s="86" t="b">
        <v>0</v>
      </c>
      <c r="K1366" s="86" t="b">
        <v>0</v>
      </c>
      <c r="L1366" s="86" t="b">
        <v>0</v>
      </c>
    </row>
    <row r="1367" spans="1:12" ht="15">
      <c r="A1367" s="86" t="s">
        <v>3794</v>
      </c>
      <c r="B1367" s="86" t="s">
        <v>2722</v>
      </c>
      <c r="C1367" s="86">
        <v>2</v>
      </c>
      <c r="D1367" s="121">
        <v>0.0015241520469047856</v>
      </c>
      <c r="E1367" s="121">
        <v>1.8854047168998846</v>
      </c>
      <c r="F1367" s="86" t="s">
        <v>2571</v>
      </c>
      <c r="G1367" s="86" t="b">
        <v>0</v>
      </c>
      <c r="H1367" s="86" t="b">
        <v>0</v>
      </c>
      <c r="I1367" s="86" t="b">
        <v>0</v>
      </c>
      <c r="J1367" s="86" t="b">
        <v>0</v>
      </c>
      <c r="K1367" s="86" t="b">
        <v>0</v>
      </c>
      <c r="L1367" s="86" t="b">
        <v>0</v>
      </c>
    </row>
    <row r="1368" spans="1:12" ht="15">
      <c r="A1368" s="86" t="s">
        <v>2722</v>
      </c>
      <c r="B1368" s="86" t="s">
        <v>3183</v>
      </c>
      <c r="C1368" s="86">
        <v>2</v>
      </c>
      <c r="D1368" s="121">
        <v>0.0015241520469047856</v>
      </c>
      <c r="E1368" s="121">
        <v>1.1286516112174714</v>
      </c>
      <c r="F1368" s="86" t="s">
        <v>2571</v>
      </c>
      <c r="G1368" s="86" t="b">
        <v>0</v>
      </c>
      <c r="H1368" s="86" t="b">
        <v>0</v>
      </c>
      <c r="I1368" s="86" t="b">
        <v>0</v>
      </c>
      <c r="J1368" s="86" t="b">
        <v>0</v>
      </c>
      <c r="K1368" s="86" t="b">
        <v>0</v>
      </c>
      <c r="L1368" s="86" t="b">
        <v>0</v>
      </c>
    </row>
    <row r="1369" spans="1:12" ht="15">
      <c r="A1369" s="86" t="s">
        <v>3183</v>
      </c>
      <c r="B1369" s="86" t="s">
        <v>3430</v>
      </c>
      <c r="C1369" s="86">
        <v>2</v>
      </c>
      <c r="D1369" s="121">
        <v>0.0015241520469047856</v>
      </c>
      <c r="E1369" s="121">
        <v>2.082894120656796</v>
      </c>
      <c r="F1369" s="86" t="s">
        <v>2571</v>
      </c>
      <c r="G1369" s="86" t="b">
        <v>0</v>
      </c>
      <c r="H1369" s="86" t="b">
        <v>0</v>
      </c>
      <c r="I1369" s="86" t="b">
        <v>0</v>
      </c>
      <c r="J1369" s="86" t="b">
        <v>0</v>
      </c>
      <c r="K1369" s="86" t="b">
        <v>0</v>
      </c>
      <c r="L1369" s="86" t="b">
        <v>0</v>
      </c>
    </row>
    <row r="1370" spans="1:12" ht="15">
      <c r="A1370" s="86" t="s">
        <v>3430</v>
      </c>
      <c r="B1370" s="86" t="s">
        <v>3795</v>
      </c>
      <c r="C1370" s="86">
        <v>2</v>
      </c>
      <c r="D1370" s="121">
        <v>0.0015241520469047856</v>
      </c>
      <c r="E1370" s="121">
        <v>2.8232568101510402</v>
      </c>
      <c r="F1370" s="86" t="s">
        <v>2571</v>
      </c>
      <c r="G1370" s="86" t="b">
        <v>0</v>
      </c>
      <c r="H1370" s="86" t="b">
        <v>0</v>
      </c>
      <c r="I1370" s="86" t="b">
        <v>0</v>
      </c>
      <c r="J1370" s="86" t="b">
        <v>0</v>
      </c>
      <c r="K1370" s="86" t="b">
        <v>0</v>
      </c>
      <c r="L1370" s="86" t="b">
        <v>0</v>
      </c>
    </row>
    <row r="1371" spans="1:12" ht="15">
      <c r="A1371" s="86" t="s">
        <v>3795</v>
      </c>
      <c r="B1371" s="86" t="s">
        <v>2723</v>
      </c>
      <c r="C1371" s="86">
        <v>2</v>
      </c>
      <c r="D1371" s="121">
        <v>0.0015241520469047856</v>
      </c>
      <c r="E1371" s="121">
        <v>1.902438056198665</v>
      </c>
      <c r="F1371" s="86" t="s">
        <v>2571</v>
      </c>
      <c r="G1371" s="86" t="b">
        <v>0</v>
      </c>
      <c r="H1371" s="86" t="b">
        <v>0</v>
      </c>
      <c r="I1371" s="86" t="b">
        <v>0</v>
      </c>
      <c r="J1371" s="86" t="b">
        <v>0</v>
      </c>
      <c r="K1371" s="86" t="b">
        <v>0</v>
      </c>
      <c r="L1371" s="86" t="b">
        <v>0</v>
      </c>
    </row>
    <row r="1372" spans="1:12" ht="15">
      <c r="A1372" s="86" t="s">
        <v>2723</v>
      </c>
      <c r="B1372" s="86" t="s">
        <v>294</v>
      </c>
      <c r="C1372" s="86">
        <v>2</v>
      </c>
      <c r="D1372" s="121">
        <v>0.0015241520469047856</v>
      </c>
      <c r="E1372" s="121">
        <v>1.902438056198665</v>
      </c>
      <c r="F1372" s="86" t="s">
        <v>2571</v>
      </c>
      <c r="G1372" s="86" t="b">
        <v>0</v>
      </c>
      <c r="H1372" s="86" t="b">
        <v>0</v>
      </c>
      <c r="I1372" s="86" t="b">
        <v>0</v>
      </c>
      <c r="J1372" s="86" t="b">
        <v>0</v>
      </c>
      <c r="K1372" s="86" t="b">
        <v>0</v>
      </c>
      <c r="L1372" s="86" t="b">
        <v>0</v>
      </c>
    </row>
    <row r="1373" spans="1:12" ht="15">
      <c r="A1373" s="86" t="s">
        <v>294</v>
      </c>
      <c r="B1373" s="86" t="s">
        <v>324</v>
      </c>
      <c r="C1373" s="86">
        <v>2</v>
      </c>
      <c r="D1373" s="121">
        <v>0.0015241520469047856</v>
      </c>
      <c r="E1373" s="121">
        <v>2.9993480692067216</v>
      </c>
      <c r="F1373" s="86" t="s">
        <v>2571</v>
      </c>
      <c r="G1373" s="86" t="b">
        <v>0</v>
      </c>
      <c r="H1373" s="86" t="b">
        <v>0</v>
      </c>
      <c r="I1373" s="86" t="b">
        <v>0</v>
      </c>
      <c r="J1373" s="86" t="b">
        <v>0</v>
      </c>
      <c r="K1373" s="86" t="b">
        <v>0</v>
      </c>
      <c r="L1373" s="86" t="b">
        <v>0</v>
      </c>
    </row>
    <row r="1374" spans="1:12" ht="15">
      <c r="A1374" s="86" t="s">
        <v>324</v>
      </c>
      <c r="B1374" s="86" t="s">
        <v>2717</v>
      </c>
      <c r="C1374" s="86">
        <v>2</v>
      </c>
      <c r="D1374" s="121">
        <v>0.0015241520469047856</v>
      </c>
      <c r="E1374" s="121">
        <v>1.687594208150967</v>
      </c>
      <c r="F1374" s="86" t="s">
        <v>2571</v>
      </c>
      <c r="G1374" s="86" t="b">
        <v>0</v>
      </c>
      <c r="H1374" s="86" t="b">
        <v>0</v>
      </c>
      <c r="I1374" s="86" t="b">
        <v>0</v>
      </c>
      <c r="J1374" s="86" t="b">
        <v>0</v>
      </c>
      <c r="K1374" s="86" t="b">
        <v>0</v>
      </c>
      <c r="L1374" s="86" t="b">
        <v>0</v>
      </c>
    </row>
    <row r="1375" spans="1:12" ht="15">
      <c r="A1375" s="86" t="s">
        <v>2763</v>
      </c>
      <c r="B1375" s="86" t="s">
        <v>3776</v>
      </c>
      <c r="C1375" s="86">
        <v>2</v>
      </c>
      <c r="D1375" s="121">
        <v>0.0015241520469047856</v>
      </c>
      <c r="E1375" s="121">
        <v>1.9579553840484962</v>
      </c>
      <c r="F1375" s="86" t="s">
        <v>2571</v>
      </c>
      <c r="G1375" s="86" t="b">
        <v>0</v>
      </c>
      <c r="H1375" s="86" t="b">
        <v>0</v>
      </c>
      <c r="I1375" s="86" t="b">
        <v>0</v>
      </c>
      <c r="J1375" s="86" t="b">
        <v>0</v>
      </c>
      <c r="K1375" s="86" t="b">
        <v>0</v>
      </c>
      <c r="L1375" s="86" t="b">
        <v>0</v>
      </c>
    </row>
    <row r="1376" spans="1:12" ht="15">
      <c r="A1376" s="86" t="s">
        <v>3776</v>
      </c>
      <c r="B1376" s="86" t="s">
        <v>3777</v>
      </c>
      <c r="C1376" s="86">
        <v>2</v>
      </c>
      <c r="D1376" s="121">
        <v>0.0015241520469047856</v>
      </c>
      <c r="E1376" s="121">
        <v>2.9993480692067216</v>
      </c>
      <c r="F1376" s="86" t="s">
        <v>2571</v>
      </c>
      <c r="G1376" s="86" t="b">
        <v>0</v>
      </c>
      <c r="H1376" s="86" t="b">
        <v>0</v>
      </c>
      <c r="I1376" s="86" t="b">
        <v>0</v>
      </c>
      <c r="J1376" s="86" t="b">
        <v>0</v>
      </c>
      <c r="K1376" s="86" t="b">
        <v>0</v>
      </c>
      <c r="L1376" s="86" t="b">
        <v>0</v>
      </c>
    </row>
    <row r="1377" spans="1:12" ht="15">
      <c r="A1377" s="86" t="s">
        <v>3777</v>
      </c>
      <c r="B1377" s="86" t="s">
        <v>3414</v>
      </c>
      <c r="C1377" s="86">
        <v>2</v>
      </c>
      <c r="D1377" s="121">
        <v>0.0015241520469047856</v>
      </c>
      <c r="E1377" s="121">
        <v>2.9993480692067216</v>
      </c>
      <c r="F1377" s="86" t="s">
        <v>2571</v>
      </c>
      <c r="G1377" s="86" t="b">
        <v>0</v>
      </c>
      <c r="H1377" s="86" t="b">
        <v>0</v>
      </c>
      <c r="I1377" s="86" t="b">
        <v>0</v>
      </c>
      <c r="J1377" s="86" t="b">
        <v>0</v>
      </c>
      <c r="K1377" s="86" t="b">
        <v>0</v>
      </c>
      <c r="L1377" s="86" t="b">
        <v>0</v>
      </c>
    </row>
    <row r="1378" spans="1:12" ht="15">
      <c r="A1378" s="86" t="s">
        <v>3414</v>
      </c>
      <c r="B1378" s="86" t="s">
        <v>2722</v>
      </c>
      <c r="C1378" s="86">
        <v>2</v>
      </c>
      <c r="D1378" s="121">
        <v>0.0015241520469047856</v>
      </c>
      <c r="E1378" s="121">
        <v>1.8854047168998846</v>
      </c>
      <c r="F1378" s="86" t="s">
        <v>2571</v>
      </c>
      <c r="G1378" s="86" t="b">
        <v>0</v>
      </c>
      <c r="H1378" s="86" t="b">
        <v>0</v>
      </c>
      <c r="I1378" s="86" t="b">
        <v>0</v>
      </c>
      <c r="J1378" s="86" t="b">
        <v>0</v>
      </c>
      <c r="K1378" s="86" t="b">
        <v>0</v>
      </c>
      <c r="L1378" s="86" t="b">
        <v>0</v>
      </c>
    </row>
    <row r="1379" spans="1:12" ht="15">
      <c r="A1379" s="86" t="s">
        <v>2722</v>
      </c>
      <c r="B1379" s="86" t="s">
        <v>3778</v>
      </c>
      <c r="C1379" s="86">
        <v>2</v>
      </c>
      <c r="D1379" s="121">
        <v>0.0015241520469047856</v>
      </c>
      <c r="E1379" s="121">
        <v>1.8690143007117153</v>
      </c>
      <c r="F1379" s="86" t="s">
        <v>2571</v>
      </c>
      <c r="G1379" s="86" t="b">
        <v>0</v>
      </c>
      <c r="H1379" s="86" t="b">
        <v>0</v>
      </c>
      <c r="I1379" s="86" t="b">
        <v>0</v>
      </c>
      <c r="J1379" s="86" t="b">
        <v>0</v>
      </c>
      <c r="K1379" s="86" t="b">
        <v>0</v>
      </c>
      <c r="L1379" s="86" t="b">
        <v>0</v>
      </c>
    </row>
    <row r="1380" spans="1:12" ht="15">
      <c r="A1380" s="86" t="s">
        <v>3778</v>
      </c>
      <c r="B1380" s="86" t="s">
        <v>3216</v>
      </c>
      <c r="C1380" s="86">
        <v>2</v>
      </c>
      <c r="D1380" s="121">
        <v>0.0015241520469047856</v>
      </c>
      <c r="E1380" s="121">
        <v>2.6014080605346837</v>
      </c>
      <c r="F1380" s="86" t="s">
        <v>2571</v>
      </c>
      <c r="G1380" s="86" t="b">
        <v>0</v>
      </c>
      <c r="H1380" s="86" t="b">
        <v>0</v>
      </c>
      <c r="I1380" s="86" t="b">
        <v>0</v>
      </c>
      <c r="J1380" s="86" t="b">
        <v>0</v>
      </c>
      <c r="K1380" s="86" t="b">
        <v>0</v>
      </c>
      <c r="L1380" s="86" t="b">
        <v>0</v>
      </c>
    </row>
    <row r="1381" spans="1:12" ht="15">
      <c r="A1381" s="86" t="s">
        <v>3216</v>
      </c>
      <c r="B1381" s="86" t="s">
        <v>3779</v>
      </c>
      <c r="C1381" s="86">
        <v>2</v>
      </c>
      <c r="D1381" s="121">
        <v>0.0015241520469047856</v>
      </c>
      <c r="E1381" s="121">
        <v>2.6014080605346837</v>
      </c>
      <c r="F1381" s="86" t="s">
        <v>2571</v>
      </c>
      <c r="G1381" s="86" t="b">
        <v>0</v>
      </c>
      <c r="H1381" s="86" t="b">
        <v>0</v>
      </c>
      <c r="I1381" s="86" t="b">
        <v>0</v>
      </c>
      <c r="J1381" s="86" t="b">
        <v>0</v>
      </c>
      <c r="K1381" s="86" t="b">
        <v>0</v>
      </c>
      <c r="L1381" s="86" t="b">
        <v>0</v>
      </c>
    </row>
    <row r="1382" spans="1:12" ht="15">
      <c r="A1382" s="86" t="s">
        <v>3779</v>
      </c>
      <c r="B1382" s="86" t="s">
        <v>2717</v>
      </c>
      <c r="C1382" s="86">
        <v>2</v>
      </c>
      <c r="D1382" s="121">
        <v>0.0015241520469047856</v>
      </c>
      <c r="E1382" s="121">
        <v>1.687594208150967</v>
      </c>
      <c r="F1382" s="86" t="s">
        <v>2571</v>
      </c>
      <c r="G1382" s="86" t="b">
        <v>0</v>
      </c>
      <c r="H1382" s="86" t="b">
        <v>0</v>
      </c>
      <c r="I1382" s="86" t="b">
        <v>0</v>
      </c>
      <c r="J1382" s="86" t="b">
        <v>0</v>
      </c>
      <c r="K1382" s="86" t="b">
        <v>0</v>
      </c>
      <c r="L1382" s="86" t="b">
        <v>0</v>
      </c>
    </row>
    <row r="1383" spans="1:12" ht="15">
      <c r="A1383" s="86" t="s">
        <v>2717</v>
      </c>
      <c r="B1383" s="86" t="s">
        <v>3351</v>
      </c>
      <c r="C1383" s="86">
        <v>2</v>
      </c>
      <c r="D1383" s="121">
        <v>0.0015241520469047856</v>
      </c>
      <c r="E1383" s="121">
        <v>1.386564212486986</v>
      </c>
      <c r="F1383" s="86" t="s">
        <v>2571</v>
      </c>
      <c r="G1383" s="86" t="b">
        <v>0</v>
      </c>
      <c r="H1383" s="86" t="b">
        <v>0</v>
      </c>
      <c r="I1383" s="86" t="b">
        <v>0</v>
      </c>
      <c r="J1383" s="86" t="b">
        <v>0</v>
      </c>
      <c r="K1383" s="86" t="b">
        <v>0</v>
      </c>
      <c r="L1383" s="86" t="b">
        <v>0</v>
      </c>
    </row>
    <row r="1384" spans="1:12" ht="15">
      <c r="A1384" s="86" t="s">
        <v>3351</v>
      </c>
      <c r="B1384" s="86" t="s">
        <v>3218</v>
      </c>
      <c r="C1384" s="86">
        <v>2</v>
      </c>
      <c r="D1384" s="121">
        <v>0.0015241520469047856</v>
      </c>
      <c r="E1384" s="121">
        <v>2.3003780648707024</v>
      </c>
      <c r="F1384" s="86" t="s">
        <v>2571</v>
      </c>
      <c r="G1384" s="86" t="b">
        <v>0</v>
      </c>
      <c r="H1384" s="86" t="b">
        <v>0</v>
      </c>
      <c r="I1384" s="86" t="b">
        <v>0</v>
      </c>
      <c r="J1384" s="86" t="b">
        <v>0</v>
      </c>
      <c r="K1384" s="86" t="b">
        <v>0</v>
      </c>
      <c r="L1384" s="86" t="b">
        <v>0</v>
      </c>
    </row>
    <row r="1385" spans="1:12" ht="15">
      <c r="A1385" s="86" t="s">
        <v>3218</v>
      </c>
      <c r="B1385" s="86" t="s">
        <v>3157</v>
      </c>
      <c r="C1385" s="86">
        <v>2</v>
      </c>
      <c r="D1385" s="121">
        <v>0.0015241520469047856</v>
      </c>
      <c r="E1385" s="121">
        <v>1.540710220181072</v>
      </c>
      <c r="F1385" s="86" t="s">
        <v>2571</v>
      </c>
      <c r="G1385" s="86" t="b">
        <v>0</v>
      </c>
      <c r="H1385" s="86" t="b">
        <v>0</v>
      </c>
      <c r="I1385" s="86" t="b">
        <v>0</v>
      </c>
      <c r="J1385" s="86" t="b">
        <v>0</v>
      </c>
      <c r="K1385" s="86" t="b">
        <v>0</v>
      </c>
      <c r="L1385" s="86" t="b">
        <v>0</v>
      </c>
    </row>
    <row r="1386" spans="1:12" ht="15">
      <c r="A1386" s="86" t="s">
        <v>2756</v>
      </c>
      <c r="B1386" s="86" t="s">
        <v>3780</v>
      </c>
      <c r="C1386" s="86">
        <v>2</v>
      </c>
      <c r="D1386" s="121">
        <v>0.0015241520469047856</v>
      </c>
      <c r="E1386" s="121">
        <v>2.3461355554313776</v>
      </c>
      <c r="F1386" s="86" t="s">
        <v>2571</v>
      </c>
      <c r="G1386" s="86" t="b">
        <v>0</v>
      </c>
      <c r="H1386" s="86" t="b">
        <v>0</v>
      </c>
      <c r="I1386" s="86" t="b">
        <v>0</v>
      </c>
      <c r="J1386" s="86" t="b">
        <v>0</v>
      </c>
      <c r="K1386" s="86" t="b">
        <v>0</v>
      </c>
      <c r="L1386" s="86" t="b">
        <v>0</v>
      </c>
    </row>
    <row r="1387" spans="1:12" ht="15">
      <c r="A1387" s="86" t="s">
        <v>3780</v>
      </c>
      <c r="B1387" s="86" t="s">
        <v>3781</v>
      </c>
      <c r="C1387" s="86">
        <v>2</v>
      </c>
      <c r="D1387" s="121">
        <v>0.0015241520469047856</v>
      </c>
      <c r="E1387" s="121">
        <v>2.9993480692067216</v>
      </c>
      <c r="F1387" s="86" t="s">
        <v>2571</v>
      </c>
      <c r="G1387" s="86" t="b">
        <v>0</v>
      </c>
      <c r="H1387" s="86" t="b">
        <v>0</v>
      </c>
      <c r="I1387" s="86" t="b">
        <v>0</v>
      </c>
      <c r="J1387" s="86" t="b">
        <v>0</v>
      </c>
      <c r="K1387" s="86" t="b">
        <v>0</v>
      </c>
      <c r="L1387" s="86" t="b">
        <v>0</v>
      </c>
    </row>
    <row r="1388" spans="1:12" ht="15">
      <c r="A1388" s="86" t="s">
        <v>3781</v>
      </c>
      <c r="B1388" s="86" t="s">
        <v>3782</v>
      </c>
      <c r="C1388" s="86">
        <v>2</v>
      </c>
      <c r="D1388" s="121">
        <v>0.0015241520469047856</v>
      </c>
      <c r="E1388" s="121">
        <v>2.9993480692067216</v>
      </c>
      <c r="F1388" s="86" t="s">
        <v>2571</v>
      </c>
      <c r="G1388" s="86" t="b">
        <v>0</v>
      </c>
      <c r="H1388" s="86" t="b">
        <v>0</v>
      </c>
      <c r="I1388" s="86" t="b">
        <v>0</v>
      </c>
      <c r="J1388" s="86" t="b">
        <v>0</v>
      </c>
      <c r="K1388" s="86" t="b">
        <v>0</v>
      </c>
      <c r="L1388" s="86" t="b">
        <v>0</v>
      </c>
    </row>
    <row r="1389" spans="1:12" ht="15">
      <c r="A1389" s="86" t="s">
        <v>3782</v>
      </c>
      <c r="B1389" s="86" t="s">
        <v>3783</v>
      </c>
      <c r="C1389" s="86">
        <v>2</v>
      </c>
      <c r="D1389" s="121">
        <v>0.0015241520469047856</v>
      </c>
      <c r="E1389" s="121">
        <v>2.9993480692067216</v>
      </c>
      <c r="F1389" s="86" t="s">
        <v>2571</v>
      </c>
      <c r="G1389" s="86" t="b">
        <v>0</v>
      </c>
      <c r="H1389" s="86" t="b">
        <v>0</v>
      </c>
      <c r="I1389" s="86" t="b">
        <v>0</v>
      </c>
      <c r="J1389" s="86" t="b">
        <v>0</v>
      </c>
      <c r="K1389" s="86" t="b">
        <v>0</v>
      </c>
      <c r="L1389" s="86" t="b">
        <v>0</v>
      </c>
    </row>
    <row r="1390" spans="1:12" ht="15">
      <c r="A1390" s="86" t="s">
        <v>3783</v>
      </c>
      <c r="B1390" s="86" t="s">
        <v>3272</v>
      </c>
      <c r="C1390" s="86">
        <v>2</v>
      </c>
      <c r="D1390" s="121">
        <v>0.0015241520469047856</v>
      </c>
      <c r="E1390" s="121">
        <v>2.8232568101510402</v>
      </c>
      <c r="F1390" s="86" t="s">
        <v>2571</v>
      </c>
      <c r="G1390" s="86" t="b">
        <v>0</v>
      </c>
      <c r="H1390" s="86" t="b">
        <v>0</v>
      </c>
      <c r="I1390" s="86" t="b">
        <v>0</v>
      </c>
      <c r="J1390" s="86" t="b">
        <v>0</v>
      </c>
      <c r="K1390" s="86" t="b">
        <v>0</v>
      </c>
      <c r="L1390" s="86" t="b">
        <v>0</v>
      </c>
    </row>
    <row r="1391" spans="1:12" ht="15">
      <c r="A1391" s="86" t="s">
        <v>3272</v>
      </c>
      <c r="B1391" s="86" t="s">
        <v>3347</v>
      </c>
      <c r="C1391" s="86">
        <v>2</v>
      </c>
      <c r="D1391" s="121">
        <v>0.0015241520469047856</v>
      </c>
      <c r="E1391" s="121">
        <v>2.647165551095359</v>
      </c>
      <c r="F1391" s="86" t="s">
        <v>2571</v>
      </c>
      <c r="G1391" s="86" t="b">
        <v>0</v>
      </c>
      <c r="H1391" s="86" t="b">
        <v>0</v>
      </c>
      <c r="I1391" s="86" t="b">
        <v>0</v>
      </c>
      <c r="J1391" s="86" t="b">
        <v>0</v>
      </c>
      <c r="K1391" s="86" t="b">
        <v>0</v>
      </c>
      <c r="L1391" s="86" t="b">
        <v>0</v>
      </c>
    </row>
    <row r="1392" spans="1:12" ht="15">
      <c r="A1392" s="86" t="s">
        <v>3347</v>
      </c>
      <c r="B1392" s="86" t="s">
        <v>3784</v>
      </c>
      <c r="C1392" s="86">
        <v>2</v>
      </c>
      <c r="D1392" s="121">
        <v>0.0015241520469047856</v>
      </c>
      <c r="E1392" s="121">
        <v>2.8232568101510402</v>
      </c>
      <c r="F1392" s="86" t="s">
        <v>2571</v>
      </c>
      <c r="G1392" s="86" t="b">
        <v>0</v>
      </c>
      <c r="H1392" s="86" t="b">
        <v>0</v>
      </c>
      <c r="I1392" s="86" t="b">
        <v>0</v>
      </c>
      <c r="J1392" s="86" t="b">
        <v>0</v>
      </c>
      <c r="K1392" s="86" t="b">
        <v>0</v>
      </c>
      <c r="L1392" s="86" t="b">
        <v>0</v>
      </c>
    </row>
    <row r="1393" spans="1:12" ht="15">
      <c r="A1393" s="86" t="s">
        <v>3784</v>
      </c>
      <c r="B1393" s="86" t="s">
        <v>3785</v>
      </c>
      <c r="C1393" s="86">
        <v>2</v>
      </c>
      <c r="D1393" s="121">
        <v>0.0015241520469047856</v>
      </c>
      <c r="E1393" s="121">
        <v>2.9993480692067216</v>
      </c>
      <c r="F1393" s="86" t="s">
        <v>2571</v>
      </c>
      <c r="G1393" s="86" t="b">
        <v>0</v>
      </c>
      <c r="H1393" s="86" t="b">
        <v>0</v>
      </c>
      <c r="I1393" s="86" t="b">
        <v>0</v>
      </c>
      <c r="J1393" s="86" t="b">
        <v>0</v>
      </c>
      <c r="K1393" s="86" t="b">
        <v>0</v>
      </c>
      <c r="L1393" s="86" t="b">
        <v>0</v>
      </c>
    </row>
    <row r="1394" spans="1:12" ht="15">
      <c r="A1394" s="86" t="s">
        <v>3785</v>
      </c>
      <c r="B1394" s="86" t="s">
        <v>3283</v>
      </c>
      <c r="C1394" s="86">
        <v>2</v>
      </c>
      <c r="D1394" s="121">
        <v>0.0015241520469047856</v>
      </c>
      <c r="E1394" s="121">
        <v>2.6014080605346837</v>
      </c>
      <c r="F1394" s="86" t="s">
        <v>2571</v>
      </c>
      <c r="G1394" s="86" t="b">
        <v>0</v>
      </c>
      <c r="H1394" s="86" t="b">
        <v>0</v>
      </c>
      <c r="I1394" s="86" t="b">
        <v>0</v>
      </c>
      <c r="J1394" s="86" t="b">
        <v>0</v>
      </c>
      <c r="K1394" s="86" t="b">
        <v>0</v>
      </c>
      <c r="L1394" s="86" t="b">
        <v>0</v>
      </c>
    </row>
    <row r="1395" spans="1:12" ht="15">
      <c r="A1395" s="86" t="s">
        <v>3283</v>
      </c>
      <c r="B1395" s="86" t="s">
        <v>3254</v>
      </c>
      <c r="C1395" s="86">
        <v>2</v>
      </c>
      <c r="D1395" s="121">
        <v>0.0015241520469047856</v>
      </c>
      <c r="E1395" s="121">
        <v>2.124286805815021</v>
      </c>
      <c r="F1395" s="86" t="s">
        <v>2571</v>
      </c>
      <c r="G1395" s="86" t="b">
        <v>0</v>
      </c>
      <c r="H1395" s="86" t="b">
        <v>0</v>
      </c>
      <c r="I1395" s="86" t="b">
        <v>0</v>
      </c>
      <c r="J1395" s="86" t="b">
        <v>0</v>
      </c>
      <c r="K1395" s="86" t="b">
        <v>0</v>
      </c>
      <c r="L1395" s="86" t="b">
        <v>0</v>
      </c>
    </row>
    <row r="1396" spans="1:12" ht="15">
      <c r="A1396" s="86" t="s">
        <v>2723</v>
      </c>
      <c r="B1396" s="86" t="s">
        <v>327</v>
      </c>
      <c r="C1396" s="86">
        <v>2</v>
      </c>
      <c r="D1396" s="121">
        <v>0.0015241520469047856</v>
      </c>
      <c r="E1396" s="121">
        <v>1.902438056198665</v>
      </c>
      <c r="F1396" s="86" t="s">
        <v>2571</v>
      </c>
      <c r="G1396" s="86" t="b">
        <v>0</v>
      </c>
      <c r="H1396" s="86" t="b">
        <v>0</v>
      </c>
      <c r="I1396" s="86" t="b">
        <v>0</v>
      </c>
      <c r="J1396" s="86" t="b">
        <v>0</v>
      </c>
      <c r="K1396" s="86" t="b">
        <v>0</v>
      </c>
      <c r="L1396" s="86" t="b">
        <v>0</v>
      </c>
    </row>
    <row r="1397" spans="1:12" ht="15">
      <c r="A1397" s="86" t="s">
        <v>327</v>
      </c>
      <c r="B1397" s="86" t="s">
        <v>296</v>
      </c>
      <c r="C1397" s="86">
        <v>2</v>
      </c>
      <c r="D1397" s="121">
        <v>0.0015241520469047856</v>
      </c>
      <c r="E1397" s="121">
        <v>2.6983180735427403</v>
      </c>
      <c r="F1397" s="86" t="s">
        <v>2571</v>
      </c>
      <c r="G1397" s="86" t="b">
        <v>0</v>
      </c>
      <c r="H1397" s="86" t="b">
        <v>0</v>
      </c>
      <c r="I1397" s="86" t="b">
        <v>0</v>
      </c>
      <c r="J1397" s="86" t="b">
        <v>0</v>
      </c>
      <c r="K1397" s="86" t="b">
        <v>0</v>
      </c>
      <c r="L1397" s="86" t="b">
        <v>0</v>
      </c>
    </row>
    <row r="1398" spans="1:12" ht="15">
      <c r="A1398" s="86" t="s">
        <v>2713</v>
      </c>
      <c r="B1398" s="86" t="s">
        <v>2714</v>
      </c>
      <c r="C1398" s="86">
        <v>2</v>
      </c>
      <c r="D1398" s="121">
        <v>0.0015241520469047856</v>
      </c>
      <c r="E1398" s="121">
        <v>0.20208052837600488</v>
      </c>
      <c r="F1398" s="86" t="s">
        <v>2571</v>
      </c>
      <c r="G1398" s="86" t="b">
        <v>0</v>
      </c>
      <c r="H1398" s="86" t="b">
        <v>0</v>
      </c>
      <c r="I1398" s="86" t="b">
        <v>0</v>
      </c>
      <c r="J1398" s="86" t="b">
        <v>0</v>
      </c>
      <c r="K1398" s="86" t="b">
        <v>0</v>
      </c>
      <c r="L1398" s="86" t="b">
        <v>0</v>
      </c>
    </row>
    <row r="1399" spans="1:12" ht="15">
      <c r="A1399" s="86" t="s">
        <v>2714</v>
      </c>
      <c r="B1399" s="86" t="s">
        <v>3223</v>
      </c>
      <c r="C1399" s="86">
        <v>2</v>
      </c>
      <c r="D1399" s="121">
        <v>0.0015241520469047856</v>
      </c>
      <c r="E1399" s="121">
        <v>1.4615289741334472</v>
      </c>
      <c r="F1399" s="86" t="s">
        <v>2571</v>
      </c>
      <c r="G1399" s="86" t="b">
        <v>0</v>
      </c>
      <c r="H1399" s="86" t="b">
        <v>0</v>
      </c>
      <c r="I1399" s="86" t="b">
        <v>0</v>
      </c>
      <c r="J1399" s="86" t="b">
        <v>0</v>
      </c>
      <c r="K1399" s="86" t="b">
        <v>0</v>
      </c>
      <c r="L1399" s="86" t="b">
        <v>0</v>
      </c>
    </row>
    <row r="1400" spans="1:12" ht="15">
      <c r="A1400" s="86" t="s">
        <v>2763</v>
      </c>
      <c r="B1400" s="86" t="s">
        <v>320</v>
      </c>
      <c r="C1400" s="86">
        <v>2</v>
      </c>
      <c r="D1400" s="121">
        <v>0.0015241520469047856</v>
      </c>
      <c r="E1400" s="121">
        <v>1.9579553840484962</v>
      </c>
      <c r="F1400" s="86" t="s">
        <v>2571</v>
      </c>
      <c r="G1400" s="86" t="b">
        <v>0</v>
      </c>
      <c r="H1400" s="86" t="b">
        <v>0</v>
      </c>
      <c r="I1400" s="86" t="b">
        <v>0</v>
      </c>
      <c r="J1400" s="86" t="b">
        <v>0</v>
      </c>
      <c r="K1400" s="86" t="b">
        <v>0</v>
      </c>
      <c r="L1400" s="86" t="b">
        <v>0</v>
      </c>
    </row>
    <row r="1401" spans="1:12" ht="15">
      <c r="A1401" s="86" t="s">
        <v>320</v>
      </c>
      <c r="B1401" s="86" t="s">
        <v>2768</v>
      </c>
      <c r="C1401" s="86">
        <v>2</v>
      </c>
      <c r="D1401" s="121">
        <v>0.0015241520469047856</v>
      </c>
      <c r="E1401" s="121">
        <v>2.6983180735427403</v>
      </c>
      <c r="F1401" s="86" t="s">
        <v>2571</v>
      </c>
      <c r="G1401" s="86" t="b">
        <v>0</v>
      </c>
      <c r="H1401" s="86" t="b">
        <v>0</v>
      </c>
      <c r="I1401" s="86" t="b">
        <v>0</v>
      </c>
      <c r="J1401" s="86" t="b">
        <v>0</v>
      </c>
      <c r="K1401" s="86" t="b">
        <v>0</v>
      </c>
      <c r="L1401" s="86" t="b">
        <v>0</v>
      </c>
    </row>
    <row r="1402" spans="1:12" ht="15">
      <c r="A1402" s="86" t="s">
        <v>2768</v>
      </c>
      <c r="B1402" s="86" t="s">
        <v>2715</v>
      </c>
      <c r="C1402" s="86">
        <v>2</v>
      </c>
      <c r="D1402" s="121">
        <v>0.0015241520469047856</v>
      </c>
      <c r="E1402" s="121">
        <v>1.3461355554313776</v>
      </c>
      <c r="F1402" s="86" t="s">
        <v>2571</v>
      </c>
      <c r="G1402" s="86" t="b">
        <v>0</v>
      </c>
      <c r="H1402" s="86" t="b">
        <v>0</v>
      </c>
      <c r="I1402" s="86" t="b">
        <v>0</v>
      </c>
      <c r="J1402" s="86" t="b">
        <v>0</v>
      </c>
      <c r="K1402" s="86" t="b">
        <v>0</v>
      </c>
      <c r="L1402" s="86" t="b">
        <v>0</v>
      </c>
    </row>
    <row r="1403" spans="1:12" ht="15">
      <c r="A1403" s="86" t="s">
        <v>2770</v>
      </c>
      <c r="B1403" s="86" t="s">
        <v>2771</v>
      </c>
      <c r="C1403" s="86">
        <v>2</v>
      </c>
      <c r="D1403" s="121">
        <v>0.0015241520469047856</v>
      </c>
      <c r="E1403" s="121">
        <v>2.6983180735427403</v>
      </c>
      <c r="F1403" s="86" t="s">
        <v>2571</v>
      </c>
      <c r="G1403" s="86" t="b">
        <v>0</v>
      </c>
      <c r="H1403" s="86" t="b">
        <v>0</v>
      </c>
      <c r="I1403" s="86" t="b">
        <v>0</v>
      </c>
      <c r="J1403" s="86" t="b">
        <v>0</v>
      </c>
      <c r="K1403" s="86" t="b">
        <v>0</v>
      </c>
      <c r="L1403" s="86" t="b">
        <v>0</v>
      </c>
    </row>
    <row r="1404" spans="1:12" ht="15">
      <c r="A1404" s="86" t="s">
        <v>2771</v>
      </c>
      <c r="B1404" s="86" t="s">
        <v>334</v>
      </c>
      <c r="C1404" s="86">
        <v>2</v>
      </c>
      <c r="D1404" s="121">
        <v>0.0015241520469047856</v>
      </c>
      <c r="E1404" s="121">
        <v>2.9993480692067216</v>
      </c>
      <c r="F1404" s="86" t="s">
        <v>2571</v>
      </c>
      <c r="G1404" s="86" t="b">
        <v>0</v>
      </c>
      <c r="H1404" s="86" t="b">
        <v>0</v>
      </c>
      <c r="I1404" s="86" t="b">
        <v>0</v>
      </c>
      <c r="J1404" s="86" t="b">
        <v>0</v>
      </c>
      <c r="K1404" s="86" t="b">
        <v>0</v>
      </c>
      <c r="L1404" s="86" t="b">
        <v>0</v>
      </c>
    </row>
    <row r="1405" spans="1:12" ht="15">
      <c r="A1405" s="86" t="s">
        <v>334</v>
      </c>
      <c r="B1405" s="86" t="s">
        <v>2769</v>
      </c>
      <c r="C1405" s="86">
        <v>2</v>
      </c>
      <c r="D1405" s="121">
        <v>0.0015241520469047856</v>
      </c>
      <c r="E1405" s="121">
        <v>2.1542500291924647</v>
      </c>
      <c r="F1405" s="86" t="s">
        <v>2571</v>
      </c>
      <c r="G1405" s="86" t="b">
        <v>0</v>
      </c>
      <c r="H1405" s="86" t="b">
        <v>0</v>
      </c>
      <c r="I1405" s="86" t="b">
        <v>0</v>
      </c>
      <c r="J1405" s="86" t="b">
        <v>0</v>
      </c>
      <c r="K1405" s="86" t="b">
        <v>0</v>
      </c>
      <c r="L1405" s="86" t="b">
        <v>0</v>
      </c>
    </row>
    <row r="1406" spans="1:12" ht="15">
      <c r="A1406" s="86" t="s">
        <v>2769</v>
      </c>
      <c r="B1406" s="86" t="s">
        <v>2772</v>
      </c>
      <c r="C1406" s="86">
        <v>2</v>
      </c>
      <c r="D1406" s="121">
        <v>0.0015241520469047856</v>
      </c>
      <c r="E1406" s="121">
        <v>1.978158770136783</v>
      </c>
      <c r="F1406" s="86" t="s">
        <v>2571</v>
      </c>
      <c r="G1406" s="86" t="b">
        <v>0</v>
      </c>
      <c r="H1406" s="86" t="b">
        <v>0</v>
      </c>
      <c r="I1406" s="86" t="b">
        <v>0</v>
      </c>
      <c r="J1406" s="86" t="b">
        <v>0</v>
      </c>
      <c r="K1406" s="86" t="b">
        <v>0</v>
      </c>
      <c r="L1406" s="86" t="b">
        <v>0</v>
      </c>
    </row>
    <row r="1407" spans="1:12" ht="15">
      <c r="A1407" s="86" t="s">
        <v>2772</v>
      </c>
      <c r="B1407" s="86" t="s">
        <v>3202</v>
      </c>
      <c r="C1407" s="86">
        <v>2</v>
      </c>
      <c r="D1407" s="121">
        <v>0.0015241520469047856</v>
      </c>
      <c r="E1407" s="121">
        <v>2.522226814487059</v>
      </c>
      <c r="F1407" s="86" t="s">
        <v>2571</v>
      </c>
      <c r="G1407" s="86" t="b">
        <v>0</v>
      </c>
      <c r="H1407" s="86" t="b">
        <v>0</v>
      </c>
      <c r="I1407" s="86" t="b">
        <v>0</v>
      </c>
      <c r="J1407" s="86" t="b">
        <v>0</v>
      </c>
      <c r="K1407" s="86" t="b">
        <v>0</v>
      </c>
      <c r="L1407" s="86" t="b">
        <v>0</v>
      </c>
    </row>
    <row r="1408" spans="1:12" ht="15">
      <c r="A1408" s="86" t="s">
        <v>3202</v>
      </c>
      <c r="B1408" s="86" t="s">
        <v>2756</v>
      </c>
      <c r="C1408" s="86">
        <v>2</v>
      </c>
      <c r="D1408" s="121">
        <v>0.0015241520469047856</v>
      </c>
      <c r="E1408" s="121">
        <v>2.0451055597673964</v>
      </c>
      <c r="F1408" s="86" t="s">
        <v>2571</v>
      </c>
      <c r="G1408" s="86" t="b">
        <v>0</v>
      </c>
      <c r="H1408" s="86" t="b">
        <v>0</v>
      </c>
      <c r="I1408" s="86" t="b">
        <v>0</v>
      </c>
      <c r="J1408" s="86" t="b">
        <v>0</v>
      </c>
      <c r="K1408" s="86" t="b">
        <v>0</v>
      </c>
      <c r="L1408" s="86" t="b">
        <v>0</v>
      </c>
    </row>
    <row r="1409" spans="1:12" ht="15">
      <c r="A1409" s="86" t="s">
        <v>2713</v>
      </c>
      <c r="B1409" s="86" t="s">
        <v>2766</v>
      </c>
      <c r="C1409" s="86">
        <v>2</v>
      </c>
      <c r="D1409" s="121">
        <v>0.0015241520469047856</v>
      </c>
      <c r="E1409" s="121">
        <v>1.24347321353423</v>
      </c>
      <c r="F1409" s="86" t="s">
        <v>2571</v>
      </c>
      <c r="G1409" s="86" t="b">
        <v>0</v>
      </c>
      <c r="H1409" s="86" t="b">
        <v>0</v>
      </c>
      <c r="I1409" s="86" t="b">
        <v>0</v>
      </c>
      <c r="J1409" s="86" t="b">
        <v>0</v>
      </c>
      <c r="K1409" s="86" t="b">
        <v>0</v>
      </c>
      <c r="L1409" s="86" t="b">
        <v>0</v>
      </c>
    </row>
    <row r="1410" spans="1:12" ht="15">
      <c r="A1410" s="86" t="s">
        <v>2758</v>
      </c>
      <c r="B1410" s="86" t="s">
        <v>3224</v>
      </c>
      <c r="C1410" s="86">
        <v>2</v>
      </c>
      <c r="D1410" s="121">
        <v>0.0015241520469047856</v>
      </c>
      <c r="E1410" s="121">
        <v>2.2791887658007646</v>
      </c>
      <c r="F1410" s="86" t="s">
        <v>2571</v>
      </c>
      <c r="G1410" s="86" t="b">
        <v>0</v>
      </c>
      <c r="H1410" s="86" t="b">
        <v>0</v>
      </c>
      <c r="I1410" s="86" t="b">
        <v>0</v>
      </c>
      <c r="J1410" s="86" t="b">
        <v>0</v>
      </c>
      <c r="K1410" s="86" t="b">
        <v>0</v>
      </c>
      <c r="L1410" s="86" t="b">
        <v>0</v>
      </c>
    </row>
    <row r="1411" spans="1:12" ht="15">
      <c r="A1411" s="86" t="s">
        <v>2739</v>
      </c>
      <c r="B1411" s="86" t="s">
        <v>3213</v>
      </c>
      <c r="C1411" s="86">
        <v>2</v>
      </c>
      <c r="D1411" s="121">
        <v>0.0015241520469047856</v>
      </c>
      <c r="E1411" s="121">
        <v>2.455280024856446</v>
      </c>
      <c r="F1411" s="86" t="s">
        <v>2571</v>
      </c>
      <c r="G1411" s="86" t="b">
        <v>0</v>
      </c>
      <c r="H1411" s="86" t="b">
        <v>0</v>
      </c>
      <c r="I1411" s="86" t="b">
        <v>0</v>
      </c>
      <c r="J1411" s="86" t="b">
        <v>0</v>
      </c>
      <c r="K1411" s="86" t="b">
        <v>0</v>
      </c>
      <c r="L1411" s="86" t="b">
        <v>0</v>
      </c>
    </row>
    <row r="1412" spans="1:12" ht="15">
      <c r="A1412" s="86" t="s">
        <v>3213</v>
      </c>
      <c r="B1412" s="86" t="s">
        <v>3322</v>
      </c>
      <c r="C1412" s="86">
        <v>2</v>
      </c>
      <c r="D1412" s="121">
        <v>0.0015241520469047856</v>
      </c>
      <c r="E1412" s="121">
        <v>2.9993480692067216</v>
      </c>
      <c r="F1412" s="86" t="s">
        <v>2571</v>
      </c>
      <c r="G1412" s="86" t="b">
        <v>0</v>
      </c>
      <c r="H1412" s="86" t="b">
        <v>0</v>
      </c>
      <c r="I1412" s="86" t="b">
        <v>0</v>
      </c>
      <c r="J1412" s="86" t="b">
        <v>0</v>
      </c>
      <c r="K1412" s="86" t="b">
        <v>0</v>
      </c>
      <c r="L1412" s="86" t="b">
        <v>0</v>
      </c>
    </row>
    <row r="1413" spans="1:12" ht="15">
      <c r="A1413" s="86" t="s">
        <v>3322</v>
      </c>
      <c r="B1413" s="86" t="s">
        <v>2714</v>
      </c>
      <c r="C1413" s="86">
        <v>2</v>
      </c>
      <c r="D1413" s="121">
        <v>0.0015241520469047856</v>
      </c>
      <c r="E1413" s="121">
        <v>1.6569253883845152</v>
      </c>
      <c r="F1413" s="86" t="s">
        <v>2571</v>
      </c>
      <c r="G1413" s="86" t="b">
        <v>0</v>
      </c>
      <c r="H1413" s="86" t="b">
        <v>0</v>
      </c>
      <c r="I1413" s="86" t="b">
        <v>0</v>
      </c>
      <c r="J1413" s="86" t="b">
        <v>0</v>
      </c>
      <c r="K1413" s="86" t="b">
        <v>0</v>
      </c>
      <c r="L1413" s="86" t="b">
        <v>0</v>
      </c>
    </row>
    <row r="1414" spans="1:12" ht="15">
      <c r="A1414" s="86" t="s">
        <v>3261</v>
      </c>
      <c r="B1414" s="86" t="s">
        <v>3194</v>
      </c>
      <c r="C1414" s="86">
        <v>2</v>
      </c>
      <c r="D1414" s="121">
        <v>0.0015241520469047856</v>
      </c>
      <c r="E1414" s="121">
        <v>2.6014080605346837</v>
      </c>
      <c r="F1414" s="86" t="s">
        <v>2571</v>
      </c>
      <c r="G1414" s="86" t="b">
        <v>0</v>
      </c>
      <c r="H1414" s="86" t="b">
        <v>0</v>
      </c>
      <c r="I1414" s="86" t="b">
        <v>0</v>
      </c>
      <c r="J1414" s="86" t="b">
        <v>0</v>
      </c>
      <c r="K1414" s="86" t="b">
        <v>0</v>
      </c>
      <c r="L1414" s="86" t="b">
        <v>0</v>
      </c>
    </row>
    <row r="1415" spans="1:12" ht="15">
      <c r="A1415" s="86" t="s">
        <v>3412</v>
      </c>
      <c r="B1415" s="86" t="s">
        <v>2730</v>
      </c>
      <c r="C1415" s="86">
        <v>2</v>
      </c>
      <c r="D1415" s="121">
        <v>0.0015241520469047856</v>
      </c>
      <c r="E1415" s="121">
        <v>2.397288077878759</v>
      </c>
      <c r="F1415" s="86" t="s">
        <v>2571</v>
      </c>
      <c r="G1415" s="86" t="b">
        <v>0</v>
      </c>
      <c r="H1415" s="86" t="b">
        <v>0</v>
      </c>
      <c r="I1415" s="86" t="b">
        <v>0</v>
      </c>
      <c r="J1415" s="86" t="b">
        <v>0</v>
      </c>
      <c r="K1415" s="86" t="b">
        <v>0</v>
      </c>
      <c r="L1415" s="86" t="b">
        <v>0</v>
      </c>
    </row>
    <row r="1416" spans="1:12" ht="15">
      <c r="A1416" s="86" t="s">
        <v>3233</v>
      </c>
      <c r="B1416" s="86" t="s">
        <v>3234</v>
      </c>
      <c r="C1416" s="86">
        <v>2</v>
      </c>
      <c r="D1416" s="121">
        <v>0.0015241520469047856</v>
      </c>
      <c r="E1416" s="121">
        <v>2.9993480692067216</v>
      </c>
      <c r="F1416" s="86" t="s">
        <v>2571</v>
      </c>
      <c r="G1416" s="86" t="b">
        <v>0</v>
      </c>
      <c r="H1416" s="86" t="b">
        <v>0</v>
      </c>
      <c r="I1416" s="86" t="b">
        <v>0</v>
      </c>
      <c r="J1416" s="86" t="b">
        <v>0</v>
      </c>
      <c r="K1416" s="86" t="b">
        <v>0</v>
      </c>
      <c r="L1416" s="86" t="b">
        <v>0</v>
      </c>
    </row>
    <row r="1417" spans="1:12" ht="15">
      <c r="A1417" s="86" t="s">
        <v>3257</v>
      </c>
      <c r="B1417" s="86" t="s">
        <v>3344</v>
      </c>
      <c r="C1417" s="86">
        <v>2</v>
      </c>
      <c r="D1417" s="121">
        <v>0.0015241520469047856</v>
      </c>
      <c r="E1417" s="121">
        <v>2.6983180735427403</v>
      </c>
      <c r="F1417" s="86" t="s">
        <v>2571</v>
      </c>
      <c r="G1417" s="86" t="b">
        <v>0</v>
      </c>
      <c r="H1417" s="86" t="b">
        <v>0</v>
      </c>
      <c r="I1417" s="86" t="b">
        <v>0</v>
      </c>
      <c r="J1417" s="86" t="b">
        <v>0</v>
      </c>
      <c r="K1417" s="86" t="b">
        <v>0</v>
      </c>
      <c r="L1417" s="86" t="b">
        <v>0</v>
      </c>
    </row>
    <row r="1418" spans="1:12" ht="15">
      <c r="A1418" s="86" t="s">
        <v>2723</v>
      </c>
      <c r="B1418" s="86" t="s">
        <v>247</v>
      </c>
      <c r="C1418" s="86">
        <v>2</v>
      </c>
      <c r="D1418" s="121">
        <v>0.0015241520469047856</v>
      </c>
      <c r="E1418" s="121">
        <v>1.902438056198665</v>
      </c>
      <c r="F1418" s="86" t="s">
        <v>2571</v>
      </c>
      <c r="G1418" s="86" t="b">
        <v>0</v>
      </c>
      <c r="H1418" s="86" t="b">
        <v>0</v>
      </c>
      <c r="I1418" s="86" t="b">
        <v>0</v>
      </c>
      <c r="J1418" s="86" t="b">
        <v>0</v>
      </c>
      <c r="K1418" s="86" t="b">
        <v>0</v>
      </c>
      <c r="L1418" s="86" t="b">
        <v>0</v>
      </c>
    </row>
    <row r="1419" spans="1:12" ht="15">
      <c r="A1419" s="86" t="s">
        <v>3160</v>
      </c>
      <c r="B1419" s="86" t="s">
        <v>2754</v>
      </c>
      <c r="C1419" s="86">
        <v>2</v>
      </c>
      <c r="D1419" s="121">
        <v>0.0015241520469047856</v>
      </c>
      <c r="E1419" s="121">
        <v>1.82325681015104</v>
      </c>
      <c r="F1419" s="86" t="s">
        <v>2571</v>
      </c>
      <c r="G1419" s="86" t="b">
        <v>0</v>
      </c>
      <c r="H1419" s="86" t="b">
        <v>0</v>
      </c>
      <c r="I1419" s="86" t="b">
        <v>0</v>
      </c>
      <c r="J1419" s="86" t="b">
        <v>0</v>
      </c>
      <c r="K1419" s="86" t="b">
        <v>0</v>
      </c>
      <c r="L1419" s="86" t="b">
        <v>0</v>
      </c>
    </row>
    <row r="1420" spans="1:12" ht="15">
      <c r="A1420" s="86" t="s">
        <v>2725</v>
      </c>
      <c r="B1420" s="86" t="s">
        <v>3197</v>
      </c>
      <c r="C1420" s="86">
        <v>2</v>
      </c>
      <c r="D1420" s="121">
        <v>0.0015241520469047856</v>
      </c>
      <c r="E1420" s="121">
        <v>1.7563100205204267</v>
      </c>
      <c r="F1420" s="86" t="s">
        <v>2571</v>
      </c>
      <c r="G1420" s="86" t="b">
        <v>0</v>
      </c>
      <c r="H1420" s="86" t="b">
        <v>0</v>
      </c>
      <c r="I1420" s="86" t="b">
        <v>0</v>
      </c>
      <c r="J1420" s="86" t="b">
        <v>0</v>
      </c>
      <c r="K1420" s="86" t="b">
        <v>0</v>
      </c>
      <c r="L1420" s="86" t="b">
        <v>0</v>
      </c>
    </row>
    <row r="1421" spans="1:12" ht="15">
      <c r="A1421" s="86" t="s">
        <v>3198</v>
      </c>
      <c r="B1421" s="86" t="s">
        <v>2757</v>
      </c>
      <c r="C1421" s="86">
        <v>2</v>
      </c>
      <c r="D1421" s="121">
        <v>0.0015241520469047856</v>
      </c>
      <c r="E1421" s="121">
        <v>2.522226814487059</v>
      </c>
      <c r="F1421" s="86" t="s">
        <v>2571</v>
      </c>
      <c r="G1421" s="86" t="b">
        <v>0</v>
      </c>
      <c r="H1421" s="86" t="b">
        <v>0</v>
      </c>
      <c r="I1421" s="86" t="b">
        <v>0</v>
      </c>
      <c r="J1421" s="86" t="b">
        <v>0</v>
      </c>
      <c r="K1421" s="86" t="b">
        <v>0</v>
      </c>
      <c r="L1421" s="86" t="b">
        <v>0</v>
      </c>
    </row>
    <row r="1422" spans="1:12" ht="15">
      <c r="A1422" s="86" t="s">
        <v>2757</v>
      </c>
      <c r="B1422" s="86" t="s">
        <v>2725</v>
      </c>
      <c r="C1422" s="86">
        <v>2</v>
      </c>
      <c r="D1422" s="121">
        <v>0.0015241520469047856</v>
      </c>
      <c r="E1422" s="121">
        <v>2.1542500291924647</v>
      </c>
      <c r="F1422" s="86" t="s">
        <v>2571</v>
      </c>
      <c r="G1422" s="86" t="b">
        <v>0</v>
      </c>
      <c r="H1422" s="86" t="b">
        <v>0</v>
      </c>
      <c r="I1422" s="86" t="b">
        <v>0</v>
      </c>
      <c r="J1422" s="86" t="b">
        <v>0</v>
      </c>
      <c r="K1422" s="86" t="b">
        <v>0</v>
      </c>
      <c r="L1422" s="86" t="b">
        <v>0</v>
      </c>
    </row>
    <row r="1423" spans="1:12" ht="15">
      <c r="A1423" s="86" t="s">
        <v>2725</v>
      </c>
      <c r="B1423" s="86" t="s">
        <v>3274</v>
      </c>
      <c r="C1423" s="86">
        <v>2</v>
      </c>
      <c r="D1423" s="121">
        <v>0.0015241520469047856</v>
      </c>
      <c r="E1423" s="121">
        <v>2.1542500291924647</v>
      </c>
      <c r="F1423" s="86" t="s">
        <v>2571</v>
      </c>
      <c r="G1423" s="86" t="b">
        <v>0</v>
      </c>
      <c r="H1423" s="86" t="b">
        <v>0</v>
      </c>
      <c r="I1423" s="86" t="b">
        <v>0</v>
      </c>
      <c r="J1423" s="86" t="b">
        <v>0</v>
      </c>
      <c r="K1423" s="86" t="b">
        <v>0</v>
      </c>
      <c r="L1423" s="86" t="b">
        <v>0</v>
      </c>
    </row>
    <row r="1424" spans="1:12" ht="15">
      <c r="A1424" s="86" t="s">
        <v>3274</v>
      </c>
      <c r="B1424" s="86" t="s">
        <v>2715</v>
      </c>
      <c r="C1424" s="86">
        <v>2</v>
      </c>
      <c r="D1424" s="121">
        <v>0.0015241520469047856</v>
      </c>
      <c r="E1424" s="121">
        <v>1.647165551095359</v>
      </c>
      <c r="F1424" s="86" t="s">
        <v>2571</v>
      </c>
      <c r="G1424" s="86" t="b">
        <v>0</v>
      </c>
      <c r="H1424" s="86" t="b">
        <v>0</v>
      </c>
      <c r="I1424" s="86" t="b">
        <v>0</v>
      </c>
      <c r="J1424" s="86" t="b">
        <v>0</v>
      </c>
      <c r="K1424" s="86" t="b">
        <v>0</v>
      </c>
      <c r="L1424" s="86" t="b">
        <v>0</v>
      </c>
    </row>
    <row r="1425" spans="1:12" ht="15">
      <c r="A1425" s="86" t="s">
        <v>2770</v>
      </c>
      <c r="B1425" s="86" t="s">
        <v>3226</v>
      </c>
      <c r="C1425" s="86">
        <v>2</v>
      </c>
      <c r="D1425" s="121">
        <v>0.0015241520469047856</v>
      </c>
      <c r="E1425" s="121">
        <v>2.6983180735427403</v>
      </c>
      <c r="F1425" s="86" t="s">
        <v>2571</v>
      </c>
      <c r="G1425" s="86" t="b">
        <v>0</v>
      </c>
      <c r="H1425" s="86" t="b">
        <v>0</v>
      </c>
      <c r="I1425" s="86" t="b">
        <v>0</v>
      </c>
      <c r="J1425" s="86" t="b">
        <v>0</v>
      </c>
      <c r="K1425" s="86" t="b">
        <v>0</v>
      </c>
      <c r="L1425" s="86" t="b">
        <v>0</v>
      </c>
    </row>
    <row r="1426" spans="1:12" ht="15">
      <c r="A1426" s="86" t="s">
        <v>3226</v>
      </c>
      <c r="B1426" s="86" t="s">
        <v>2716</v>
      </c>
      <c r="C1426" s="86">
        <v>2</v>
      </c>
      <c r="D1426" s="121">
        <v>0.0015241520469047856</v>
      </c>
      <c r="E1426" s="121">
        <v>1.8854047168998846</v>
      </c>
      <c r="F1426" s="86" t="s">
        <v>2571</v>
      </c>
      <c r="G1426" s="86" t="b">
        <v>0</v>
      </c>
      <c r="H1426" s="86" t="b">
        <v>0</v>
      </c>
      <c r="I1426" s="86" t="b">
        <v>0</v>
      </c>
      <c r="J1426" s="86" t="b">
        <v>0</v>
      </c>
      <c r="K1426" s="86" t="b">
        <v>0</v>
      </c>
      <c r="L1426" s="86" t="b">
        <v>0</v>
      </c>
    </row>
    <row r="1427" spans="1:12" ht="15">
      <c r="A1427" s="86" t="s">
        <v>2716</v>
      </c>
      <c r="B1427" s="86" t="s">
        <v>3275</v>
      </c>
      <c r="C1427" s="86">
        <v>2</v>
      </c>
      <c r="D1427" s="121">
        <v>0.0015241520469047856</v>
      </c>
      <c r="E1427" s="121">
        <v>1.8854047168998846</v>
      </c>
      <c r="F1427" s="86" t="s">
        <v>2571</v>
      </c>
      <c r="G1427" s="86" t="b">
        <v>0</v>
      </c>
      <c r="H1427" s="86" t="b">
        <v>0</v>
      </c>
      <c r="I1427" s="86" t="b">
        <v>0</v>
      </c>
      <c r="J1427" s="86" t="b">
        <v>0</v>
      </c>
      <c r="K1427" s="86" t="b">
        <v>0</v>
      </c>
      <c r="L1427" s="86" t="b">
        <v>0</v>
      </c>
    </row>
    <row r="1428" spans="1:12" ht="15">
      <c r="A1428" s="86" t="s">
        <v>3275</v>
      </c>
      <c r="B1428" s="86" t="s">
        <v>2722</v>
      </c>
      <c r="C1428" s="86">
        <v>2</v>
      </c>
      <c r="D1428" s="121">
        <v>0.0015241520469047856</v>
      </c>
      <c r="E1428" s="121">
        <v>1.8854047168998846</v>
      </c>
      <c r="F1428" s="86" t="s">
        <v>2571</v>
      </c>
      <c r="G1428" s="86" t="b">
        <v>0</v>
      </c>
      <c r="H1428" s="86" t="b">
        <v>0</v>
      </c>
      <c r="I1428" s="86" t="b">
        <v>0</v>
      </c>
      <c r="J1428" s="86" t="b">
        <v>0</v>
      </c>
      <c r="K1428" s="86" t="b">
        <v>0</v>
      </c>
      <c r="L1428" s="86" t="b">
        <v>0</v>
      </c>
    </row>
    <row r="1429" spans="1:12" ht="15">
      <c r="A1429" s="86" t="s">
        <v>2722</v>
      </c>
      <c r="B1429" s="86" t="s">
        <v>2763</v>
      </c>
      <c r="C1429" s="86">
        <v>2</v>
      </c>
      <c r="D1429" s="121">
        <v>0.0015241520469047856</v>
      </c>
      <c r="E1429" s="121">
        <v>1.0239162606974583</v>
      </c>
      <c r="F1429" s="86" t="s">
        <v>2571</v>
      </c>
      <c r="G1429" s="86" t="b">
        <v>0</v>
      </c>
      <c r="H1429" s="86" t="b">
        <v>0</v>
      </c>
      <c r="I1429" s="86" t="b">
        <v>0</v>
      </c>
      <c r="J1429" s="86" t="b">
        <v>0</v>
      </c>
      <c r="K1429" s="86" t="b">
        <v>0</v>
      </c>
      <c r="L1429" s="86" t="b">
        <v>0</v>
      </c>
    </row>
    <row r="1430" spans="1:12" ht="15">
      <c r="A1430" s="86" t="s">
        <v>2763</v>
      </c>
      <c r="B1430" s="86" t="s">
        <v>3206</v>
      </c>
      <c r="C1430" s="86">
        <v>2</v>
      </c>
      <c r="D1430" s="121">
        <v>0.0015241520469047856</v>
      </c>
      <c r="E1430" s="121">
        <v>1.781864124992815</v>
      </c>
      <c r="F1430" s="86" t="s">
        <v>2571</v>
      </c>
      <c r="G1430" s="86" t="b">
        <v>0</v>
      </c>
      <c r="H1430" s="86" t="b">
        <v>0</v>
      </c>
      <c r="I1430" s="86" t="b">
        <v>0</v>
      </c>
      <c r="J1430" s="86" t="b">
        <v>0</v>
      </c>
      <c r="K1430" s="86" t="b">
        <v>0</v>
      </c>
      <c r="L1430" s="86" t="b">
        <v>0</v>
      </c>
    </row>
    <row r="1431" spans="1:12" ht="15">
      <c r="A1431" s="86" t="s">
        <v>3206</v>
      </c>
      <c r="B1431" s="86" t="s">
        <v>2715</v>
      </c>
      <c r="C1431" s="86">
        <v>2</v>
      </c>
      <c r="D1431" s="121">
        <v>0.0015241520469047856</v>
      </c>
      <c r="E1431" s="121">
        <v>1.4710742920396775</v>
      </c>
      <c r="F1431" s="86" t="s">
        <v>2571</v>
      </c>
      <c r="G1431" s="86" t="b">
        <v>0</v>
      </c>
      <c r="H1431" s="86" t="b">
        <v>0</v>
      </c>
      <c r="I1431" s="86" t="b">
        <v>0</v>
      </c>
      <c r="J1431" s="86" t="b">
        <v>0</v>
      </c>
      <c r="K1431" s="86" t="b">
        <v>0</v>
      </c>
      <c r="L1431" s="86" t="b">
        <v>0</v>
      </c>
    </row>
    <row r="1432" spans="1:12" ht="15">
      <c r="A1432" s="86" t="s">
        <v>2715</v>
      </c>
      <c r="B1432" s="86" t="s">
        <v>3276</v>
      </c>
      <c r="C1432" s="86">
        <v>2</v>
      </c>
      <c r="D1432" s="121">
        <v>0.0015241520469047856</v>
      </c>
      <c r="E1432" s="121">
        <v>1.628280206934985</v>
      </c>
      <c r="F1432" s="86" t="s">
        <v>2571</v>
      </c>
      <c r="G1432" s="86" t="b">
        <v>0</v>
      </c>
      <c r="H1432" s="86" t="b">
        <v>0</v>
      </c>
      <c r="I1432" s="86" t="b">
        <v>0</v>
      </c>
      <c r="J1432" s="86" t="b">
        <v>0</v>
      </c>
      <c r="K1432" s="86" t="b">
        <v>0</v>
      </c>
      <c r="L1432" s="86" t="b">
        <v>0</v>
      </c>
    </row>
    <row r="1433" spans="1:12" ht="15">
      <c r="A1433" s="86" t="s">
        <v>3276</v>
      </c>
      <c r="B1433" s="86" t="s">
        <v>2722</v>
      </c>
      <c r="C1433" s="86">
        <v>2</v>
      </c>
      <c r="D1433" s="121">
        <v>0.0015241520469047856</v>
      </c>
      <c r="E1433" s="121">
        <v>1.8854047168998846</v>
      </c>
      <c r="F1433" s="86" t="s">
        <v>2571</v>
      </c>
      <c r="G1433" s="86" t="b">
        <v>0</v>
      </c>
      <c r="H1433" s="86" t="b">
        <v>0</v>
      </c>
      <c r="I1433" s="86" t="b">
        <v>0</v>
      </c>
      <c r="J1433" s="86" t="b">
        <v>0</v>
      </c>
      <c r="K1433" s="86" t="b">
        <v>0</v>
      </c>
      <c r="L1433" s="86" t="b">
        <v>0</v>
      </c>
    </row>
    <row r="1434" spans="1:12" ht="15">
      <c r="A1434" s="86" t="s">
        <v>2722</v>
      </c>
      <c r="B1434" s="86" t="s">
        <v>2715</v>
      </c>
      <c r="C1434" s="86">
        <v>2</v>
      </c>
      <c r="D1434" s="121">
        <v>0.0015241520469047856</v>
      </c>
      <c r="E1434" s="121">
        <v>0.5168317826003528</v>
      </c>
      <c r="F1434" s="86" t="s">
        <v>2571</v>
      </c>
      <c r="G1434" s="86" t="b">
        <v>0</v>
      </c>
      <c r="H1434" s="86" t="b">
        <v>0</v>
      </c>
      <c r="I1434" s="86" t="b">
        <v>0</v>
      </c>
      <c r="J1434" s="86" t="b">
        <v>0</v>
      </c>
      <c r="K1434" s="86" t="b">
        <v>0</v>
      </c>
      <c r="L1434" s="86" t="b">
        <v>0</v>
      </c>
    </row>
    <row r="1435" spans="1:12" ht="15">
      <c r="A1435" s="86" t="s">
        <v>2715</v>
      </c>
      <c r="B1435" s="86" t="s">
        <v>2768</v>
      </c>
      <c r="C1435" s="86">
        <v>2</v>
      </c>
      <c r="D1435" s="121">
        <v>0.0015241520469047856</v>
      </c>
      <c r="E1435" s="121">
        <v>1.3272502112710038</v>
      </c>
      <c r="F1435" s="86" t="s">
        <v>2571</v>
      </c>
      <c r="G1435" s="86" t="b">
        <v>0</v>
      </c>
      <c r="H1435" s="86" t="b">
        <v>0</v>
      </c>
      <c r="I1435" s="86" t="b">
        <v>0</v>
      </c>
      <c r="J1435" s="86" t="b">
        <v>0</v>
      </c>
      <c r="K1435" s="86" t="b">
        <v>0</v>
      </c>
      <c r="L1435" s="86" t="b">
        <v>0</v>
      </c>
    </row>
    <row r="1436" spans="1:12" ht="15">
      <c r="A1436" s="86" t="s">
        <v>2768</v>
      </c>
      <c r="B1436" s="86" t="s">
        <v>3277</v>
      </c>
      <c r="C1436" s="86">
        <v>2</v>
      </c>
      <c r="D1436" s="121">
        <v>0.0015241520469047856</v>
      </c>
      <c r="E1436" s="121">
        <v>2.6983180735427403</v>
      </c>
      <c r="F1436" s="86" t="s">
        <v>2571</v>
      </c>
      <c r="G1436" s="86" t="b">
        <v>0</v>
      </c>
      <c r="H1436" s="86" t="b">
        <v>0</v>
      </c>
      <c r="I1436" s="86" t="b">
        <v>0</v>
      </c>
      <c r="J1436" s="86" t="b">
        <v>0</v>
      </c>
      <c r="K1436" s="86" t="b">
        <v>0</v>
      </c>
      <c r="L1436" s="86" t="b">
        <v>0</v>
      </c>
    </row>
    <row r="1437" spans="1:12" ht="15">
      <c r="A1437" s="86" t="s">
        <v>3277</v>
      </c>
      <c r="B1437" s="86" t="s">
        <v>2716</v>
      </c>
      <c r="C1437" s="86">
        <v>2</v>
      </c>
      <c r="D1437" s="121">
        <v>0.0015241520469047856</v>
      </c>
      <c r="E1437" s="121">
        <v>1.8854047168998846</v>
      </c>
      <c r="F1437" s="86" t="s">
        <v>2571</v>
      </c>
      <c r="G1437" s="86" t="b">
        <v>0</v>
      </c>
      <c r="H1437" s="86" t="b">
        <v>0</v>
      </c>
      <c r="I1437" s="86" t="b">
        <v>0</v>
      </c>
      <c r="J1437" s="86" t="b">
        <v>0</v>
      </c>
      <c r="K1437" s="86" t="b">
        <v>0</v>
      </c>
      <c r="L1437" s="86" t="b">
        <v>0</v>
      </c>
    </row>
    <row r="1438" spans="1:12" ht="15">
      <c r="A1438" s="86" t="s">
        <v>3214</v>
      </c>
      <c r="B1438" s="86" t="s">
        <v>3198</v>
      </c>
      <c r="C1438" s="86">
        <v>2</v>
      </c>
      <c r="D1438" s="121">
        <v>0.0015241520469047856</v>
      </c>
      <c r="E1438" s="121">
        <v>2.3003780648707024</v>
      </c>
      <c r="F1438" s="86" t="s">
        <v>2571</v>
      </c>
      <c r="G1438" s="86" t="b">
        <v>0</v>
      </c>
      <c r="H1438" s="86" t="b">
        <v>0</v>
      </c>
      <c r="I1438" s="86" t="b">
        <v>0</v>
      </c>
      <c r="J1438" s="86" t="b">
        <v>0</v>
      </c>
      <c r="K1438" s="86" t="b">
        <v>0</v>
      </c>
      <c r="L1438" s="86" t="b">
        <v>0</v>
      </c>
    </row>
    <row r="1439" spans="1:12" ht="15">
      <c r="A1439" s="86" t="s">
        <v>3732</v>
      </c>
      <c r="B1439" s="86" t="s">
        <v>3733</v>
      </c>
      <c r="C1439" s="86">
        <v>2</v>
      </c>
      <c r="D1439" s="121">
        <v>0.0015241520469047856</v>
      </c>
      <c r="E1439" s="121">
        <v>2.9993480692067216</v>
      </c>
      <c r="F1439" s="86" t="s">
        <v>2571</v>
      </c>
      <c r="G1439" s="86" t="b">
        <v>0</v>
      </c>
      <c r="H1439" s="86" t="b">
        <v>0</v>
      </c>
      <c r="I1439" s="86" t="b">
        <v>0</v>
      </c>
      <c r="J1439" s="86" t="b">
        <v>0</v>
      </c>
      <c r="K1439" s="86" t="b">
        <v>0</v>
      </c>
      <c r="L1439" s="86" t="b">
        <v>0</v>
      </c>
    </row>
    <row r="1440" spans="1:12" ht="15">
      <c r="A1440" s="86" t="s">
        <v>3733</v>
      </c>
      <c r="B1440" s="86" t="s">
        <v>3734</v>
      </c>
      <c r="C1440" s="86">
        <v>2</v>
      </c>
      <c r="D1440" s="121">
        <v>0.0015241520469047856</v>
      </c>
      <c r="E1440" s="121">
        <v>2.9993480692067216</v>
      </c>
      <c r="F1440" s="86" t="s">
        <v>2571</v>
      </c>
      <c r="G1440" s="86" t="b">
        <v>0</v>
      </c>
      <c r="H1440" s="86" t="b">
        <v>0</v>
      </c>
      <c r="I1440" s="86" t="b">
        <v>0</v>
      </c>
      <c r="J1440" s="86" t="b">
        <v>0</v>
      </c>
      <c r="K1440" s="86" t="b">
        <v>0</v>
      </c>
      <c r="L1440" s="86" t="b">
        <v>0</v>
      </c>
    </row>
    <row r="1441" spans="1:12" ht="15">
      <c r="A1441" s="86" t="s">
        <v>3734</v>
      </c>
      <c r="B1441" s="86" t="s">
        <v>2723</v>
      </c>
      <c r="C1441" s="86">
        <v>2</v>
      </c>
      <c r="D1441" s="121">
        <v>0.0015241520469047856</v>
      </c>
      <c r="E1441" s="121">
        <v>1.902438056198665</v>
      </c>
      <c r="F1441" s="86" t="s">
        <v>2571</v>
      </c>
      <c r="G1441" s="86" t="b">
        <v>0</v>
      </c>
      <c r="H1441" s="86" t="b">
        <v>0</v>
      </c>
      <c r="I1441" s="86" t="b">
        <v>0</v>
      </c>
      <c r="J1441" s="86" t="b">
        <v>0</v>
      </c>
      <c r="K1441" s="86" t="b">
        <v>0</v>
      </c>
      <c r="L1441" s="86" t="b">
        <v>0</v>
      </c>
    </row>
    <row r="1442" spans="1:12" ht="15">
      <c r="A1442" s="86" t="s">
        <v>2723</v>
      </c>
      <c r="B1442" s="86" t="s">
        <v>3735</v>
      </c>
      <c r="C1442" s="86">
        <v>2</v>
      </c>
      <c r="D1442" s="121">
        <v>0.0015241520469047856</v>
      </c>
      <c r="E1442" s="121">
        <v>1.902438056198665</v>
      </c>
      <c r="F1442" s="86" t="s">
        <v>2571</v>
      </c>
      <c r="G1442" s="86" t="b">
        <v>0</v>
      </c>
      <c r="H1442" s="86" t="b">
        <v>0</v>
      </c>
      <c r="I1442" s="86" t="b">
        <v>0</v>
      </c>
      <c r="J1442" s="86" t="b">
        <v>0</v>
      </c>
      <c r="K1442" s="86" t="b">
        <v>0</v>
      </c>
      <c r="L1442" s="86" t="b">
        <v>0</v>
      </c>
    </row>
    <row r="1443" spans="1:12" ht="15">
      <c r="A1443" s="86" t="s">
        <v>3735</v>
      </c>
      <c r="B1443" s="86" t="s">
        <v>2722</v>
      </c>
      <c r="C1443" s="86">
        <v>2</v>
      </c>
      <c r="D1443" s="121">
        <v>0.0015241520469047856</v>
      </c>
      <c r="E1443" s="121">
        <v>1.8854047168998846</v>
      </c>
      <c r="F1443" s="86" t="s">
        <v>2571</v>
      </c>
      <c r="G1443" s="86" t="b">
        <v>0</v>
      </c>
      <c r="H1443" s="86" t="b">
        <v>0</v>
      </c>
      <c r="I1443" s="86" t="b">
        <v>0</v>
      </c>
      <c r="J1443" s="86" t="b">
        <v>0</v>
      </c>
      <c r="K1443" s="86" t="b">
        <v>0</v>
      </c>
      <c r="L1443" s="86" t="b">
        <v>0</v>
      </c>
    </row>
    <row r="1444" spans="1:12" ht="15">
      <c r="A1444" s="86" t="s">
        <v>3157</v>
      </c>
      <c r="B1444" s="86" t="s">
        <v>2754</v>
      </c>
      <c r="C1444" s="86">
        <v>2</v>
      </c>
      <c r="D1444" s="121">
        <v>0.0015241520469047856</v>
      </c>
      <c r="E1444" s="121">
        <v>1.4615289741334472</v>
      </c>
      <c r="F1444" s="86" t="s">
        <v>2571</v>
      </c>
      <c r="G1444" s="86" t="b">
        <v>0</v>
      </c>
      <c r="H1444" s="86" t="b">
        <v>0</v>
      </c>
      <c r="I1444" s="86" t="b">
        <v>0</v>
      </c>
      <c r="J1444" s="86" t="b">
        <v>0</v>
      </c>
      <c r="K1444" s="86" t="b">
        <v>0</v>
      </c>
      <c r="L1444" s="86" t="b">
        <v>0</v>
      </c>
    </row>
    <row r="1445" spans="1:12" ht="15">
      <c r="A1445" s="86" t="s">
        <v>2754</v>
      </c>
      <c r="B1445" s="86" t="s">
        <v>3736</v>
      </c>
      <c r="C1445" s="86">
        <v>2</v>
      </c>
      <c r="D1445" s="121">
        <v>0.0015241520469047856</v>
      </c>
      <c r="E1445" s="121">
        <v>2.522226814487059</v>
      </c>
      <c r="F1445" s="86" t="s">
        <v>2571</v>
      </c>
      <c r="G1445" s="86" t="b">
        <v>0</v>
      </c>
      <c r="H1445" s="86" t="b">
        <v>0</v>
      </c>
      <c r="I1445" s="86" t="b">
        <v>0</v>
      </c>
      <c r="J1445" s="86" t="b">
        <v>0</v>
      </c>
      <c r="K1445" s="86" t="b">
        <v>0</v>
      </c>
      <c r="L1445" s="86" t="b">
        <v>0</v>
      </c>
    </row>
    <row r="1446" spans="1:12" ht="15">
      <c r="A1446" s="86" t="s">
        <v>3736</v>
      </c>
      <c r="B1446" s="86" t="s">
        <v>2714</v>
      </c>
      <c r="C1446" s="86">
        <v>2</v>
      </c>
      <c r="D1446" s="121">
        <v>0.0015241520469047856</v>
      </c>
      <c r="E1446" s="121">
        <v>1.6569253883845152</v>
      </c>
      <c r="F1446" s="86" t="s">
        <v>2571</v>
      </c>
      <c r="G1446" s="86" t="b">
        <v>0</v>
      </c>
      <c r="H1446" s="86" t="b">
        <v>0</v>
      </c>
      <c r="I1446" s="86" t="b">
        <v>0</v>
      </c>
      <c r="J1446" s="86" t="b">
        <v>0</v>
      </c>
      <c r="K1446" s="86" t="b">
        <v>0</v>
      </c>
      <c r="L1446" s="86" t="b">
        <v>0</v>
      </c>
    </row>
    <row r="1447" spans="1:12" ht="15">
      <c r="A1447" s="86" t="s">
        <v>2714</v>
      </c>
      <c r="B1447" s="86" t="s">
        <v>3737</v>
      </c>
      <c r="C1447" s="86">
        <v>2</v>
      </c>
      <c r="D1447" s="121">
        <v>0.0015241520469047856</v>
      </c>
      <c r="E1447" s="121">
        <v>1.6376202331891285</v>
      </c>
      <c r="F1447" s="86" t="s">
        <v>2571</v>
      </c>
      <c r="G1447" s="86" t="b">
        <v>0</v>
      </c>
      <c r="H1447" s="86" t="b">
        <v>0</v>
      </c>
      <c r="I1447" s="86" t="b">
        <v>0</v>
      </c>
      <c r="J1447" s="86" t="b">
        <v>0</v>
      </c>
      <c r="K1447" s="86" t="b">
        <v>0</v>
      </c>
      <c r="L1447" s="86" t="b">
        <v>0</v>
      </c>
    </row>
    <row r="1448" spans="1:12" ht="15">
      <c r="A1448" s="86" t="s">
        <v>3737</v>
      </c>
      <c r="B1448" s="86" t="s">
        <v>3738</v>
      </c>
      <c r="C1448" s="86">
        <v>2</v>
      </c>
      <c r="D1448" s="121">
        <v>0.0015241520469047856</v>
      </c>
      <c r="E1448" s="121">
        <v>2.9993480692067216</v>
      </c>
      <c r="F1448" s="86" t="s">
        <v>2571</v>
      </c>
      <c r="G1448" s="86" t="b">
        <v>0</v>
      </c>
      <c r="H1448" s="86" t="b">
        <v>0</v>
      </c>
      <c r="I1448" s="86" t="b">
        <v>0</v>
      </c>
      <c r="J1448" s="86" t="b">
        <v>0</v>
      </c>
      <c r="K1448" s="86" t="b">
        <v>0</v>
      </c>
      <c r="L1448" s="86" t="b">
        <v>0</v>
      </c>
    </row>
    <row r="1449" spans="1:12" ht="15">
      <c r="A1449" s="86" t="s">
        <v>3738</v>
      </c>
      <c r="B1449" s="86" t="s">
        <v>3739</v>
      </c>
      <c r="C1449" s="86">
        <v>2</v>
      </c>
      <c r="D1449" s="121">
        <v>0.0015241520469047856</v>
      </c>
      <c r="E1449" s="121">
        <v>2.9993480692067216</v>
      </c>
      <c r="F1449" s="86" t="s">
        <v>2571</v>
      </c>
      <c r="G1449" s="86" t="b">
        <v>0</v>
      </c>
      <c r="H1449" s="86" t="b">
        <v>0</v>
      </c>
      <c r="I1449" s="86" t="b">
        <v>0</v>
      </c>
      <c r="J1449" s="86" t="b">
        <v>0</v>
      </c>
      <c r="K1449" s="86" t="b">
        <v>0</v>
      </c>
      <c r="L1449" s="86" t="b">
        <v>0</v>
      </c>
    </row>
    <row r="1450" spans="1:12" ht="15">
      <c r="A1450" s="86" t="s">
        <v>3739</v>
      </c>
      <c r="B1450" s="86" t="s">
        <v>3212</v>
      </c>
      <c r="C1450" s="86">
        <v>2</v>
      </c>
      <c r="D1450" s="121">
        <v>0.0015241520469047856</v>
      </c>
      <c r="E1450" s="121">
        <v>2.9993480692067216</v>
      </c>
      <c r="F1450" s="86" t="s">
        <v>2571</v>
      </c>
      <c r="G1450" s="86" t="b">
        <v>0</v>
      </c>
      <c r="H1450" s="86" t="b">
        <v>0</v>
      </c>
      <c r="I1450" s="86" t="b">
        <v>0</v>
      </c>
      <c r="J1450" s="86" t="b">
        <v>0</v>
      </c>
      <c r="K1450" s="86" t="b">
        <v>0</v>
      </c>
      <c r="L1450" s="86" t="b">
        <v>0</v>
      </c>
    </row>
    <row r="1451" spans="1:12" ht="15">
      <c r="A1451" s="86" t="s">
        <v>3212</v>
      </c>
      <c r="B1451" s="86" t="s">
        <v>2715</v>
      </c>
      <c r="C1451" s="86">
        <v>2</v>
      </c>
      <c r="D1451" s="121">
        <v>0.0015241520469047856</v>
      </c>
      <c r="E1451" s="121">
        <v>1.647165551095359</v>
      </c>
      <c r="F1451" s="86" t="s">
        <v>2571</v>
      </c>
      <c r="G1451" s="86" t="b">
        <v>0</v>
      </c>
      <c r="H1451" s="86" t="b">
        <v>0</v>
      </c>
      <c r="I1451" s="86" t="b">
        <v>0</v>
      </c>
      <c r="J1451" s="86" t="b">
        <v>0</v>
      </c>
      <c r="K1451" s="86" t="b">
        <v>0</v>
      </c>
      <c r="L1451" s="86" t="b">
        <v>0</v>
      </c>
    </row>
    <row r="1452" spans="1:12" ht="15">
      <c r="A1452" s="86" t="s">
        <v>2715</v>
      </c>
      <c r="B1452" s="86" t="s">
        <v>3740</v>
      </c>
      <c r="C1452" s="86">
        <v>2</v>
      </c>
      <c r="D1452" s="121">
        <v>0.0015241520469047856</v>
      </c>
      <c r="E1452" s="121">
        <v>1.628280206934985</v>
      </c>
      <c r="F1452" s="86" t="s">
        <v>2571</v>
      </c>
      <c r="G1452" s="86" t="b">
        <v>0</v>
      </c>
      <c r="H1452" s="86" t="b">
        <v>0</v>
      </c>
      <c r="I1452" s="86" t="b">
        <v>0</v>
      </c>
      <c r="J1452" s="86" t="b">
        <v>0</v>
      </c>
      <c r="K1452" s="86" t="b">
        <v>0</v>
      </c>
      <c r="L1452" s="86" t="b">
        <v>0</v>
      </c>
    </row>
    <row r="1453" spans="1:12" ht="15">
      <c r="A1453" s="86" t="s">
        <v>3740</v>
      </c>
      <c r="B1453" s="86" t="s">
        <v>3741</v>
      </c>
      <c r="C1453" s="86">
        <v>2</v>
      </c>
      <c r="D1453" s="121">
        <v>0.0015241520469047856</v>
      </c>
      <c r="E1453" s="121">
        <v>2.9993480692067216</v>
      </c>
      <c r="F1453" s="86" t="s">
        <v>2571</v>
      </c>
      <c r="G1453" s="86" t="b">
        <v>0</v>
      </c>
      <c r="H1453" s="86" t="b">
        <v>0</v>
      </c>
      <c r="I1453" s="86" t="b">
        <v>0</v>
      </c>
      <c r="J1453" s="86" t="b">
        <v>0</v>
      </c>
      <c r="K1453" s="86" t="b">
        <v>0</v>
      </c>
      <c r="L1453" s="86" t="b">
        <v>0</v>
      </c>
    </row>
    <row r="1454" spans="1:12" ht="15">
      <c r="A1454" s="86" t="s">
        <v>3741</v>
      </c>
      <c r="B1454" s="86" t="s">
        <v>3280</v>
      </c>
      <c r="C1454" s="86">
        <v>2</v>
      </c>
      <c r="D1454" s="121">
        <v>0.0015241520469047856</v>
      </c>
      <c r="E1454" s="121">
        <v>2.8232568101510402</v>
      </c>
      <c r="F1454" s="86" t="s">
        <v>2571</v>
      </c>
      <c r="G1454" s="86" t="b">
        <v>0</v>
      </c>
      <c r="H1454" s="86" t="b">
        <v>0</v>
      </c>
      <c r="I1454" s="86" t="b">
        <v>0</v>
      </c>
      <c r="J1454" s="86" t="b">
        <v>0</v>
      </c>
      <c r="K1454" s="86" t="b">
        <v>0</v>
      </c>
      <c r="L1454" s="86" t="b">
        <v>0</v>
      </c>
    </row>
    <row r="1455" spans="1:12" ht="15">
      <c r="A1455" s="86" t="s">
        <v>2713</v>
      </c>
      <c r="B1455" s="86" t="s">
        <v>344</v>
      </c>
      <c r="C1455" s="86">
        <v>2</v>
      </c>
      <c r="D1455" s="121">
        <v>0.0015241520469047856</v>
      </c>
      <c r="E1455" s="121">
        <v>1.5445032091982112</v>
      </c>
      <c r="F1455" s="86" t="s">
        <v>2571</v>
      </c>
      <c r="G1455" s="86" t="b">
        <v>0</v>
      </c>
      <c r="H1455" s="86" t="b">
        <v>0</v>
      </c>
      <c r="I1455" s="86" t="b">
        <v>0</v>
      </c>
      <c r="J1455" s="86" t="b">
        <v>0</v>
      </c>
      <c r="K1455" s="86" t="b">
        <v>0</v>
      </c>
      <c r="L1455" s="86" t="b">
        <v>0</v>
      </c>
    </row>
    <row r="1456" spans="1:12" ht="15">
      <c r="A1456" s="86" t="s">
        <v>344</v>
      </c>
      <c r="B1456" s="86" t="s">
        <v>2714</v>
      </c>
      <c r="C1456" s="86">
        <v>2</v>
      </c>
      <c r="D1456" s="121">
        <v>0.0015241520469047856</v>
      </c>
      <c r="E1456" s="121">
        <v>1.6569253883845152</v>
      </c>
      <c r="F1456" s="86" t="s">
        <v>2571</v>
      </c>
      <c r="G1456" s="86" t="b">
        <v>0</v>
      </c>
      <c r="H1456" s="86" t="b">
        <v>0</v>
      </c>
      <c r="I1456" s="86" t="b">
        <v>0</v>
      </c>
      <c r="J1456" s="86" t="b">
        <v>0</v>
      </c>
      <c r="K1456" s="86" t="b">
        <v>0</v>
      </c>
      <c r="L1456" s="86" t="b">
        <v>0</v>
      </c>
    </row>
    <row r="1457" spans="1:12" ht="15">
      <c r="A1457" s="86" t="s">
        <v>2714</v>
      </c>
      <c r="B1457" s="86" t="s">
        <v>3333</v>
      </c>
      <c r="C1457" s="86">
        <v>2</v>
      </c>
      <c r="D1457" s="121">
        <v>0.0015241520469047856</v>
      </c>
      <c r="E1457" s="121">
        <v>1.4615289741334472</v>
      </c>
      <c r="F1457" s="86" t="s">
        <v>2571</v>
      </c>
      <c r="G1457" s="86" t="b">
        <v>0</v>
      </c>
      <c r="H1457" s="86" t="b">
        <v>0</v>
      </c>
      <c r="I1457" s="86" t="b">
        <v>0</v>
      </c>
      <c r="J1457" s="86" t="b">
        <v>0</v>
      </c>
      <c r="K1457" s="86" t="b">
        <v>1</v>
      </c>
      <c r="L1457" s="86" t="b">
        <v>0</v>
      </c>
    </row>
    <row r="1458" spans="1:12" ht="15">
      <c r="A1458" s="86" t="s">
        <v>3333</v>
      </c>
      <c r="B1458" s="86" t="s">
        <v>3742</v>
      </c>
      <c r="C1458" s="86">
        <v>2</v>
      </c>
      <c r="D1458" s="121">
        <v>0.0015241520469047856</v>
      </c>
      <c r="E1458" s="121">
        <v>2.8232568101510402</v>
      </c>
      <c r="F1458" s="86" t="s">
        <v>2571</v>
      </c>
      <c r="G1458" s="86" t="b">
        <v>0</v>
      </c>
      <c r="H1458" s="86" t="b">
        <v>1</v>
      </c>
      <c r="I1458" s="86" t="b">
        <v>0</v>
      </c>
      <c r="J1458" s="86" t="b">
        <v>0</v>
      </c>
      <c r="K1458" s="86" t="b">
        <v>0</v>
      </c>
      <c r="L1458" s="86" t="b">
        <v>0</v>
      </c>
    </row>
    <row r="1459" spans="1:12" ht="15">
      <c r="A1459" s="86" t="s">
        <v>3742</v>
      </c>
      <c r="B1459" s="86" t="s">
        <v>2719</v>
      </c>
      <c r="C1459" s="86">
        <v>2</v>
      </c>
      <c r="D1459" s="121">
        <v>0.0015241520469047856</v>
      </c>
      <c r="E1459" s="121">
        <v>1.8379800669717465</v>
      </c>
      <c r="F1459" s="86" t="s">
        <v>2571</v>
      </c>
      <c r="G1459" s="86" t="b">
        <v>0</v>
      </c>
      <c r="H1459" s="86" t="b">
        <v>0</v>
      </c>
      <c r="I1459" s="86" t="b">
        <v>0</v>
      </c>
      <c r="J1459" s="86" t="b">
        <v>0</v>
      </c>
      <c r="K1459" s="86" t="b">
        <v>0</v>
      </c>
      <c r="L1459" s="86" t="b">
        <v>0</v>
      </c>
    </row>
    <row r="1460" spans="1:12" ht="15">
      <c r="A1460" s="86" t="s">
        <v>2719</v>
      </c>
      <c r="B1460" s="86" t="s">
        <v>2727</v>
      </c>
      <c r="C1460" s="86">
        <v>2</v>
      </c>
      <c r="D1460" s="121">
        <v>0.0015241520469047856</v>
      </c>
      <c r="E1460" s="121">
        <v>1.059828816588103</v>
      </c>
      <c r="F1460" s="86" t="s">
        <v>2571</v>
      </c>
      <c r="G1460" s="86" t="b">
        <v>0</v>
      </c>
      <c r="H1460" s="86" t="b">
        <v>0</v>
      </c>
      <c r="I1460" s="86" t="b">
        <v>0</v>
      </c>
      <c r="J1460" s="86" t="b">
        <v>0</v>
      </c>
      <c r="K1460" s="86" t="b">
        <v>0</v>
      </c>
      <c r="L1460" s="86" t="b">
        <v>0</v>
      </c>
    </row>
    <row r="1461" spans="1:12" ht="15">
      <c r="A1461" s="86" t="s">
        <v>2727</v>
      </c>
      <c r="B1461" s="86" t="s">
        <v>2692</v>
      </c>
      <c r="C1461" s="86">
        <v>2</v>
      </c>
      <c r="D1461" s="121">
        <v>0.0015241520469047856</v>
      </c>
      <c r="E1461" s="121">
        <v>2.2211968188230777</v>
      </c>
      <c r="F1461" s="86" t="s">
        <v>2571</v>
      </c>
      <c r="G1461" s="86" t="b">
        <v>0</v>
      </c>
      <c r="H1461" s="86" t="b">
        <v>0</v>
      </c>
      <c r="I1461" s="86" t="b">
        <v>0</v>
      </c>
      <c r="J1461" s="86" t="b">
        <v>1</v>
      </c>
      <c r="K1461" s="86" t="b">
        <v>0</v>
      </c>
      <c r="L1461" s="86" t="b">
        <v>0</v>
      </c>
    </row>
    <row r="1462" spans="1:12" ht="15">
      <c r="A1462" s="86" t="s">
        <v>3247</v>
      </c>
      <c r="B1462" s="86" t="s">
        <v>2715</v>
      </c>
      <c r="C1462" s="86">
        <v>2</v>
      </c>
      <c r="D1462" s="121">
        <v>0.0015241520469047856</v>
      </c>
      <c r="E1462" s="121">
        <v>1.647165551095359</v>
      </c>
      <c r="F1462" s="86" t="s">
        <v>2571</v>
      </c>
      <c r="G1462" s="86" t="b">
        <v>0</v>
      </c>
      <c r="H1462" s="86" t="b">
        <v>0</v>
      </c>
      <c r="I1462" s="86" t="b">
        <v>0</v>
      </c>
      <c r="J1462" s="86" t="b">
        <v>0</v>
      </c>
      <c r="K1462" s="86" t="b">
        <v>0</v>
      </c>
      <c r="L1462" s="86" t="b">
        <v>0</v>
      </c>
    </row>
    <row r="1463" spans="1:12" ht="15">
      <c r="A1463" s="86" t="s">
        <v>3300</v>
      </c>
      <c r="B1463" s="86" t="s">
        <v>3301</v>
      </c>
      <c r="C1463" s="86">
        <v>2</v>
      </c>
      <c r="D1463" s="121">
        <v>0.0015241520469047856</v>
      </c>
      <c r="E1463" s="121">
        <v>2.9993480692067216</v>
      </c>
      <c r="F1463" s="86" t="s">
        <v>2571</v>
      </c>
      <c r="G1463" s="86" t="b">
        <v>0</v>
      </c>
      <c r="H1463" s="86" t="b">
        <v>0</v>
      </c>
      <c r="I1463" s="86" t="b">
        <v>0</v>
      </c>
      <c r="J1463" s="86" t="b">
        <v>0</v>
      </c>
      <c r="K1463" s="86" t="b">
        <v>0</v>
      </c>
      <c r="L1463" s="86" t="b">
        <v>0</v>
      </c>
    </row>
    <row r="1464" spans="1:12" ht="15">
      <c r="A1464" s="86" t="s">
        <v>2715</v>
      </c>
      <c r="B1464" s="86" t="s">
        <v>3194</v>
      </c>
      <c r="C1464" s="86">
        <v>2</v>
      </c>
      <c r="D1464" s="121">
        <v>0.0015241520469047856</v>
      </c>
      <c r="E1464" s="121">
        <v>1.2303401982629474</v>
      </c>
      <c r="F1464" s="86" t="s">
        <v>2571</v>
      </c>
      <c r="G1464" s="86" t="b">
        <v>0</v>
      </c>
      <c r="H1464" s="86" t="b">
        <v>0</v>
      </c>
      <c r="I1464" s="86" t="b">
        <v>0</v>
      </c>
      <c r="J1464" s="86" t="b">
        <v>0</v>
      </c>
      <c r="K1464" s="86" t="b">
        <v>0</v>
      </c>
      <c r="L1464" s="86" t="b">
        <v>0</v>
      </c>
    </row>
    <row r="1465" spans="1:12" ht="15">
      <c r="A1465" s="86" t="s">
        <v>3350</v>
      </c>
      <c r="B1465" s="86" t="s">
        <v>3182</v>
      </c>
      <c r="C1465" s="86">
        <v>2</v>
      </c>
      <c r="D1465" s="121">
        <v>0.0015241520469047856</v>
      </c>
      <c r="E1465" s="121">
        <v>2.0699291434924287</v>
      </c>
      <c r="F1465" s="86" t="s">
        <v>2571</v>
      </c>
      <c r="G1465" s="86" t="b">
        <v>0</v>
      </c>
      <c r="H1465" s="86" t="b">
        <v>0</v>
      </c>
      <c r="I1465" s="86" t="b">
        <v>0</v>
      </c>
      <c r="J1465" s="86" t="b">
        <v>0</v>
      </c>
      <c r="K1465" s="86" t="b">
        <v>0</v>
      </c>
      <c r="L1465" s="86" t="b">
        <v>0</v>
      </c>
    </row>
    <row r="1466" spans="1:12" ht="15">
      <c r="A1466" s="86" t="s">
        <v>2717</v>
      </c>
      <c r="B1466" s="86" t="s">
        <v>3409</v>
      </c>
      <c r="C1466" s="86">
        <v>2</v>
      </c>
      <c r="D1466" s="121">
        <v>0.0015241520469047856</v>
      </c>
      <c r="E1466" s="121">
        <v>1.687594208150967</v>
      </c>
      <c r="F1466" s="86" t="s">
        <v>2571</v>
      </c>
      <c r="G1466" s="86" t="b">
        <v>0</v>
      </c>
      <c r="H1466" s="86" t="b">
        <v>0</v>
      </c>
      <c r="I1466" s="86" t="b">
        <v>0</v>
      </c>
      <c r="J1466" s="86" t="b">
        <v>0</v>
      </c>
      <c r="K1466" s="86" t="b">
        <v>0</v>
      </c>
      <c r="L1466" s="86" t="b">
        <v>0</v>
      </c>
    </row>
    <row r="1467" spans="1:12" ht="15">
      <c r="A1467" s="86" t="s">
        <v>2713</v>
      </c>
      <c r="B1467" s="86" t="s">
        <v>353</v>
      </c>
      <c r="C1467" s="86">
        <v>2</v>
      </c>
      <c r="D1467" s="121">
        <v>0.0015241520469047856</v>
      </c>
      <c r="E1467" s="121">
        <v>1.5445032091982112</v>
      </c>
      <c r="F1467" s="86" t="s">
        <v>2571</v>
      </c>
      <c r="G1467" s="86" t="b">
        <v>0</v>
      </c>
      <c r="H1467" s="86" t="b">
        <v>0</v>
      </c>
      <c r="I1467" s="86" t="b">
        <v>0</v>
      </c>
      <c r="J1467" s="86" t="b">
        <v>0</v>
      </c>
      <c r="K1467" s="86" t="b">
        <v>0</v>
      </c>
      <c r="L1467" s="86" t="b">
        <v>0</v>
      </c>
    </row>
    <row r="1468" spans="1:12" ht="15">
      <c r="A1468" s="86" t="s">
        <v>353</v>
      </c>
      <c r="B1468" s="86" t="s">
        <v>3696</v>
      </c>
      <c r="C1468" s="86">
        <v>2</v>
      </c>
      <c r="D1468" s="121">
        <v>0.0015241520469047856</v>
      </c>
      <c r="E1468" s="121">
        <v>2.9993480692067216</v>
      </c>
      <c r="F1468" s="86" t="s">
        <v>2571</v>
      </c>
      <c r="G1468" s="86" t="b">
        <v>0</v>
      </c>
      <c r="H1468" s="86" t="b">
        <v>0</v>
      </c>
      <c r="I1468" s="86" t="b">
        <v>0</v>
      </c>
      <c r="J1468" s="86" t="b">
        <v>0</v>
      </c>
      <c r="K1468" s="86" t="b">
        <v>0</v>
      </c>
      <c r="L1468" s="86" t="b">
        <v>0</v>
      </c>
    </row>
    <row r="1469" spans="1:12" ht="15">
      <c r="A1469" s="86" t="s">
        <v>3696</v>
      </c>
      <c r="B1469" s="86" t="s">
        <v>3697</v>
      </c>
      <c r="C1469" s="86">
        <v>2</v>
      </c>
      <c r="D1469" s="121">
        <v>0.0015241520469047856</v>
      </c>
      <c r="E1469" s="121">
        <v>2.9993480692067216</v>
      </c>
      <c r="F1469" s="86" t="s">
        <v>2571</v>
      </c>
      <c r="G1469" s="86" t="b">
        <v>0</v>
      </c>
      <c r="H1469" s="86" t="b">
        <v>0</v>
      </c>
      <c r="I1469" s="86" t="b">
        <v>0</v>
      </c>
      <c r="J1469" s="86" t="b">
        <v>0</v>
      </c>
      <c r="K1469" s="86" t="b">
        <v>0</v>
      </c>
      <c r="L1469" s="86" t="b">
        <v>0</v>
      </c>
    </row>
    <row r="1470" spans="1:12" ht="15">
      <c r="A1470" s="86" t="s">
        <v>3697</v>
      </c>
      <c r="B1470" s="86" t="s">
        <v>3295</v>
      </c>
      <c r="C1470" s="86">
        <v>2</v>
      </c>
      <c r="D1470" s="121">
        <v>0.0015241520469047856</v>
      </c>
      <c r="E1470" s="121">
        <v>2.9993480692067216</v>
      </c>
      <c r="F1470" s="86" t="s">
        <v>2571</v>
      </c>
      <c r="G1470" s="86" t="b">
        <v>0</v>
      </c>
      <c r="H1470" s="86" t="b">
        <v>0</v>
      </c>
      <c r="I1470" s="86" t="b">
        <v>0</v>
      </c>
      <c r="J1470" s="86" t="b">
        <v>0</v>
      </c>
      <c r="K1470" s="86" t="b">
        <v>0</v>
      </c>
      <c r="L1470" s="86" t="b">
        <v>0</v>
      </c>
    </row>
    <row r="1471" spans="1:12" ht="15">
      <c r="A1471" s="86" t="s">
        <v>3295</v>
      </c>
      <c r="B1471" s="86" t="s">
        <v>2719</v>
      </c>
      <c r="C1471" s="86">
        <v>2</v>
      </c>
      <c r="D1471" s="121">
        <v>0.0015241520469047856</v>
      </c>
      <c r="E1471" s="121">
        <v>1.8379800669717465</v>
      </c>
      <c r="F1471" s="86" t="s">
        <v>2571</v>
      </c>
      <c r="G1471" s="86" t="b">
        <v>0</v>
      </c>
      <c r="H1471" s="86" t="b">
        <v>0</v>
      </c>
      <c r="I1471" s="86" t="b">
        <v>0</v>
      </c>
      <c r="J1471" s="86" t="b">
        <v>0</v>
      </c>
      <c r="K1471" s="86" t="b">
        <v>0</v>
      </c>
      <c r="L1471" s="86" t="b">
        <v>0</v>
      </c>
    </row>
    <row r="1472" spans="1:12" ht="15">
      <c r="A1472" s="86" t="s">
        <v>2719</v>
      </c>
      <c r="B1472" s="86" t="s">
        <v>3698</v>
      </c>
      <c r="C1472" s="86">
        <v>2</v>
      </c>
      <c r="D1472" s="121">
        <v>0.0015241520469047856</v>
      </c>
      <c r="E1472" s="121">
        <v>1.8379800669717465</v>
      </c>
      <c r="F1472" s="86" t="s">
        <v>2571</v>
      </c>
      <c r="G1472" s="86" t="b">
        <v>0</v>
      </c>
      <c r="H1472" s="86" t="b">
        <v>0</v>
      </c>
      <c r="I1472" s="86" t="b">
        <v>0</v>
      </c>
      <c r="J1472" s="86" t="b">
        <v>0</v>
      </c>
      <c r="K1472" s="86" t="b">
        <v>0</v>
      </c>
      <c r="L1472" s="86" t="b">
        <v>0</v>
      </c>
    </row>
    <row r="1473" spans="1:12" ht="15">
      <c r="A1473" s="86" t="s">
        <v>3698</v>
      </c>
      <c r="B1473" s="86" t="s">
        <v>3292</v>
      </c>
      <c r="C1473" s="86">
        <v>2</v>
      </c>
      <c r="D1473" s="121">
        <v>0.0015241520469047856</v>
      </c>
      <c r="E1473" s="121">
        <v>2.6983180735427403</v>
      </c>
      <c r="F1473" s="86" t="s">
        <v>2571</v>
      </c>
      <c r="G1473" s="86" t="b">
        <v>0</v>
      </c>
      <c r="H1473" s="86" t="b">
        <v>0</v>
      </c>
      <c r="I1473" s="86" t="b">
        <v>0</v>
      </c>
      <c r="J1473" s="86" t="b">
        <v>0</v>
      </c>
      <c r="K1473" s="86" t="b">
        <v>0</v>
      </c>
      <c r="L1473" s="86" t="b">
        <v>0</v>
      </c>
    </row>
    <row r="1474" spans="1:12" ht="15">
      <c r="A1474" s="86" t="s">
        <v>3292</v>
      </c>
      <c r="B1474" s="86" t="s">
        <v>3699</v>
      </c>
      <c r="C1474" s="86">
        <v>2</v>
      </c>
      <c r="D1474" s="121">
        <v>0.0015241520469047856</v>
      </c>
      <c r="E1474" s="121">
        <v>2.6983180735427403</v>
      </c>
      <c r="F1474" s="86" t="s">
        <v>2571</v>
      </c>
      <c r="G1474" s="86" t="b">
        <v>0</v>
      </c>
      <c r="H1474" s="86" t="b">
        <v>0</v>
      </c>
      <c r="I1474" s="86" t="b">
        <v>0</v>
      </c>
      <c r="J1474" s="86" t="b">
        <v>0</v>
      </c>
      <c r="K1474" s="86" t="b">
        <v>0</v>
      </c>
      <c r="L1474" s="86" t="b">
        <v>0</v>
      </c>
    </row>
    <row r="1475" spans="1:12" ht="15">
      <c r="A1475" s="86" t="s">
        <v>3699</v>
      </c>
      <c r="B1475" s="86" t="s">
        <v>3332</v>
      </c>
      <c r="C1475" s="86">
        <v>2</v>
      </c>
      <c r="D1475" s="121">
        <v>0.0015241520469047856</v>
      </c>
      <c r="E1475" s="121">
        <v>2.6983180735427403</v>
      </c>
      <c r="F1475" s="86" t="s">
        <v>2571</v>
      </c>
      <c r="G1475" s="86" t="b">
        <v>0</v>
      </c>
      <c r="H1475" s="86" t="b">
        <v>0</v>
      </c>
      <c r="I1475" s="86" t="b">
        <v>0</v>
      </c>
      <c r="J1475" s="86" t="b">
        <v>0</v>
      </c>
      <c r="K1475" s="86" t="b">
        <v>0</v>
      </c>
      <c r="L1475" s="86" t="b">
        <v>0</v>
      </c>
    </row>
    <row r="1476" spans="1:12" ht="15">
      <c r="A1476" s="86" t="s">
        <v>3332</v>
      </c>
      <c r="B1476" s="86" t="s">
        <v>3700</v>
      </c>
      <c r="C1476" s="86">
        <v>2</v>
      </c>
      <c r="D1476" s="121">
        <v>0.0015241520469047856</v>
      </c>
      <c r="E1476" s="121">
        <v>2.6983180735427403</v>
      </c>
      <c r="F1476" s="86" t="s">
        <v>2571</v>
      </c>
      <c r="G1476" s="86" t="b">
        <v>0</v>
      </c>
      <c r="H1476" s="86" t="b">
        <v>0</v>
      </c>
      <c r="I1476" s="86" t="b">
        <v>0</v>
      </c>
      <c r="J1476" s="86" t="b">
        <v>0</v>
      </c>
      <c r="K1476" s="86" t="b">
        <v>0</v>
      </c>
      <c r="L1476" s="86" t="b">
        <v>0</v>
      </c>
    </row>
    <row r="1477" spans="1:12" ht="15">
      <c r="A1477" s="86" t="s">
        <v>3700</v>
      </c>
      <c r="B1477" s="86" t="s">
        <v>3258</v>
      </c>
      <c r="C1477" s="86">
        <v>2</v>
      </c>
      <c r="D1477" s="121">
        <v>0.0015241520469047856</v>
      </c>
      <c r="E1477" s="121">
        <v>2.6983180735427403</v>
      </c>
      <c r="F1477" s="86" t="s">
        <v>2571</v>
      </c>
      <c r="G1477" s="86" t="b">
        <v>0</v>
      </c>
      <c r="H1477" s="86" t="b">
        <v>0</v>
      </c>
      <c r="I1477" s="86" t="b">
        <v>0</v>
      </c>
      <c r="J1477" s="86" t="b">
        <v>0</v>
      </c>
      <c r="K1477" s="86" t="b">
        <v>0</v>
      </c>
      <c r="L1477" s="86" t="b">
        <v>0</v>
      </c>
    </row>
    <row r="1478" spans="1:12" ht="15">
      <c r="A1478" s="86" t="s">
        <v>3258</v>
      </c>
      <c r="B1478" s="86" t="s">
        <v>3701</v>
      </c>
      <c r="C1478" s="86">
        <v>2</v>
      </c>
      <c r="D1478" s="121">
        <v>0.0015241520469047856</v>
      </c>
      <c r="E1478" s="121">
        <v>2.6983180735427403</v>
      </c>
      <c r="F1478" s="86" t="s">
        <v>2571</v>
      </c>
      <c r="G1478" s="86" t="b">
        <v>0</v>
      </c>
      <c r="H1478" s="86" t="b">
        <v>0</v>
      </c>
      <c r="I1478" s="86" t="b">
        <v>0</v>
      </c>
      <c r="J1478" s="86" t="b">
        <v>0</v>
      </c>
      <c r="K1478" s="86" t="b">
        <v>0</v>
      </c>
      <c r="L1478" s="86" t="b">
        <v>0</v>
      </c>
    </row>
    <row r="1479" spans="1:12" ht="15">
      <c r="A1479" s="86" t="s">
        <v>3701</v>
      </c>
      <c r="B1479" s="86" t="s">
        <v>3702</v>
      </c>
      <c r="C1479" s="86">
        <v>2</v>
      </c>
      <c r="D1479" s="121">
        <v>0.0015241520469047856</v>
      </c>
      <c r="E1479" s="121">
        <v>2.9993480692067216</v>
      </c>
      <c r="F1479" s="86" t="s">
        <v>2571</v>
      </c>
      <c r="G1479" s="86" t="b">
        <v>0</v>
      </c>
      <c r="H1479" s="86" t="b">
        <v>0</v>
      </c>
      <c r="I1479" s="86" t="b">
        <v>0</v>
      </c>
      <c r="J1479" s="86" t="b">
        <v>0</v>
      </c>
      <c r="K1479" s="86" t="b">
        <v>0</v>
      </c>
      <c r="L1479" s="86" t="b">
        <v>0</v>
      </c>
    </row>
    <row r="1480" spans="1:12" ht="15">
      <c r="A1480" s="86" t="s">
        <v>3702</v>
      </c>
      <c r="B1480" s="86" t="s">
        <v>3703</v>
      </c>
      <c r="C1480" s="86">
        <v>2</v>
      </c>
      <c r="D1480" s="121">
        <v>0.0015241520469047856</v>
      </c>
      <c r="E1480" s="121">
        <v>2.9993480692067216</v>
      </c>
      <c r="F1480" s="86" t="s">
        <v>2571</v>
      </c>
      <c r="G1480" s="86" t="b">
        <v>0</v>
      </c>
      <c r="H1480" s="86" t="b">
        <v>0</v>
      </c>
      <c r="I1480" s="86" t="b">
        <v>0</v>
      </c>
      <c r="J1480" s="86" t="b">
        <v>0</v>
      </c>
      <c r="K1480" s="86" t="b">
        <v>0</v>
      </c>
      <c r="L1480" s="86" t="b">
        <v>0</v>
      </c>
    </row>
    <row r="1481" spans="1:12" ht="15">
      <c r="A1481" s="86" t="s">
        <v>3703</v>
      </c>
      <c r="B1481" s="86" t="s">
        <v>3704</v>
      </c>
      <c r="C1481" s="86">
        <v>2</v>
      </c>
      <c r="D1481" s="121">
        <v>0.0015241520469047856</v>
      </c>
      <c r="E1481" s="121">
        <v>2.9993480692067216</v>
      </c>
      <c r="F1481" s="86" t="s">
        <v>2571</v>
      </c>
      <c r="G1481" s="86" t="b">
        <v>0</v>
      </c>
      <c r="H1481" s="86" t="b">
        <v>0</v>
      </c>
      <c r="I1481" s="86" t="b">
        <v>0</v>
      </c>
      <c r="J1481" s="86" t="b">
        <v>1</v>
      </c>
      <c r="K1481" s="86" t="b">
        <v>0</v>
      </c>
      <c r="L1481" s="86" t="b">
        <v>0</v>
      </c>
    </row>
    <row r="1482" spans="1:12" ht="15">
      <c r="A1482" s="86" t="s">
        <v>3704</v>
      </c>
      <c r="B1482" s="86" t="s">
        <v>3296</v>
      </c>
      <c r="C1482" s="86">
        <v>2</v>
      </c>
      <c r="D1482" s="121">
        <v>0.0015241520469047856</v>
      </c>
      <c r="E1482" s="121">
        <v>2.8232568101510402</v>
      </c>
      <c r="F1482" s="86" t="s">
        <v>2571</v>
      </c>
      <c r="G1482" s="86" t="b">
        <v>1</v>
      </c>
      <c r="H1482" s="86" t="b">
        <v>0</v>
      </c>
      <c r="I1482" s="86" t="b">
        <v>0</v>
      </c>
      <c r="J1482" s="86" t="b">
        <v>0</v>
      </c>
      <c r="K1482" s="86" t="b">
        <v>0</v>
      </c>
      <c r="L1482" s="86" t="b">
        <v>0</v>
      </c>
    </row>
    <row r="1483" spans="1:12" ht="15">
      <c r="A1483" s="86" t="s">
        <v>3296</v>
      </c>
      <c r="B1483" s="86" t="s">
        <v>3705</v>
      </c>
      <c r="C1483" s="86">
        <v>2</v>
      </c>
      <c r="D1483" s="121">
        <v>0.0015241520469047856</v>
      </c>
      <c r="E1483" s="121">
        <v>2.8232568101510402</v>
      </c>
      <c r="F1483" s="86" t="s">
        <v>2571</v>
      </c>
      <c r="G1483" s="86" t="b">
        <v>0</v>
      </c>
      <c r="H1483" s="86" t="b">
        <v>0</v>
      </c>
      <c r="I1483" s="86" t="b">
        <v>0</v>
      </c>
      <c r="J1483" s="86" t="b">
        <v>0</v>
      </c>
      <c r="K1483" s="86" t="b">
        <v>0</v>
      </c>
      <c r="L1483" s="86" t="b">
        <v>0</v>
      </c>
    </row>
    <row r="1484" spans="1:12" ht="15">
      <c r="A1484" s="86" t="s">
        <v>3705</v>
      </c>
      <c r="B1484" s="86" t="s">
        <v>3706</v>
      </c>
      <c r="C1484" s="86">
        <v>2</v>
      </c>
      <c r="D1484" s="121">
        <v>0.0015241520469047856</v>
      </c>
      <c r="E1484" s="121">
        <v>2.9993480692067216</v>
      </c>
      <c r="F1484" s="86" t="s">
        <v>2571</v>
      </c>
      <c r="G1484" s="86" t="b">
        <v>0</v>
      </c>
      <c r="H1484" s="86" t="b">
        <v>0</v>
      </c>
      <c r="I1484" s="86" t="b">
        <v>0</v>
      </c>
      <c r="J1484" s="86" t="b">
        <v>0</v>
      </c>
      <c r="K1484" s="86" t="b">
        <v>0</v>
      </c>
      <c r="L1484" s="86" t="b">
        <v>0</v>
      </c>
    </row>
    <row r="1485" spans="1:12" ht="15">
      <c r="A1485" s="86" t="s">
        <v>3706</v>
      </c>
      <c r="B1485" s="86" t="s">
        <v>3153</v>
      </c>
      <c r="C1485" s="86">
        <v>2</v>
      </c>
      <c r="D1485" s="121">
        <v>0.0015241520469047856</v>
      </c>
      <c r="E1485" s="121">
        <v>2.3461355554313776</v>
      </c>
      <c r="F1485" s="86" t="s">
        <v>2571</v>
      </c>
      <c r="G1485" s="86" t="b">
        <v>0</v>
      </c>
      <c r="H1485" s="86" t="b">
        <v>0</v>
      </c>
      <c r="I1485" s="86" t="b">
        <v>0</v>
      </c>
      <c r="J1485" s="86" t="b">
        <v>0</v>
      </c>
      <c r="K1485" s="86" t="b">
        <v>0</v>
      </c>
      <c r="L1485" s="86" t="b">
        <v>0</v>
      </c>
    </row>
    <row r="1486" spans="1:12" ht="15">
      <c r="A1486" s="86" t="s">
        <v>2721</v>
      </c>
      <c r="B1486" s="86" t="s">
        <v>2715</v>
      </c>
      <c r="C1486" s="86">
        <v>2</v>
      </c>
      <c r="D1486" s="121">
        <v>0.0015241520469047856</v>
      </c>
      <c r="E1486" s="121">
        <v>0.5168317826003528</v>
      </c>
      <c r="F1486" s="86" t="s">
        <v>2571</v>
      </c>
      <c r="G1486" s="86" t="b">
        <v>0</v>
      </c>
      <c r="H1486" s="86" t="b">
        <v>0</v>
      </c>
      <c r="I1486" s="86" t="b">
        <v>0</v>
      </c>
      <c r="J1486" s="86" t="b">
        <v>0</v>
      </c>
      <c r="K1486" s="86" t="b">
        <v>0</v>
      </c>
      <c r="L1486" s="86" t="b">
        <v>0</v>
      </c>
    </row>
    <row r="1487" spans="1:12" ht="15">
      <c r="A1487" s="86" t="s">
        <v>2715</v>
      </c>
      <c r="B1487" s="86" t="s">
        <v>3232</v>
      </c>
      <c r="C1487" s="86">
        <v>2</v>
      </c>
      <c r="D1487" s="121">
        <v>0.0015241520469047856</v>
      </c>
      <c r="E1487" s="121">
        <v>1.4521889478793037</v>
      </c>
      <c r="F1487" s="86" t="s">
        <v>2571</v>
      </c>
      <c r="G1487" s="86" t="b">
        <v>0</v>
      </c>
      <c r="H1487" s="86" t="b">
        <v>0</v>
      </c>
      <c r="I1487" s="86" t="b">
        <v>0</v>
      </c>
      <c r="J1487" s="86" t="b">
        <v>0</v>
      </c>
      <c r="K1487" s="86" t="b">
        <v>0</v>
      </c>
      <c r="L1487" s="86" t="b">
        <v>0</v>
      </c>
    </row>
    <row r="1488" spans="1:12" ht="15">
      <c r="A1488" s="86" t="s">
        <v>3232</v>
      </c>
      <c r="B1488" s="86" t="s">
        <v>325</v>
      </c>
      <c r="C1488" s="86">
        <v>2</v>
      </c>
      <c r="D1488" s="121">
        <v>0.0015241520469047856</v>
      </c>
      <c r="E1488" s="121">
        <v>2.522226814487059</v>
      </c>
      <c r="F1488" s="86" t="s">
        <v>2571</v>
      </c>
      <c r="G1488" s="86" t="b">
        <v>0</v>
      </c>
      <c r="H1488" s="86" t="b">
        <v>0</v>
      </c>
      <c r="I1488" s="86" t="b">
        <v>0</v>
      </c>
      <c r="J1488" s="86" t="b">
        <v>0</v>
      </c>
      <c r="K1488" s="86" t="b">
        <v>0</v>
      </c>
      <c r="L1488" s="86" t="b">
        <v>0</v>
      </c>
    </row>
    <row r="1489" spans="1:12" ht="15">
      <c r="A1489" s="86" t="s">
        <v>325</v>
      </c>
      <c r="B1489" s="86" t="s">
        <v>3707</v>
      </c>
      <c r="C1489" s="86">
        <v>2</v>
      </c>
      <c r="D1489" s="121">
        <v>0.0015241520469047856</v>
      </c>
      <c r="E1489" s="121">
        <v>2.6983180735427403</v>
      </c>
      <c r="F1489" s="86" t="s">
        <v>2571</v>
      </c>
      <c r="G1489" s="86" t="b">
        <v>0</v>
      </c>
      <c r="H1489" s="86" t="b">
        <v>0</v>
      </c>
      <c r="I1489" s="86" t="b">
        <v>0</v>
      </c>
      <c r="J1489" s="86" t="b">
        <v>0</v>
      </c>
      <c r="K1489" s="86" t="b">
        <v>0</v>
      </c>
      <c r="L1489" s="86" t="b">
        <v>0</v>
      </c>
    </row>
    <row r="1490" spans="1:12" ht="15">
      <c r="A1490" s="86" t="s">
        <v>3707</v>
      </c>
      <c r="B1490" s="86" t="s">
        <v>3187</v>
      </c>
      <c r="C1490" s="86">
        <v>2</v>
      </c>
      <c r="D1490" s="121">
        <v>0.0015241520469047856</v>
      </c>
      <c r="E1490" s="121">
        <v>2.397288077878759</v>
      </c>
      <c r="F1490" s="86" t="s">
        <v>2571</v>
      </c>
      <c r="G1490" s="86" t="b">
        <v>0</v>
      </c>
      <c r="H1490" s="86" t="b">
        <v>0</v>
      </c>
      <c r="I1490" s="86" t="b">
        <v>0</v>
      </c>
      <c r="J1490" s="86" t="b">
        <v>0</v>
      </c>
      <c r="K1490" s="86" t="b">
        <v>0</v>
      </c>
      <c r="L1490" s="86" t="b">
        <v>0</v>
      </c>
    </row>
    <row r="1491" spans="1:12" ht="15">
      <c r="A1491" s="86" t="s">
        <v>3187</v>
      </c>
      <c r="B1491" s="86" t="s">
        <v>3708</v>
      </c>
      <c r="C1491" s="86">
        <v>2</v>
      </c>
      <c r="D1491" s="121">
        <v>0.0015241520469047856</v>
      </c>
      <c r="E1491" s="121">
        <v>2.397288077878759</v>
      </c>
      <c r="F1491" s="86" t="s">
        <v>2571</v>
      </c>
      <c r="G1491" s="86" t="b">
        <v>0</v>
      </c>
      <c r="H1491" s="86" t="b">
        <v>0</v>
      </c>
      <c r="I1491" s="86" t="b">
        <v>0</v>
      </c>
      <c r="J1491" s="86" t="b">
        <v>0</v>
      </c>
      <c r="K1491" s="86" t="b">
        <v>0</v>
      </c>
      <c r="L1491" s="86" t="b">
        <v>0</v>
      </c>
    </row>
    <row r="1492" spans="1:12" ht="15">
      <c r="A1492" s="86" t="s">
        <v>3708</v>
      </c>
      <c r="B1492" s="86" t="s">
        <v>3709</v>
      </c>
      <c r="C1492" s="86">
        <v>2</v>
      </c>
      <c r="D1492" s="121">
        <v>0.0015241520469047856</v>
      </c>
      <c r="E1492" s="121">
        <v>2.9993480692067216</v>
      </c>
      <c r="F1492" s="86" t="s">
        <v>2571</v>
      </c>
      <c r="G1492" s="86" t="b">
        <v>0</v>
      </c>
      <c r="H1492" s="86" t="b">
        <v>0</v>
      </c>
      <c r="I1492" s="86" t="b">
        <v>0</v>
      </c>
      <c r="J1492" s="86" t="b">
        <v>0</v>
      </c>
      <c r="K1492" s="86" t="b">
        <v>0</v>
      </c>
      <c r="L1492" s="86" t="b">
        <v>0</v>
      </c>
    </row>
    <row r="1493" spans="1:12" ht="15">
      <c r="A1493" s="86" t="s">
        <v>3709</v>
      </c>
      <c r="B1493" s="86" t="s">
        <v>2714</v>
      </c>
      <c r="C1493" s="86">
        <v>2</v>
      </c>
      <c r="D1493" s="121">
        <v>0.0015241520469047856</v>
      </c>
      <c r="E1493" s="121">
        <v>1.6569253883845152</v>
      </c>
      <c r="F1493" s="86" t="s">
        <v>2571</v>
      </c>
      <c r="G1493" s="86" t="b">
        <v>0</v>
      </c>
      <c r="H1493" s="86" t="b">
        <v>0</v>
      </c>
      <c r="I1493" s="86" t="b">
        <v>0</v>
      </c>
      <c r="J1493" s="86" t="b">
        <v>0</v>
      </c>
      <c r="K1493" s="86" t="b">
        <v>0</v>
      </c>
      <c r="L1493" s="86" t="b">
        <v>0</v>
      </c>
    </row>
    <row r="1494" spans="1:12" ht="15">
      <c r="A1494" s="86" t="s">
        <v>2721</v>
      </c>
      <c r="B1494" s="86" t="s">
        <v>3294</v>
      </c>
      <c r="C1494" s="86">
        <v>2</v>
      </c>
      <c r="D1494" s="121">
        <v>0.0015241520469047856</v>
      </c>
      <c r="E1494" s="121">
        <v>1.692923041656034</v>
      </c>
      <c r="F1494" s="86" t="s">
        <v>2571</v>
      </c>
      <c r="G1494" s="86" t="b">
        <v>0</v>
      </c>
      <c r="H1494" s="86" t="b">
        <v>0</v>
      </c>
      <c r="I1494" s="86" t="b">
        <v>0</v>
      </c>
      <c r="J1494" s="86" t="b">
        <v>0</v>
      </c>
      <c r="K1494" s="86" t="b">
        <v>0</v>
      </c>
      <c r="L1494" s="86" t="b">
        <v>0</v>
      </c>
    </row>
    <row r="1495" spans="1:12" ht="15">
      <c r="A1495" s="86" t="s">
        <v>3294</v>
      </c>
      <c r="B1495" s="86" t="s">
        <v>3688</v>
      </c>
      <c r="C1495" s="86">
        <v>2</v>
      </c>
      <c r="D1495" s="121">
        <v>0.0015241520469047856</v>
      </c>
      <c r="E1495" s="121">
        <v>2.8232568101510402</v>
      </c>
      <c r="F1495" s="86" t="s">
        <v>2571</v>
      </c>
      <c r="G1495" s="86" t="b">
        <v>0</v>
      </c>
      <c r="H1495" s="86" t="b">
        <v>0</v>
      </c>
      <c r="I1495" s="86" t="b">
        <v>0</v>
      </c>
      <c r="J1495" s="86" t="b">
        <v>0</v>
      </c>
      <c r="K1495" s="86" t="b">
        <v>0</v>
      </c>
      <c r="L1495" s="86" t="b">
        <v>0</v>
      </c>
    </row>
    <row r="1496" spans="1:12" ht="15">
      <c r="A1496" s="86" t="s">
        <v>3688</v>
      </c>
      <c r="B1496" s="86" t="s">
        <v>3689</v>
      </c>
      <c r="C1496" s="86">
        <v>2</v>
      </c>
      <c r="D1496" s="121">
        <v>0.0015241520469047856</v>
      </c>
      <c r="E1496" s="121">
        <v>2.9993480692067216</v>
      </c>
      <c r="F1496" s="86" t="s">
        <v>2571</v>
      </c>
      <c r="G1496" s="86" t="b">
        <v>0</v>
      </c>
      <c r="H1496" s="86" t="b">
        <v>0</v>
      </c>
      <c r="I1496" s="86" t="b">
        <v>0</v>
      </c>
      <c r="J1496" s="86" t="b">
        <v>0</v>
      </c>
      <c r="K1496" s="86" t="b">
        <v>0</v>
      </c>
      <c r="L1496" s="86" t="b">
        <v>0</v>
      </c>
    </row>
    <row r="1497" spans="1:12" ht="15">
      <c r="A1497" s="86" t="s">
        <v>3689</v>
      </c>
      <c r="B1497" s="86" t="s">
        <v>3231</v>
      </c>
      <c r="C1497" s="86">
        <v>2</v>
      </c>
      <c r="D1497" s="121">
        <v>0.0015241520469047856</v>
      </c>
      <c r="E1497" s="121">
        <v>2.6014080605346837</v>
      </c>
      <c r="F1497" s="86" t="s">
        <v>2571</v>
      </c>
      <c r="G1497" s="86" t="b">
        <v>0</v>
      </c>
      <c r="H1497" s="86" t="b">
        <v>0</v>
      </c>
      <c r="I1497" s="86" t="b">
        <v>0</v>
      </c>
      <c r="J1497" s="86" t="b">
        <v>0</v>
      </c>
      <c r="K1497" s="86" t="b">
        <v>0</v>
      </c>
      <c r="L1497" s="86" t="b">
        <v>0</v>
      </c>
    </row>
    <row r="1498" spans="1:12" ht="15">
      <c r="A1498" s="86" t="s">
        <v>3231</v>
      </c>
      <c r="B1498" s="86" t="s">
        <v>2754</v>
      </c>
      <c r="C1498" s="86">
        <v>2</v>
      </c>
      <c r="D1498" s="121">
        <v>0.0015241520469047856</v>
      </c>
      <c r="E1498" s="121">
        <v>2.124286805815021</v>
      </c>
      <c r="F1498" s="86" t="s">
        <v>2571</v>
      </c>
      <c r="G1498" s="86" t="b">
        <v>0</v>
      </c>
      <c r="H1498" s="86" t="b">
        <v>0</v>
      </c>
      <c r="I1498" s="86" t="b">
        <v>0</v>
      </c>
      <c r="J1498" s="86" t="b">
        <v>0</v>
      </c>
      <c r="K1498" s="86" t="b">
        <v>0</v>
      </c>
      <c r="L1498" s="86" t="b">
        <v>0</v>
      </c>
    </row>
    <row r="1499" spans="1:12" ht="15">
      <c r="A1499" s="86" t="s">
        <v>2754</v>
      </c>
      <c r="B1499" s="86" t="s">
        <v>295</v>
      </c>
      <c r="C1499" s="86">
        <v>2</v>
      </c>
      <c r="D1499" s="121">
        <v>0.0015241520469047856</v>
      </c>
      <c r="E1499" s="121">
        <v>2.522226814487059</v>
      </c>
      <c r="F1499" s="86" t="s">
        <v>2571</v>
      </c>
      <c r="G1499" s="86" t="b">
        <v>0</v>
      </c>
      <c r="H1499" s="86" t="b">
        <v>0</v>
      </c>
      <c r="I1499" s="86" t="b">
        <v>0</v>
      </c>
      <c r="J1499" s="86" t="b">
        <v>0</v>
      </c>
      <c r="K1499" s="86" t="b">
        <v>0</v>
      </c>
      <c r="L1499" s="86" t="b">
        <v>0</v>
      </c>
    </row>
    <row r="1500" spans="1:12" ht="15">
      <c r="A1500" s="86" t="s">
        <v>295</v>
      </c>
      <c r="B1500" s="86" t="s">
        <v>2716</v>
      </c>
      <c r="C1500" s="86">
        <v>2</v>
      </c>
      <c r="D1500" s="121">
        <v>0.0015241520469047856</v>
      </c>
      <c r="E1500" s="121">
        <v>1.8854047168998846</v>
      </c>
      <c r="F1500" s="86" t="s">
        <v>2571</v>
      </c>
      <c r="G1500" s="86" t="b">
        <v>0</v>
      </c>
      <c r="H1500" s="86" t="b">
        <v>0</v>
      </c>
      <c r="I1500" s="86" t="b">
        <v>0</v>
      </c>
      <c r="J1500" s="86" t="b">
        <v>0</v>
      </c>
      <c r="K1500" s="86" t="b">
        <v>0</v>
      </c>
      <c r="L1500" s="86" t="b">
        <v>0</v>
      </c>
    </row>
    <row r="1501" spans="1:12" ht="15">
      <c r="A1501" s="86" t="s">
        <v>2716</v>
      </c>
      <c r="B1501" s="86" t="s">
        <v>3351</v>
      </c>
      <c r="C1501" s="86">
        <v>2</v>
      </c>
      <c r="D1501" s="121">
        <v>0.0015241520469047856</v>
      </c>
      <c r="E1501" s="121">
        <v>1.5843747212359034</v>
      </c>
      <c r="F1501" s="86" t="s">
        <v>2571</v>
      </c>
      <c r="G1501" s="86" t="b">
        <v>0</v>
      </c>
      <c r="H1501" s="86" t="b">
        <v>0</v>
      </c>
      <c r="I1501" s="86" t="b">
        <v>0</v>
      </c>
      <c r="J1501" s="86" t="b">
        <v>0</v>
      </c>
      <c r="K1501" s="86" t="b">
        <v>0</v>
      </c>
      <c r="L1501" s="86" t="b">
        <v>0</v>
      </c>
    </row>
    <row r="1502" spans="1:12" ht="15">
      <c r="A1502" s="86" t="s">
        <v>3351</v>
      </c>
      <c r="B1502" s="86" t="s">
        <v>2720</v>
      </c>
      <c r="C1502" s="86">
        <v>2</v>
      </c>
      <c r="D1502" s="121">
        <v>0.0015241520469047856</v>
      </c>
      <c r="E1502" s="121">
        <v>1.5369500713077653</v>
      </c>
      <c r="F1502" s="86" t="s">
        <v>2571</v>
      </c>
      <c r="G1502" s="86" t="b">
        <v>0</v>
      </c>
      <c r="H1502" s="86" t="b">
        <v>0</v>
      </c>
      <c r="I1502" s="86" t="b">
        <v>0</v>
      </c>
      <c r="J1502" s="86" t="b">
        <v>0</v>
      </c>
      <c r="K1502" s="86" t="b">
        <v>0</v>
      </c>
      <c r="L1502" s="86" t="b">
        <v>0</v>
      </c>
    </row>
    <row r="1503" spans="1:12" ht="15">
      <c r="A1503" s="86" t="s">
        <v>2720</v>
      </c>
      <c r="B1503" s="86" t="s">
        <v>3257</v>
      </c>
      <c r="C1503" s="86">
        <v>2</v>
      </c>
      <c r="D1503" s="121">
        <v>0.0015241520469047856</v>
      </c>
      <c r="E1503" s="121">
        <v>1.5369500713077653</v>
      </c>
      <c r="F1503" s="86" t="s">
        <v>2571</v>
      </c>
      <c r="G1503" s="86" t="b">
        <v>0</v>
      </c>
      <c r="H1503" s="86" t="b">
        <v>0</v>
      </c>
      <c r="I1503" s="86" t="b">
        <v>0</v>
      </c>
      <c r="J1503" s="86" t="b">
        <v>0</v>
      </c>
      <c r="K1503" s="86" t="b">
        <v>0</v>
      </c>
      <c r="L1503" s="86" t="b">
        <v>0</v>
      </c>
    </row>
    <row r="1504" spans="1:12" ht="15">
      <c r="A1504" s="86" t="s">
        <v>3257</v>
      </c>
      <c r="B1504" s="86" t="s">
        <v>3244</v>
      </c>
      <c r="C1504" s="86">
        <v>2</v>
      </c>
      <c r="D1504" s="121">
        <v>0.0015241520469047856</v>
      </c>
      <c r="E1504" s="121">
        <v>2.2211968188230777</v>
      </c>
      <c r="F1504" s="86" t="s">
        <v>2571</v>
      </c>
      <c r="G1504" s="86" t="b">
        <v>0</v>
      </c>
      <c r="H1504" s="86" t="b">
        <v>0</v>
      </c>
      <c r="I1504" s="86" t="b">
        <v>0</v>
      </c>
      <c r="J1504" s="86" t="b">
        <v>0</v>
      </c>
      <c r="K1504" s="86" t="b">
        <v>0</v>
      </c>
      <c r="L1504" s="86" t="b">
        <v>0</v>
      </c>
    </row>
    <row r="1505" spans="1:12" ht="15">
      <c r="A1505" s="86" t="s">
        <v>3244</v>
      </c>
      <c r="B1505" s="86" t="s">
        <v>3690</v>
      </c>
      <c r="C1505" s="86">
        <v>2</v>
      </c>
      <c r="D1505" s="121">
        <v>0.0015241520469047856</v>
      </c>
      <c r="E1505" s="121">
        <v>2.6983180735427403</v>
      </c>
      <c r="F1505" s="86" t="s">
        <v>2571</v>
      </c>
      <c r="G1505" s="86" t="b">
        <v>0</v>
      </c>
      <c r="H1505" s="86" t="b">
        <v>0</v>
      </c>
      <c r="I1505" s="86" t="b">
        <v>0</v>
      </c>
      <c r="J1505" s="86" t="b">
        <v>0</v>
      </c>
      <c r="K1505" s="86" t="b">
        <v>0</v>
      </c>
      <c r="L1505" s="86" t="b">
        <v>0</v>
      </c>
    </row>
    <row r="1506" spans="1:12" ht="15">
      <c r="A1506" s="86" t="s">
        <v>3690</v>
      </c>
      <c r="B1506" s="86" t="s">
        <v>3691</v>
      </c>
      <c r="C1506" s="86">
        <v>2</v>
      </c>
      <c r="D1506" s="121">
        <v>0.0015241520469047856</v>
      </c>
      <c r="E1506" s="121">
        <v>2.9993480692067216</v>
      </c>
      <c r="F1506" s="86" t="s">
        <v>2571</v>
      </c>
      <c r="G1506" s="86" t="b">
        <v>0</v>
      </c>
      <c r="H1506" s="86" t="b">
        <v>0</v>
      </c>
      <c r="I1506" s="86" t="b">
        <v>0</v>
      </c>
      <c r="J1506" s="86" t="b">
        <v>0</v>
      </c>
      <c r="K1506" s="86" t="b">
        <v>0</v>
      </c>
      <c r="L1506" s="86" t="b">
        <v>0</v>
      </c>
    </row>
    <row r="1507" spans="1:12" ht="15">
      <c r="A1507" s="86" t="s">
        <v>3691</v>
      </c>
      <c r="B1507" s="86" t="s">
        <v>2722</v>
      </c>
      <c r="C1507" s="86">
        <v>2</v>
      </c>
      <c r="D1507" s="121">
        <v>0.0015241520469047856</v>
      </c>
      <c r="E1507" s="121">
        <v>1.8854047168998846</v>
      </c>
      <c r="F1507" s="86" t="s">
        <v>2571</v>
      </c>
      <c r="G1507" s="86" t="b">
        <v>0</v>
      </c>
      <c r="H1507" s="86" t="b">
        <v>0</v>
      </c>
      <c r="I1507" s="86" t="b">
        <v>0</v>
      </c>
      <c r="J1507" s="86" t="b">
        <v>0</v>
      </c>
      <c r="K1507" s="86" t="b">
        <v>0</v>
      </c>
      <c r="L1507" s="86" t="b">
        <v>0</v>
      </c>
    </row>
    <row r="1508" spans="1:12" ht="15">
      <c r="A1508" s="86" t="s">
        <v>3157</v>
      </c>
      <c r="B1508" s="86" t="s">
        <v>3692</v>
      </c>
      <c r="C1508" s="86">
        <v>2</v>
      </c>
      <c r="D1508" s="121">
        <v>0.0015241520469047856</v>
      </c>
      <c r="E1508" s="121">
        <v>1.9386502288531098</v>
      </c>
      <c r="F1508" s="86" t="s">
        <v>2571</v>
      </c>
      <c r="G1508" s="86" t="b">
        <v>0</v>
      </c>
      <c r="H1508" s="86" t="b">
        <v>0</v>
      </c>
      <c r="I1508" s="86" t="b">
        <v>0</v>
      </c>
      <c r="J1508" s="86" t="b">
        <v>0</v>
      </c>
      <c r="K1508" s="86" t="b">
        <v>0</v>
      </c>
      <c r="L1508" s="86" t="b">
        <v>0</v>
      </c>
    </row>
    <row r="1509" spans="1:12" ht="15">
      <c r="A1509" s="86" t="s">
        <v>3692</v>
      </c>
      <c r="B1509" s="86" t="s">
        <v>3693</v>
      </c>
      <c r="C1509" s="86">
        <v>2</v>
      </c>
      <c r="D1509" s="121">
        <v>0.0015241520469047856</v>
      </c>
      <c r="E1509" s="121">
        <v>2.9993480692067216</v>
      </c>
      <c r="F1509" s="86" t="s">
        <v>2571</v>
      </c>
      <c r="G1509" s="86" t="b">
        <v>0</v>
      </c>
      <c r="H1509" s="86" t="b">
        <v>0</v>
      </c>
      <c r="I1509" s="86" t="b">
        <v>0</v>
      </c>
      <c r="J1509" s="86" t="b">
        <v>0</v>
      </c>
      <c r="K1509" s="86" t="b">
        <v>0</v>
      </c>
      <c r="L1509" s="86" t="b">
        <v>0</v>
      </c>
    </row>
    <row r="1510" spans="1:12" ht="15">
      <c r="A1510" s="86" t="s">
        <v>3693</v>
      </c>
      <c r="B1510" s="86" t="s">
        <v>3694</v>
      </c>
      <c r="C1510" s="86">
        <v>2</v>
      </c>
      <c r="D1510" s="121">
        <v>0.0015241520469047856</v>
      </c>
      <c r="E1510" s="121">
        <v>2.9993480692067216</v>
      </c>
      <c r="F1510" s="86" t="s">
        <v>2571</v>
      </c>
      <c r="G1510" s="86" t="b">
        <v>0</v>
      </c>
      <c r="H1510" s="86" t="b">
        <v>0</v>
      </c>
      <c r="I1510" s="86" t="b">
        <v>0</v>
      </c>
      <c r="J1510" s="86" t="b">
        <v>0</v>
      </c>
      <c r="K1510" s="86" t="b">
        <v>0</v>
      </c>
      <c r="L1510" s="86" t="b">
        <v>0</v>
      </c>
    </row>
    <row r="1511" spans="1:12" ht="15">
      <c r="A1511" s="86" t="s">
        <v>3694</v>
      </c>
      <c r="B1511" s="86" t="s">
        <v>3259</v>
      </c>
      <c r="C1511" s="86">
        <v>2</v>
      </c>
      <c r="D1511" s="121">
        <v>0.0015241520469047856</v>
      </c>
      <c r="E1511" s="121">
        <v>2.8232568101510402</v>
      </c>
      <c r="F1511" s="86" t="s">
        <v>2571</v>
      </c>
      <c r="G1511" s="86" t="b">
        <v>0</v>
      </c>
      <c r="H1511" s="86" t="b">
        <v>0</v>
      </c>
      <c r="I1511" s="86" t="b">
        <v>0</v>
      </c>
      <c r="J1511" s="86" t="b">
        <v>0</v>
      </c>
      <c r="K1511" s="86" t="b">
        <v>0</v>
      </c>
      <c r="L1511" s="86" t="b">
        <v>0</v>
      </c>
    </row>
    <row r="1512" spans="1:12" ht="15">
      <c r="A1512" s="86" t="s">
        <v>3259</v>
      </c>
      <c r="B1512" s="86" t="s">
        <v>3695</v>
      </c>
      <c r="C1512" s="86">
        <v>2</v>
      </c>
      <c r="D1512" s="121">
        <v>0.0015241520469047856</v>
      </c>
      <c r="E1512" s="121">
        <v>2.6983180735427403</v>
      </c>
      <c r="F1512" s="86" t="s">
        <v>2571</v>
      </c>
      <c r="G1512" s="86" t="b">
        <v>0</v>
      </c>
      <c r="H1512" s="86" t="b">
        <v>0</v>
      </c>
      <c r="I1512" s="86" t="b">
        <v>0</v>
      </c>
      <c r="J1512" s="86" t="b">
        <v>0</v>
      </c>
      <c r="K1512" s="86" t="b">
        <v>0</v>
      </c>
      <c r="L1512" s="86" t="b">
        <v>0</v>
      </c>
    </row>
    <row r="1513" spans="1:12" ht="15">
      <c r="A1513" s="86" t="s">
        <v>3695</v>
      </c>
      <c r="B1513" s="86" t="s">
        <v>3165</v>
      </c>
      <c r="C1513" s="86">
        <v>2</v>
      </c>
      <c r="D1513" s="121">
        <v>0.0015241520469047856</v>
      </c>
      <c r="E1513" s="121">
        <v>2.0216244639178735</v>
      </c>
      <c r="F1513" s="86" t="s">
        <v>2571</v>
      </c>
      <c r="G1513" s="86" t="b">
        <v>0</v>
      </c>
      <c r="H1513" s="86" t="b">
        <v>0</v>
      </c>
      <c r="I1513" s="86" t="b">
        <v>0</v>
      </c>
      <c r="J1513" s="86" t="b">
        <v>0</v>
      </c>
      <c r="K1513" s="86" t="b">
        <v>0</v>
      </c>
      <c r="L1513" s="86" t="b">
        <v>0</v>
      </c>
    </row>
    <row r="1514" spans="1:12" ht="15">
      <c r="A1514" s="86" t="s">
        <v>3165</v>
      </c>
      <c r="B1514" s="86" t="s">
        <v>2713</v>
      </c>
      <c r="C1514" s="86">
        <v>2</v>
      </c>
      <c r="D1514" s="121">
        <v>0.0015241520469047856</v>
      </c>
      <c r="E1514" s="121">
        <v>0.6423666682135901</v>
      </c>
      <c r="F1514" s="86" t="s">
        <v>2571</v>
      </c>
      <c r="G1514" s="86" t="b">
        <v>0</v>
      </c>
      <c r="H1514" s="86" t="b">
        <v>0</v>
      </c>
      <c r="I1514" s="86" t="b">
        <v>0</v>
      </c>
      <c r="J1514" s="86" t="b">
        <v>0</v>
      </c>
      <c r="K1514" s="86" t="b">
        <v>0</v>
      </c>
      <c r="L1514" s="86" t="b">
        <v>0</v>
      </c>
    </row>
    <row r="1515" spans="1:12" ht="15">
      <c r="A1515" s="86" t="s">
        <v>2721</v>
      </c>
      <c r="B1515" s="86" t="s">
        <v>3680</v>
      </c>
      <c r="C1515" s="86">
        <v>2</v>
      </c>
      <c r="D1515" s="121">
        <v>0.0015241520469047856</v>
      </c>
      <c r="E1515" s="121">
        <v>1.8690143007117153</v>
      </c>
      <c r="F1515" s="86" t="s">
        <v>2571</v>
      </c>
      <c r="G1515" s="86" t="b">
        <v>0</v>
      </c>
      <c r="H1515" s="86" t="b">
        <v>0</v>
      </c>
      <c r="I1515" s="86" t="b">
        <v>0</v>
      </c>
      <c r="J1515" s="86" t="b">
        <v>0</v>
      </c>
      <c r="K1515" s="86" t="b">
        <v>0</v>
      </c>
      <c r="L1515" s="86" t="b">
        <v>0</v>
      </c>
    </row>
    <row r="1516" spans="1:12" ht="15">
      <c r="A1516" s="86" t="s">
        <v>3680</v>
      </c>
      <c r="B1516" s="86" t="s">
        <v>3681</v>
      </c>
      <c r="C1516" s="86">
        <v>2</v>
      </c>
      <c r="D1516" s="121">
        <v>0.0015241520469047856</v>
      </c>
      <c r="E1516" s="121">
        <v>2.9993480692067216</v>
      </c>
      <c r="F1516" s="86" t="s">
        <v>2571</v>
      </c>
      <c r="G1516" s="86" t="b">
        <v>0</v>
      </c>
      <c r="H1516" s="86" t="b">
        <v>0</v>
      </c>
      <c r="I1516" s="86" t="b">
        <v>0</v>
      </c>
      <c r="J1516" s="86" t="b">
        <v>0</v>
      </c>
      <c r="K1516" s="86" t="b">
        <v>0</v>
      </c>
      <c r="L1516" s="86" t="b">
        <v>0</v>
      </c>
    </row>
    <row r="1517" spans="1:12" ht="15">
      <c r="A1517" s="86" t="s">
        <v>3681</v>
      </c>
      <c r="B1517" s="86" t="s">
        <v>3682</v>
      </c>
      <c r="C1517" s="86">
        <v>2</v>
      </c>
      <c r="D1517" s="121">
        <v>0.0015241520469047856</v>
      </c>
      <c r="E1517" s="121">
        <v>2.9993480692067216</v>
      </c>
      <c r="F1517" s="86" t="s">
        <v>2571</v>
      </c>
      <c r="G1517" s="86" t="b">
        <v>0</v>
      </c>
      <c r="H1517" s="86" t="b">
        <v>0</v>
      </c>
      <c r="I1517" s="86" t="b">
        <v>0</v>
      </c>
      <c r="J1517" s="86" t="b">
        <v>0</v>
      </c>
      <c r="K1517" s="86" t="b">
        <v>0</v>
      </c>
      <c r="L1517" s="86" t="b">
        <v>0</v>
      </c>
    </row>
    <row r="1518" spans="1:12" ht="15">
      <c r="A1518" s="86" t="s">
        <v>3682</v>
      </c>
      <c r="B1518" s="86" t="s">
        <v>2751</v>
      </c>
      <c r="C1518" s="86">
        <v>2</v>
      </c>
      <c r="D1518" s="121">
        <v>0.0015241520469047856</v>
      </c>
      <c r="E1518" s="121">
        <v>2.3461355554313776</v>
      </c>
      <c r="F1518" s="86" t="s">
        <v>2571</v>
      </c>
      <c r="G1518" s="86" t="b">
        <v>0</v>
      </c>
      <c r="H1518" s="86" t="b">
        <v>0</v>
      </c>
      <c r="I1518" s="86" t="b">
        <v>0</v>
      </c>
      <c r="J1518" s="86" t="b">
        <v>0</v>
      </c>
      <c r="K1518" s="86" t="b">
        <v>0</v>
      </c>
      <c r="L1518" s="86" t="b">
        <v>0</v>
      </c>
    </row>
    <row r="1519" spans="1:12" ht="15">
      <c r="A1519" s="86" t="s">
        <v>2751</v>
      </c>
      <c r="B1519" s="86" t="s">
        <v>354</v>
      </c>
      <c r="C1519" s="86">
        <v>2</v>
      </c>
      <c r="D1519" s="121">
        <v>0.0015241520469047856</v>
      </c>
      <c r="E1519" s="121">
        <v>2.3461355554313776</v>
      </c>
      <c r="F1519" s="86" t="s">
        <v>2571</v>
      </c>
      <c r="G1519" s="86" t="b">
        <v>0</v>
      </c>
      <c r="H1519" s="86" t="b">
        <v>0</v>
      </c>
      <c r="I1519" s="86" t="b">
        <v>0</v>
      </c>
      <c r="J1519" s="86" t="b">
        <v>0</v>
      </c>
      <c r="K1519" s="86" t="b">
        <v>0</v>
      </c>
      <c r="L1519" s="86" t="b">
        <v>0</v>
      </c>
    </row>
    <row r="1520" spans="1:12" ht="15">
      <c r="A1520" s="86" t="s">
        <v>354</v>
      </c>
      <c r="B1520" s="86" t="s">
        <v>3683</v>
      </c>
      <c r="C1520" s="86">
        <v>2</v>
      </c>
      <c r="D1520" s="121">
        <v>0.0015241520469047856</v>
      </c>
      <c r="E1520" s="121">
        <v>2.9993480692067216</v>
      </c>
      <c r="F1520" s="86" t="s">
        <v>2571</v>
      </c>
      <c r="G1520" s="86" t="b">
        <v>0</v>
      </c>
      <c r="H1520" s="86" t="b">
        <v>0</v>
      </c>
      <c r="I1520" s="86" t="b">
        <v>0</v>
      </c>
      <c r="J1520" s="86" t="b">
        <v>0</v>
      </c>
      <c r="K1520" s="86" t="b">
        <v>0</v>
      </c>
      <c r="L1520" s="86" t="b">
        <v>0</v>
      </c>
    </row>
    <row r="1521" spans="1:12" ht="15">
      <c r="A1521" s="86" t="s">
        <v>3683</v>
      </c>
      <c r="B1521" s="86" t="s">
        <v>3281</v>
      </c>
      <c r="C1521" s="86">
        <v>2</v>
      </c>
      <c r="D1521" s="121">
        <v>0.0015241520469047856</v>
      </c>
      <c r="E1521" s="121">
        <v>2.6014080605346837</v>
      </c>
      <c r="F1521" s="86" t="s">
        <v>2571</v>
      </c>
      <c r="G1521" s="86" t="b">
        <v>0</v>
      </c>
      <c r="H1521" s="86" t="b">
        <v>0</v>
      </c>
      <c r="I1521" s="86" t="b">
        <v>0</v>
      </c>
      <c r="J1521" s="86" t="b">
        <v>0</v>
      </c>
      <c r="K1521" s="86" t="b">
        <v>0</v>
      </c>
      <c r="L1521" s="86" t="b">
        <v>0</v>
      </c>
    </row>
    <row r="1522" spans="1:12" ht="15">
      <c r="A1522" s="86" t="s">
        <v>3281</v>
      </c>
      <c r="B1522" s="86" t="s">
        <v>296</v>
      </c>
      <c r="C1522" s="86">
        <v>2</v>
      </c>
      <c r="D1522" s="121">
        <v>0.0015241520469047856</v>
      </c>
      <c r="E1522" s="121">
        <v>2.3003780648707024</v>
      </c>
      <c r="F1522" s="86" t="s">
        <v>2571</v>
      </c>
      <c r="G1522" s="86" t="b">
        <v>0</v>
      </c>
      <c r="H1522" s="86" t="b">
        <v>0</v>
      </c>
      <c r="I1522" s="86" t="b">
        <v>0</v>
      </c>
      <c r="J1522" s="86" t="b">
        <v>0</v>
      </c>
      <c r="K1522" s="86" t="b">
        <v>0</v>
      </c>
      <c r="L1522" s="86" t="b">
        <v>0</v>
      </c>
    </row>
    <row r="1523" spans="1:12" ht="15">
      <c r="A1523" s="86" t="s">
        <v>296</v>
      </c>
      <c r="B1523" s="86" t="s">
        <v>3684</v>
      </c>
      <c r="C1523" s="86">
        <v>2</v>
      </c>
      <c r="D1523" s="121">
        <v>0.0015241520469047856</v>
      </c>
      <c r="E1523" s="121">
        <v>2.9993480692067216</v>
      </c>
      <c r="F1523" s="86" t="s">
        <v>2571</v>
      </c>
      <c r="G1523" s="86" t="b">
        <v>0</v>
      </c>
      <c r="H1523" s="86" t="b">
        <v>0</v>
      </c>
      <c r="I1523" s="86" t="b">
        <v>0</v>
      </c>
      <c r="J1523" s="86" t="b">
        <v>0</v>
      </c>
      <c r="K1523" s="86" t="b">
        <v>0</v>
      </c>
      <c r="L1523" s="86" t="b">
        <v>0</v>
      </c>
    </row>
    <row r="1524" spans="1:12" ht="15">
      <c r="A1524" s="86" t="s">
        <v>3684</v>
      </c>
      <c r="B1524" s="86" t="s">
        <v>3685</v>
      </c>
      <c r="C1524" s="86">
        <v>2</v>
      </c>
      <c r="D1524" s="121">
        <v>0.0015241520469047856</v>
      </c>
      <c r="E1524" s="121">
        <v>2.9993480692067216</v>
      </c>
      <c r="F1524" s="86" t="s">
        <v>2571</v>
      </c>
      <c r="G1524" s="86" t="b">
        <v>0</v>
      </c>
      <c r="H1524" s="86" t="b">
        <v>0</v>
      </c>
      <c r="I1524" s="86" t="b">
        <v>0</v>
      </c>
      <c r="J1524" s="86" t="b">
        <v>0</v>
      </c>
      <c r="K1524" s="86" t="b">
        <v>0</v>
      </c>
      <c r="L1524" s="86" t="b">
        <v>0</v>
      </c>
    </row>
    <row r="1525" spans="1:12" ht="15">
      <c r="A1525" s="86" t="s">
        <v>3685</v>
      </c>
      <c r="B1525" s="86" t="s">
        <v>3281</v>
      </c>
      <c r="C1525" s="86">
        <v>2</v>
      </c>
      <c r="D1525" s="121">
        <v>0.0015241520469047856</v>
      </c>
      <c r="E1525" s="121">
        <v>2.6014080605346837</v>
      </c>
      <c r="F1525" s="86" t="s">
        <v>2571</v>
      </c>
      <c r="G1525" s="86" t="b">
        <v>0</v>
      </c>
      <c r="H1525" s="86" t="b">
        <v>0</v>
      </c>
      <c r="I1525" s="86" t="b">
        <v>0</v>
      </c>
      <c r="J1525" s="86" t="b">
        <v>0</v>
      </c>
      <c r="K1525" s="86" t="b">
        <v>0</v>
      </c>
      <c r="L1525" s="86" t="b">
        <v>0</v>
      </c>
    </row>
    <row r="1526" spans="1:12" ht="15">
      <c r="A1526" s="86" t="s">
        <v>3281</v>
      </c>
      <c r="B1526" s="86" t="s">
        <v>3231</v>
      </c>
      <c r="C1526" s="86">
        <v>2</v>
      </c>
      <c r="D1526" s="121">
        <v>0.0015241520469047856</v>
      </c>
      <c r="E1526" s="121">
        <v>2.203468051862646</v>
      </c>
      <c r="F1526" s="86" t="s">
        <v>2571</v>
      </c>
      <c r="G1526" s="86" t="b">
        <v>0</v>
      </c>
      <c r="H1526" s="86" t="b">
        <v>0</v>
      </c>
      <c r="I1526" s="86" t="b">
        <v>0</v>
      </c>
      <c r="J1526" s="86" t="b">
        <v>0</v>
      </c>
      <c r="K1526" s="86" t="b">
        <v>0</v>
      </c>
      <c r="L1526" s="86" t="b">
        <v>0</v>
      </c>
    </row>
    <row r="1527" spans="1:12" ht="15">
      <c r="A1527" s="86" t="s">
        <v>3231</v>
      </c>
      <c r="B1527" s="86" t="s">
        <v>2722</v>
      </c>
      <c r="C1527" s="86">
        <v>2</v>
      </c>
      <c r="D1527" s="121">
        <v>0.0015241520469047856</v>
      </c>
      <c r="E1527" s="121">
        <v>1.487464708227847</v>
      </c>
      <c r="F1527" s="86" t="s">
        <v>2571</v>
      </c>
      <c r="G1527" s="86" t="b">
        <v>0</v>
      </c>
      <c r="H1527" s="86" t="b">
        <v>0</v>
      </c>
      <c r="I1527" s="86" t="b">
        <v>0</v>
      </c>
      <c r="J1527" s="86" t="b">
        <v>0</v>
      </c>
      <c r="K1527" s="86" t="b">
        <v>0</v>
      </c>
      <c r="L1527" s="86" t="b">
        <v>0</v>
      </c>
    </row>
    <row r="1528" spans="1:12" ht="15">
      <c r="A1528" s="86" t="s">
        <v>2722</v>
      </c>
      <c r="B1528" s="86" t="s">
        <v>3686</v>
      </c>
      <c r="C1528" s="86">
        <v>2</v>
      </c>
      <c r="D1528" s="121">
        <v>0.0015241520469047856</v>
      </c>
      <c r="E1528" s="121">
        <v>1.8690143007117153</v>
      </c>
      <c r="F1528" s="86" t="s">
        <v>2571</v>
      </c>
      <c r="G1528" s="86" t="b">
        <v>0</v>
      </c>
      <c r="H1528" s="86" t="b">
        <v>0</v>
      </c>
      <c r="I1528" s="86" t="b">
        <v>0</v>
      </c>
      <c r="J1528" s="86" t="b">
        <v>0</v>
      </c>
      <c r="K1528" s="86" t="b">
        <v>0</v>
      </c>
      <c r="L1528" s="86" t="b">
        <v>0</v>
      </c>
    </row>
    <row r="1529" spans="1:12" ht="15">
      <c r="A1529" s="86" t="s">
        <v>3686</v>
      </c>
      <c r="B1529" s="86" t="s">
        <v>3687</v>
      </c>
      <c r="C1529" s="86">
        <v>2</v>
      </c>
      <c r="D1529" s="121">
        <v>0.0015241520469047856</v>
      </c>
      <c r="E1529" s="121">
        <v>2.9993480692067216</v>
      </c>
      <c r="F1529" s="86" t="s">
        <v>2571</v>
      </c>
      <c r="G1529" s="86" t="b">
        <v>0</v>
      </c>
      <c r="H1529" s="86" t="b">
        <v>0</v>
      </c>
      <c r="I1529" s="86" t="b">
        <v>0</v>
      </c>
      <c r="J1529" s="86" t="b">
        <v>0</v>
      </c>
      <c r="K1529" s="86" t="b">
        <v>0</v>
      </c>
      <c r="L1529" s="86" t="b">
        <v>0</v>
      </c>
    </row>
    <row r="1530" spans="1:12" ht="15">
      <c r="A1530" s="86" t="s">
        <v>3687</v>
      </c>
      <c r="B1530" s="86" t="s">
        <v>3165</v>
      </c>
      <c r="C1530" s="86">
        <v>2</v>
      </c>
      <c r="D1530" s="121">
        <v>0.0015241520469047856</v>
      </c>
      <c r="E1530" s="121">
        <v>2.0216244639178735</v>
      </c>
      <c r="F1530" s="86" t="s">
        <v>2571</v>
      </c>
      <c r="G1530" s="86" t="b">
        <v>0</v>
      </c>
      <c r="H1530" s="86" t="b">
        <v>0</v>
      </c>
      <c r="I1530" s="86" t="b">
        <v>0</v>
      </c>
      <c r="J1530" s="86" t="b">
        <v>0</v>
      </c>
      <c r="K1530" s="86" t="b">
        <v>0</v>
      </c>
      <c r="L1530" s="86" t="b">
        <v>0</v>
      </c>
    </row>
    <row r="1531" spans="1:12" ht="15">
      <c r="A1531" s="86" t="s">
        <v>3165</v>
      </c>
      <c r="B1531" s="86" t="s">
        <v>3190</v>
      </c>
      <c r="C1531" s="86">
        <v>2</v>
      </c>
      <c r="D1531" s="121">
        <v>0.0015241520469047856</v>
      </c>
      <c r="E1531" s="121">
        <v>1.7093134578442033</v>
      </c>
      <c r="F1531" s="86" t="s">
        <v>2571</v>
      </c>
      <c r="G1531" s="86" t="b">
        <v>0</v>
      </c>
      <c r="H1531" s="86" t="b">
        <v>0</v>
      </c>
      <c r="I1531" s="86" t="b">
        <v>0</v>
      </c>
      <c r="J1531" s="86" t="b">
        <v>0</v>
      </c>
      <c r="K1531" s="86" t="b">
        <v>0</v>
      </c>
      <c r="L1531" s="86" t="b">
        <v>0</v>
      </c>
    </row>
    <row r="1532" spans="1:12" ht="15">
      <c r="A1532" s="86" t="s">
        <v>2656</v>
      </c>
      <c r="B1532" s="86" t="s">
        <v>2713</v>
      </c>
      <c r="C1532" s="86">
        <v>2</v>
      </c>
      <c r="D1532" s="121">
        <v>0.0015241520469047856</v>
      </c>
      <c r="E1532" s="121">
        <v>0.9781587701367833</v>
      </c>
      <c r="F1532" s="86" t="s">
        <v>2571</v>
      </c>
      <c r="G1532" s="86" t="b">
        <v>0</v>
      </c>
      <c r="H1532" s="86" t="b">
        <v>0</v>
      </c>
      <c r="I1532" s="86" t="b">
        <v>0</v>
      </c>
      <c r="J1532" s="86" t="b">
        <v>0</v>
      </c>
      <c r="K1532" s="86" t="b">
        <v>0</v>
      </c>
      <c r="L1532" s="86" t="b">
        <v>0</v>
      </c>
    </row>
    <row r="1533" spans="1:12" ht="15">
      <c r="A1533" s="86" t="s">
        <v>2758</v>
      </c>
      <c r="B1533" s="86" t="s">
        <v>3667</v>
      </c>
      <c r="C1533" s="86">
        <v>2</v>
      </c>
      <c r="D1533" s="121">
        <v>0.0015241520469047856</v>
      </c>
      <c r="E1533" s="121">
        <v>2.455280024856446</v>
      </c>
      <c r="F1533" s="86" t="s">
        <v>2571</v>
      </c>
      <c r="G1533" s="86" t="b">
        <v>0</v>
      </c>
      <c r="H1533" s="86" t="b">
        <v>0</v>
      </c>
      <c r="I1533" s="86" t="b">
        <v>0</v>
      </c>
      <c r="J1533" s="86" t="b">
        <v>0</v>
      </c>
      <c r="K1533" s="86" t="b">
        <v>0</v>
      </c>
      <c r="L1533" s="86" t="b">
        <v>0</v>
      </c>
    </row>
    <row r="1534" spans="1:12" ht="15">
      <c r="A1534" s="86" t="s">
        <v>3667</v>
      </c>
      <c r="B1534" s="86" t="s">
        <v>3157</v>
      </c>
      <c r="C1534" s="86">
        <v>2</v>
      </c>
      <c r="D1534" s="121">
        <v>0.0015241520469047856</v>
      </c>
      <c r="E1534" s="121">
        <v>1.9386502288531098</v>
      </c>
      <c r="F1534" s="86" t="s">
        <v>2571</v>
      </c>
      <c r="G1534" s="86" t="b">
        <v>0</v>
      </c>
      <c r="H1534" s="86" t="b">
        <v>0</v>
      </c>
      <c r="I1534" s="86" t="b">
        <v>0</v>
      </c>
      <c r="J1534" s="86" t="b">
        <v>0</v>
      </c>
      <c r="K1534" s="86" t="b">
        <v>0</v>
      </c>
      <c r="L1534" s="86" t="b">
        <v>0</v>
      </c>
    </row>
    <row r="1535" spans="1:12" ht="15">
      <c r="A1535" s="86" t="s">
        <v>3157</v>
      </c>
      <c r="B1535" s="86" t="s">
        <v>3668</v>
      </c>
      <c r="C1535" s="86">
        <v>2</v>
      </c>
      <c r="D1535" s="121">
        <v>0.0015241520469047856</v>
      </c>
      <c r="E1535" s="121">
        <v>1.9386502288531098</v>
      </c>
      <c r="F1535" s="86" t="s">
        <v>2571</v>
      </c>
      <c r="G1535" s="86" t="b">
        <v>0</v>
      </c>
      <c r="H1535" s="86" t="b">
        <v>0</v>
      </c>
      <c r="I1535" s="86" t="b">
        <v>0</v>
      </c>
      <c r="J1535" s="86" t="b">
        <v>0</v>
      </c>
      <c r="K1535" s="86" t="b">
        <v>0</v>
      </c>
      <c r="L1535" s="86" t="b">
        <v>0</v>
      </c>
    </row>
    <row r="1536" spans="1:12" ht="15">
      <c r="A1536" s="86" t="s">
        <v>3668</v>
      </c>
      <c r="B1536" s="86" t="s">
        <v>3669</v>
      </c>
      <c r="C1536" s="86">
        <v>2</v>
      </c>
      <c r="D1536" s="121">
        <v>0.0015241520469047856</v>
      </c>
      <c r="E1536" s="121">
        <v>2.9993480692067216</v>
      </c>
      <c r="F1536" s="86" t="s">
        <v>2571</v>
      </c>
      <c r="G1536" s="86" t="b">
        <v>0</v>
      </c>
      <c r="H1536" s="86" t="b">
        <v>0</v>
      </c>
      <c r="I1536" s="86" t="b">
        <v>0</v>
      </c>
      <c r="J1536" s="86" t="b">
        <v>0</v>
      </c>
      <c r="K1536" s="86" t="b">
        <v>0</v>
      </c>
      <c r="L1536" s="86" t="b">
        <v>0</v>
      </c>
    </row>
    <row r="1537" spans="1:12" ht="15">
      <c r="A1537" s="86" t="s">
        <v>3669</v>
      </c>
      <c r="B1537" s="86" t="s">
        <v>3244</v>
      </c>
      <c r="C1537" s="86">
        <v>2</v>
      </c>
      <c r="D1537" s="121">
        <v>0.0015241520469047856</v>
      </c>
      <c r="E1537" s="121">
        <v>2.522226814487059</v>
      </c>
      <c r="F1537" s="86" t="s">
        <v>2571</v>
      </c>
      <c r="G1537" s="86" t="b">
        <v>0</v>
      </c>
      <c r="H1537" s="86" t="b">
        <v>0</v>
      </c>
      <c r="I1537" s="86" t="b">
        <v>0</v>
      </c>
      <c r="J1537" s="86" t="b">
        <v>0</v>
      </c>
      <c r="K1537" s="86" t="b">
        <v>0</v>
      </c>
      <c r="L1537" s="86" t="b">
        <v>0</v>
      </c>
    </row>
    <row r="1538" spans="1:12" ht="15">
      <c r="A1538" s="86" t="s">
        <v>3244</v>
      </c>
      <c r="B1538" s="86" t="s">
        <v>3670</v>
      </c>
      <c r="C1538" s="86">
        <v>2</v>
      </c>
      <c r="D1538" s="121">
        <v>0.0015241520469047856</v>
      </c>
      <c r="E1538" s="121">
        <v>2.6983180735427403</v>
      </c>
      <c r="F1538" s="86" t="s">
        <v>2571</v>
      </c>
      <c r="G1538" s="86" t="b">
        <v>0</v>
      </c>
      <c r="H1538" s="86" t="b">
        <v>0</v>
      </c>
      <c r="I1538" s="86" t="b">
        <v>0</v>
      </c>
      <c r="J1538" s="86" t="b">
        <v>0</v>
      </c>
      <c r="K1538" s="86" t="b">
        <v>0</v>
      </c>
      <c r="L1538" s="86" t="b">
        <v>0</v>
      </c>
    </row>
    <row r="1539" spans="1:12" ht="15">
      <c r="A1539" s="86" t="s">
        <v>3670</v>
      </c>
      <c r="B1539" s="86" t="s">
        <v>3671</v>
      </c>
      <c r="C1539" s="86">
        <v>2</v>
      </c>
      <c r="D1539" s="121">
        <v>0.0015241520469047856</v>
      </c>
      <c r="E1539" s="121">
        <v>2.9993480692067216</v>
      </c>
      <c r="F1539" s="86" t="s">
        <v>2571</v>
      </c>
      <c r="G1539" s="86" t="b">
        <v>0</v>
      </c>
      <c r="H1539" s="86" t="b">
        <v>0</v>
      </c>
      <c r="I1539" s="86" t="b">
        <v>0</v>
      </c>
      <c r="J1539" s="86" t="b">
        <v>0</v>
      </c>
      <c r="K1539" s="86" t="b">
        <v>0</v>
      </c>
      <c r="L1539" s="86" t="b">
        <v>0</v>
      </c>
    </row>
    <row r="1540" spans="1:12" ht="15">
      <c r="A1540" s="86" t="s">
        <v>3671</v>
      </c>
      <c r="B1540" s="86" t="s">
        <v>3672</v>
      </c>
      <c r="C1540" s="86">
        <v>2</v>
      </c>
      <c r="D1540" s="121">
        <v>0.0015241520469047856</v>
      </c>
      <c r="E1540" s="121">
        <v>2.9993480692067216</v>
      </c>
      <c r="F1540" s="86" t="s">
        <v>2571</v>
      </c>
      <c r="G1540" s="86" t="b">
        <v>0</v>
      </c>
      <c r="H1540" s="86" t="b">
        <v>0</v>
      </c>
      <c r="I1540" s="86" t="b">
        <v>0</v>
      </c>
      <c r="J1540" s="86" t="b">
        <v>0</v>
      </c>
      <c r="K1540" s="86" t="b">
        <v>0</v>
      </c>
      <c r="L1540" s="86" t="b">
        <v>0</v>
      </c>
    </row>
    <row r="1541" spans="1:12" ht="15">
      <c r="A1541" s="86" t="s">
        <v>3672</v>
      </c>
      <c r="B1541" s="86" t="s">
        <v>3411</v>
      </c>
      <c r="C1541" s="86">
        <v>2</v>
      </c>
      <c r="D1541" s="121">
        <v>0.0015241520469047856</v>
      </c>
      <c r="E1541" s="121">
        <v>2.8232568101510402</v>
      </c>
      <c r="F1541" s="86" t="s">
        <v>2571</v>
      </c>
      <c r="G1541" s="86" t="b">
        <v>0</v>
      </c>
      <c r="H1541" s="86" t="b">
        <v>0</v>
      </c>
      <c r="I1541" s="86" t="b">
        <v>0</v>
      </c>
      <c r="J1541" s="86" t="b">
        <v>0</v>
      </c>
      <c r="K1541" s="86" t="b">
        <v>0</v>
      </c>
      <c r="L1541" s="86" t="b">
        <v>0</v>
      </c>
    </row>
    <row r="1542" spans="1:12" ht="15">
      <c r="A1542" s="86" t="s">
        <v>3411</v>
      </c>
      <c r="B1542" s="86" t="s">
        <v>3210</v>
      </c>
      <c r="C1542" s="86">
        <v>2</v>
      </c>
      <c r="D1542" s="121">
        <v>0.0015241520469047856</v>
      </c>
      <c r="E1542" s="121">
        <v>2.4253168014790023</v>
      </c>
      <c r="F1542" s="86" t="s">
        <v>2571</v>
      </c>
      <c r="G1542" s="86" t="b">
        <v>0</v>
      </c>
      <c r="H1542" s="86" t="b">
        <v>0</v>
      </c>
      <c r="I1542" s="86" t="b">
        <v>0</v>
      </c>
      <c r="J1542" s="86" t="b">
        <v>0</v>
      </c>
      <c r="K1542" s="86" t="b">
        <v>0</v>
      </c>
      <c r="L1542" s="86" t="b">
        <v>0</v>
      </c>
    </row>
    <row r="1543" spans="1:12" ht="15">
      <c r="A1543" s="86" t="s">
        <v>3182</v>
      </c>
      <c r="B1543" s="86" t="s">
        <v>3673</v>
      </c>
      <c r="C1543" s="86">
        <v>2</v>
      </c>
      <c r="D1543" s="121">
        <v>0.0015241520469047856</v>
      </c>
      <c r="E1543" s="121">
        <v>2.3003780648707024</v>
      </c>
      <c r="F1543" s="86" t="s">
        <v>2571</v>
      </c>
      <c r="G1543" s="86" t="b">
        <v>0</v>
      </c>
      <c r="H1543" s="86" t="b">
        <v>0</v>
      </c>
      <c r="I1543" s="86" t="b">
        <v>0</v>
      </c>
      <c r="J1543" s="86" t="b">
        <v>0</v>
      </c>
      <c r="K1543" s="86" t="b">
        <v>0</v>
      </c>
      <c r="L1543" s="86" t="b">
        <v>0</v>
      </c>
    </row>
    <row r="1544" spans="1:12" ht="15">
      <c r="A1544" s="86" t="s">
        <v>3673</v>
      </c>
      <c r="B1544" s="86" t="s">
        <v>3674</v>
      </c>
      <c r="C1544" s="86">
        <v>2</v>
      </c>
      <c r="D1544" s="121">
        <v>0.0015241520469047856</v>
      </c>
      <c r="E1544" s="121">
        <v>2.9993480692067216</v>
      </c>
      <c r="F1544" s="86" t="s">
        <v>2571</v>
      </c>
      <c r="G1544" s="86" t="b">
        <v>0</v>
      </c>
      <c r="H1544" s="86" t="b">
        <v>0</v>
      </c>
      <c r="I1544" s="86" t="b">
        <v>0</v>
      </c>
      <c r="J1544" s="86" t="b">
        <v>1</v>
      </c>
      <c r="K1544" s="86" t="b">
        <v>0</v>
      </c>
      <c r="L1544" s="86" t="b">
        <v>0</v>
      </c>
    </row>
    <row r="1545" spans="1:12" ht="15">
      <c r="A1545" s="86" t="s">
        <v>3674</v>
      </c>
      <c r="B1545" s="86" t="s">
        <v>3283</v>
      </c>
      <c r="C1545" s="86">
        <v>2</v>
      </c>
      <c r="D1545" s="121">
        <v>0.0015241520469047856</v>
      </c>
      <c r="E1545" s="121">
        <v>2.6014080605346837</v>
      </c>
      <c r="F1545" s="86" t="s">
        <v>2571</v>
      </c>
      <c r="G1545" s="86" t="b">
        <v>1</v>
      </c>
      <c r="H1545" s="86" t="b">
        <v>0</v>
      </c>
      <c r="I1545" s="86" t="b">
        <v>0</v>
      </c>
      <c r="J1545" s="86" t="b">
        <v>0</v>
      </c>
      <c r="K1545" s="86" t="b">
        <v>0</v>
      </c>
      <c r="L1545" s="86" t="b">
        <v>0</v>
      </c>
    </row>
    <row r="1546" spans="1:12" ht="15">
      <c r="A1546" s="86" t="s">
        <v>3283</v>
      </c>
      <c r="B1546" s="86" t="s">
        <v>3431</v>
      </c>
      <c r="C1546" s="86">
        <v>2</v>
      </c>
      <c r="D1546" s="121">
        <v>0.0015241520469047856</v>
      </c>
      <c r="E1546" s="121">
        <v>2.4253168014790023</v>
      </c>
      <c r="F1546" s="86" t="s">
        <v>2571</v>
      </c>
      <c r="G1546" s="86" t="b">
        <v>0</v>
      </c>
      <c r="H1546" s="86" t="b">
        <v>0</v>
      </c>
      <c r="I1546" s="86" t="b">
        <v>0</v>
      </c>
      <c r="J1546" s="86" t="b">
        <v>0</v>
      </c>
      <c r="K1546" s="86" t="b">
        <v>0</v>
      </c>
      <c r="L1546" s="86" t="b">
        <v>0</v>
      </c>
    </row>
    <row r="1547" spans="1:12" ht="15">
      <c r="A1547" s="86" t="s">
        <v>3431</v>
      </c>
      <c r="B1547" s="86" t="s">
        <v>3675</v>
      </c>
      <c r="C1547" s="86">
        <v>2</v>
      </c>
      <c r="D1547" s="121">
        <v>0.0015241520469047856</v>
      </c>
      <c r="E1547" s="121">
        <v>2.8232568101510402</v>
      </c>
      <c r="F1547" s="86" t="s">
        <v>2571</v>
      </c>
      <c r="G1547" s="86" t="b">
        <v>0</v>
      </c>
      <c r="H1547" s="86" t="b">
        <v>0</v>
      </c>
      <c r="I1547" s="86" t="b">
        <v>0</v>
      </c>
      <c r="J1547" s="86" t="b">
        <v>0</v>
      </c>
      <c r="K1547" s="86" t="b">
        <v>0</v>
      </c>
      <c r="L1547" s="86" t="b">
        <v>0</v>
      </c>
    </row>
    <row r="1548" spans="1:12" ht="15">
      <c r="A1548" s="86" t="s">
        <v>3675</v>
      </c>
      <c r="B1548" s="86" t="s">
        <v>355</v>
      </c>
      <c r="C1548" s="86">
        <v>2</v>
      </c>
      <c r="D1548" s="121">
        <v>0.0015241520469047856</v>
      </c>
      <c r="E1548" s="121">
        <v>2.9993480692067216</v>
      </c>
      <c r="F1548" s="86" t="s">
        <v>2571</v>
      </c>
      <c r="G1548" s="86" t="b">
        <v>0</v>
      </c>
      <c r="H1548" s="86" t="b">
        <v>0</v>
      </c>
      <c r="I1548" s="86" t="b">
        <v>0</v>
      </c>
      <c r="J1548" s="86" t="b">
        <v>0</v>
      </c>
      <c r="K1548" s="86" t="b">
        <v>0</v>
      </c>
      <c r="L1548" s="86" t="b">
        <v>0</v>
      </c>
    </row>
    <row r="1549" spans="1:12" ht="15">
      <c r="A1549" s="86" t="s">
        <v>355</v>
      </c>
      <c r="B1549" s="86" t="s">
        <v>297</v>
      </c>
      <c r="C1549" s="86">
        <v>2</v>
      </c>
      <c r="D1549" s="121">
        <v>0.0015241520469047856</v>
      </c>
      <c r="E1549" s="121">
        <v>2.9993480692067216</v>
      </c>
      <c r="F1549" s="86" t="s">
        <v>2571</v>
      </c>
      <c r="G1549" s="86" t="b">
        <v>0</v>
      </c>
      <c r="H1549" s="86" t="b">
        <v>0</v>
      </c>
      <c r="I1549" s="86" t="b">
        <v>0</v>
      </c>
      <c r="J1549" s="86" t="b">
        <v>0</v>
      </c>
      <c r="K1549" s="86" t="b">
        <v>0</v>
      </c>
      <c r="L1549" s="86" t="b">
        <v>0</v>
      </c>
    </row>
    <row r="1550" spans="1:12" ht="15">
      <c r="A1550" s="86" t="s">
        <v>297</v>
      </c>
      <c r="B1550" s="86" t="s">
        <v>3193</v>
      </c>
      <c r="C1550" s="86">
        <v>2</v>
      </c>
      <c r="D1550" s="121">
        <v>0.0015241520469047856</v>
      </c>
      <c r="E1550" s="121">
        <v>2.522226814487059</v>
      </c>
      <c r="F1550" s="86" t="s">
        <v>2571</v>
      </c>
      <c r="G1550" s="86" t="b">
        <v>0</v>
      </c>
      <c r="H1550" s="86" t="b">
        <v>0</v>
      </c>
      <c r="I1550" s="86" t="b">
        <v>0</v>
      </c>
      <c r="J1550" s="86" t="b">
        <v>0</v>
      </c>
      <c r="K1550" s="86" t="b">
        <v>0</v>
      </c>
      <c r="L1550" s="86" t="b">
        <v>0</v>
      </c>
    </row>
    <row r="1551" spans="1:12" ht="15">
      <c r="A1551" s="86" t="s">
        <v>3193</v>
      </c>
      <c r="B1551" s="86" t="s">
        <v>3676</v>
      </c>
      <c r="C1551" s="86">
        <v>2</v>
      </c>
      <c r="D1551" s="121">
        <v>0.0015241520469047856</v>
      </c>
      <c r="E1551" s="121">
        <v>2.522226814487059</v>
      </c>
      <c r="F1551" s="86" t="s">
        <v>2571</v>
      </c>
      <c r="G1551" s="86" t="b">
        <v>0</v>
      </c>
      <c r="H1551" s="86" t="b">
        <v>0</v>
      </c>
      <c r="I1551" s="86" t="b">
        <v>0</v>
      </c>
      <c r="J1551" s="86" t="b">
        <v>0</v>
      </c>
      <c r="K1551" s="86" t="b">
        <v>0</v>
      </c>
      <c r="L1551" s="86" t="b">
        <v>0</v>
      </c>
    </row>
    <row r="1552" spans="1:12" ht="15">
      <c r="A1552" s="86" t="s">
        <v>3676</v>
      </c>
      <c r="B1552" s="86" t="s">
        <v>2715</v>
      </c>
      <c r="C1552" s="86">
        <v>2</v>
      </c>
      <c r="D1552" s="121">
        <v>0.0015241520469047856</v>
      </c>
      <c r="E1552" s="121">
        <v>1.647165551095359</v>
      </c>
      <c r="F1552" s="86" t="s">
        <v>2571</v>
      </c>
      <c r="G1552" s="86" t="b">
        <v>0</v>
      </c>
      <c r="H1552" s="86" t="b">
        <v>0</v>
      </c>
      <c r="I1552" s="86" t="b">
        <v>0</v>
      </c>
      <c r="J1552" s="86" t="b">
        <v>0</v>
      </c>
      <c r="K1552" s="86" t="b">
        <v>0</v>
      </c>
      <c r="L1552" s="86" t="b">
        <v>0</v>
      </c>
    </row>
    <row r="1553" spans="1:12" ht="15">
      <c r="A1553" s="86" t="s">
        <v>2715</v>
      </c>
      <c r="B1553" s="86" t="s">
        <v>3249</v>
      </c>
      <c r="C1553" s="86">
        <v>2</v>
      </c>
      <c r="D1553" s="121">
        <v>0.0015241520469047856</v>
      </c>
      <c r="E1553" s="121">
        <v>1.3272502112710038</v>
      </c>
      <c r="F1553" s="86" t="s">
        <v>2571</v>
      </c>
      <c r="G1553" s="86" t="b">
        <v>0</v>
      </c>
      <c r="H1553" s="86" t="b">
        <v>0</v>
      </c>
      <c r="I1553" s="86" t="b">
        <v>0</v>
      </c>
      <c r="J1553" s="86" t="b">
        <v>0</v>
      </c>
      <c r="K1553" s="86" t="b">
        <v>0</v>
      </c>
      <c r="L1553" s="86" t="b">
        <v>0</v>
      </c>
    </row>
    <row r="1554" spans="1:12" ht="15">
      <c r="A1554" s="86" t="s">
        <v>3249</v>
      </c>
      <c r="B1554" s="86" t="s">
        <v>3677</v>
      </c>
      <c r="C1554" s="86">
        <v>2</v>
      </c>
      <c r="D1554" s="121">
        <v>0.0015241520469047856</v>
      </c>
      <c r="E1554" s="121">
        <v>2.6983180735427403</v>
      </c>
      <c r="F1554" s="86" t="s">
        <v>2571</v>
      </c>
      <c r="G1554" s="86" t="b">
        <v>0</v>
      </c>
      <c r="H1554" s="86" t="b">
        <v>0</v>
      </c>
      <c r="I1554" s="86" t="b">
        <v>0</v>
      </c>
      <c r="J1554" s="86" t="b">
        <v>0</v>
      </c>
      <c r="K1554" s="86" t="b">
        <v>0</v>
      </c>
      <c r="L1554" s="86" t="b">
        <v>0</v>
      </c>
    </row>
    <row r="1555" spans="1:12" ht="15">
      <c r="A1555" s="86" t="s">
        <v>3677</v>
      </c>
      <c r="B1555" s="86" t="s">
        <v>3678</v>
      </c>
      <c r="C1555" s="86">
        <v>2</v>
      </c>
      <c r="D1555" s="121">
        <v>0.0015241520469047856</v>
      </c>
      <c r="E1555" s="121">
        <v>2.9993480692067216</v>
      </c>
      <c r="F1555" s="86" t="s">
        <v>2571</v>
      </c>
      <c r="G1555" s="86" t="b">
        <v>0</v>
      </c>
      <c r="H1555" s="86" t="b">
        <v>0</v>
      </c>
      <c r="I1555" s="86" t="b">
        <v>0</v>
      </c>
      <c r="J1555" s="86" t="b">
        <v>0</v>
      </c>
      <c r="K1555" s="86" t="b">
        <v>0</v>
      </c>
      <c r="L1555" s="86" t="b">
        <v>0</v>
      </c>
    </row>
    <row r="1556" spans="1:12" ht="15">
      <c r="A1556" s="86" t="s">
        <v>3678</v>
      </c>
      <c r="B1556" s="86" t="s">
        <v>3181</v>
      </c>
      <c r="C1556" s="86">
        <v>2</v>
      </c>
      <c r="D1556" s="121">
        <v>0.0015241520469047856</v>
      </c>
      <c r="E1556" s="121">
        <v>2.2211968188230777</v>
      </c>
      <c r="F1556" s="86" t="s">
        <v>2571</v>
      </c>
      <c r="G1556" s="86" t="b">
        <v>0</v>
      </c>
      <c r="H1556" s="86" t="b">
        <v>0</v>
      </c>
      <c r="I1556" s="86" t="b">
        <v>0</v>
      </c>
      <c r="J1556" s="86" t="b">
        <v>0</v>
      </c>
      <c r="K1556" s="86" t="b">
        <v>0</v>
      </c>
      <c r="L1556" s="86" t="b">
        <v>0</v>
      </c>
    </row>
    <row r="1557" spans="1:12" ht="15">
      <c r="A1557" s="86" t="s">
        <v>2762</v>
      </c>
      <c r="B1557" s="86" t="s">
        <v>3679</v>
      </c>
      <c r="C1557" s="86">
        <v>2</v>
      </c>
      <c r="D1557" s="121">
        <v>0.0015241520469047856</v>
      </c>
      <c r="E1557" s="121">
        <v>2.096258082214778</v>
      </c>
      <c r="F1557" s="86" t="s">
        <v>2571</v>
      </c>
      <c r="G1557" s="86" t="b">
        <v>0</v>
      </c>
      <c r="H1557" s="86" t="b">
        <v>0</v>
      </c>
      <c r="I1557" s="86" t="b">
        <v>0</v>
      </c>
      <c r="J1557" s="86" t="b">
        <v>0</v>
      </c>
      <c r="K1557" s="86" t="b">
        <v>0</v>
      </c>
      <c r="L1557" s="86" t="b">
        <v>0</v>
      </c>
    </row>
    <row r="1558" spans="1:12" ht="15">
      <c r="A1558" s="86" t="s">
        <v>3679</v>
      </c>
      <c r="B1558" s="86" t="s">
        <v>2713</v>
      </c>
      <c r="C1558" s="86">
        <v>2</v>
      </c>
      <c r="D1558" s="121">
        <v>0.0015241520469047856</v>
      </c>
      <c r="E1558" s="121">
        <v>1.4552800248564457</v>
      </c>
      <c r="F1558" s="86" t="s">
        <v>2571</v>
      </c>
      <c r="G1558" s="86" t="b">
        <v>0</v>
      </c>
      <c r="H1558" s="86" t="b">
        <v>0</v>
      </c>
      <c r="I1558" s="86" t="b">
        <v>0</v>
      </c>
      <c r="J1558" s="86" t="b">
        <v>0</v>
      </c>
      <c r="K1558" s="86" t="b">
        <v>0</v>
      </c>
      <c r="L1558" s="86" t="b">
        <v>0</v>
      </c>
    </row>
    <row r="1559" spans="1:12" ht="15">
      <c r="A1559" s="86" t="s">
        <v>2763</v>
      </c>
      <c r="B1559" s="86" t="s">
        <v>3662</v>
      </c>
      <c r="C1559" s="86">
        <v>2</v>
      </c>
      <c r="D1559" s="121">
        <v>0.0015241520469047856</v>
      </c>
      <c r="E1559" s="121">
        <v>1.9579553840484962</v>
      </c>
      <c r="F1559" s="86" t="s">
        <v>2571</v>
      </c>
      <c r="G1559" s="86" t="b">
        <v>0</v>
      </c>
      <c r="H1559" s="86" t="b">
        <v>0</v>
      </c>
      <c r="I1559" s="86" t="b">
        <v>0</v>
      </c>
      <c r="J1559" s="86" t="b">
        <v>0</v>
      </c>
      <c r="K1559" s="86" t="b">
        <v>0</v>
      </c>
      <c r="L1559" s="86" t="b">
        <v>0</v>
      </c>
    </row>
    <row r="1560" spans="1:12" ht="15">
      <c r="A1560" s="86" t="s">
        <v>3662</v>
      </c>
      <c r="B1560" s="86" t="s">
        <v>3346</v>
      </c>
      <c r="C1560" s="86">
        <v>2</v>
      </c>
      <c r="D1560" s="121">
        <v>0.0015241520469047856</v>
      </c>
      <c r="E1560" s="121">
        <v>2.8232568101510402</v>
      </c>
      <c r="F1560" s="86" t="s">
        <v>2571</v>
      </c>
      <c r="G1560" s="86" t="b">
        <v>0</v>
      </c>
      <c r="H1560" s="86" t="b">
        <v>0</v>
      </c>
      <c r="I1560" s="86" t="b">
        <v>0</v>
      </c>
      <c r="J1560" s="86" t="b">
        <v>0</v>
      </c>
      <c r="K1560" s="86" t="b">
        <v>0</v>
      </c>
      <c r="L1560" s="86" t="b">
        <v>0</v>
      </c>
    </row>
    <row r="1561" spans="1:12" ht="15">
      <c r="A1561" s="86" t="s">
        <v>3346</v>
      </c>
      <c r="B1561" s="86" t="s">
        <v>3663</v>
      </c>
      <c r="C1561" s="86">
        <v>2</v>
      </c>
      <c r="D1561" s="121">
        <v>0.0015241520469047856</v>
      </c>
      <c r="E1561" s="121">
        <v>2.8232568101510402</v>
      </c>
      <c r="F1561" s="86" t="s">
        <v>2571</v>
      </c>
      <c r="G1561" s="86" t="b">
        <v>0</v>
      </c>
      <c r="H1561" s="86" t="b">
        <v>0</v>
      </c>
      <c r="I1561" s="86" t="b">
        <v>0</v>
      </c>
      <c r="J1561" s="86" t="b">
        <v>0</v>
      </c>
      <c r="K1561" s="86" t="b">
        <v>0</v>
      </c>
      <c r="L1561" s="86" t="b">
        <v>0</v>
      </c>
    </row>
    <row r="1562" spans="1:12" ht="15">
      <c r="A1562" s="86" t="s">
        <v>3663</v>
      </c>
      <c r="B1562" s="86" t="s">
        <v>3252</v>
      </c>
      <c r="C1562" s="86">
        <v>2</v>
      </c>
      <c r="D1562" s="121">
        <v>0.0015241520469047856</v>
      </c>
      <c r="E1562" s="121">
        <v>2.6014080605346837</v>
      </c>
      <c r="F1562" s="86" t="s">
        <v>2571</v>
      </c>
      <c r="G1562" s="86" t="b">
        <v>0</v>
      </c>
      <c r="H1562" s="86" t="b">
        <v>0</v>
      </c>
      <c r="I1562" s="86" t="b">
        <v>0</v>
      </c>
      <c r="J1562" s="86" t="b">
        <v>0</v>
      </c>
      <c r="K1562" s="86" t="b">
        <v>0</v>
      </c>
      <c r="L1562" s="86" t="b">
        <v>0</v>
      </c>
    </row>
    <row r="1563" spans="1:12" ht="15">
      <c r="A1563" s="86" t="s">
        <v>3195</v>
      </c>
      <c r="B1563" s="86" t="s">
        <v>2722</v>
      </c>
      <c r="C1563" s="86">
        <v>2</v>
      </c>
      <c r="D1563" s="121">
        <v>0.0015241520469047856</v>
      </c>
      <c r="E1563" s="121">
        <v>1.341336672549609</v>
      </c>
      <c r="F1563" s="86" t="s">
        <v>2571</v>
      </c>
      <c r="G1563" s="86" t="b">
        <v>0</v>
      </c>
      <c r="H1563" s="86" t="b">
        <v>0</v>
      </c>
      <c r="I1563" s="86" t="b">
        <v>0</v>
      </c>
      <c r="J1563" s="86" t="b">
        <v>0</v>
      </c>
      <c r="K1563" s="86" t="b">
        <v>0</v>
      </c>
      <c r="L1563" s="86" t="b">
        <v>0</v>
      </c>
    </row>
    <row r="1564" spans="1:12" ht="15">
      <c r="A1564" s="86" t="s">
        <v>2722</v>
      </c>
      <c r="B1564" s="86" t="s">
        <v>3664</v>
      </c>
      <c r="C1564" s="86">
        <v>2</v>
      </c>
      <c r="D1564" s="121">
        <v>0.0015241520469047856</v>
      </c>
      <c r="E1564" s="121">
        <v>1.8690143007117153</v>
      </c>
      <c r="F1564" s="86" t="s">
        <v>2571</v>
      </c>
      <c r="G1564" s="86" t="b">
        <v>0</v>
      </c>
      <c r="H1564" s="86" t="b">
        <v>0</v>
      </c>
      <c r="I1564" s="86" t="b">
        <v>0</v>
      </c>
      <c r="J1564" s="86" t="b">
        <v>0</v>
      </c>
      <c r="K1564" s="86" t="b">
        <v>0</v>
      </c>
      <c r="L1564" s="86" t="b">
        <v>0</v>
      </c>
    </row>
    <row r="1565" spans="1:12" ht="15">
      <c r="A1565" s="86" t="s">
        <v>3664</v>
      </c>
      <c r="B1565" s="86" t="s">
        <v>3230</v>
      </c>
      <c r="C1565" s="86">
        <v>2</v>
      </c>
      <c r="D1565" s="121">
        <v>0.0015241520469047856</v>
      </c>
      <c r="E1565" s="121">
        <v>2.6983180735427403</v>
      </c>
      <c r="F1565" s="86" t="s">
        <v>2571</v>
      </c>
      <c r="G1565" s="86" t="b">
        <v>0</v>
      </c>
      <c r="H1565" s="86" t="b">
        <v>0</v>
      </c>
      <c r="I1565" s="86" t="b">
        <v>0</v>
      </c>
      <c r="J1565" s="86" t="b">
        <v>0</v>
      </c>
      <c r="K1565" s="86" t="b">
        <v>0</v>
      </c>
      <c r="L1565" s="86" t="b">
        <v>0</v>
      </c>
    </row>
    <row r="1566" spans="1:12" ht="15">
      <c r="A1566" s="86" t="s">
        <v>3230</v>
      </c>
      <c r="B1566" s="86" t="s">
        <v>2720</v>
      </c>
      <c r="C1566" s="86">
        <v>2</v>
      </c>
      <c r="D1566" s="121">
        <v>0.0015241520469047856</v>
      </c>
      <c r="E1566" s="121">
        <v>1.5369500713077653</v>
      </c>
      <c r="F1566" s="86" t="s">
        <v>2571</v>
      </c>
      <c r="G1566" s="86" t="b">
        <v>0</v>
      </c>
      <c r="H1566" s="86" t="b">
        <v>0</v>
      </c>
      <c r="I1566" s="86" t="b">
        <v>0</v>
      </c>
      <c r="J1566" s="86" t="b">
        <v>0</v>
      </c>
      <c r="K1566" s="86" t="b">
        <v>0</v>
      </c>
      <c r="L1566" s="86" t="b">
        <v>0</v>
      </c>
    </row>
    <row r="1567" spans="1:12" ht="15">
      <c r="A1567" s="86" t="s">
        <v>2720</v>
      </c>
      <c r="B1567" s="86" t="s">
        <v>3665</v>
      </c>
      <c r="C1567" s="86">
        <v>2</v>
      </c>
      <c r="D1567" s="121">
        <v>0.0015241520469047856</v>
      </c>
      <c r="E1567" s="121">
        <v>1.8379800669717465</v>
      </c>
      <c r="F1567" s="86" t="s">
        <v>2571</v>
      </c>
      <c r="G1567" s="86" t="b">
        <v>0</v>
      </c>
      <c r="H1567" s="86" t="b">
        <v>0</v>
      </c>
      <c r="I1567" s="86" t="b">
        <v>0</v>
      </c>
      <c r="J1567" s="86" t="b">
        <v>0</v>
      </c>
      <c r="K1567" s="86" t="b">
        <v>0</v>
      </c>
      <c r="L1567" s="86" t="b">
        <v>0</v>
      </c>
    </row>
    <row r="1568" spans="1:12" ht="15">
      <c r="A1568" s="86" t="s">
        <v>3665</v>
      </c>
      <c r="B1568" s="86" t="s">
        <v>3348</v>
      </c>
      <c r="C1568" s="86">
        <v>2</v>
      </c>
      <c r="D1568" s="121">
        <v>0.0015241520469047856</v>
      </c>
      <c r="E1568" s="121">
        <v>2.8232568101510402</v>
      </c>
      <c r="F1568" s="86" t="s">
        <v>2571</v>
      </c>
      <c r="G1568" s="86" t="b">
        <v>0</v>
      </c>
      <c r="H1568" s="86" t="b">
        <v>0</v>
      </c>
      <c r="I1568" s="86" t="b">
        <v>0</v>
      </c>
      <c r="J1568" s="86" t="b">
        <v>0</v>
      </c>
      <c r="K1568" s="86" t="b">
        <v>0</v>
      </c>
      <c r="L1568" s="86" t="b">
        <v>0</v>
      </c>
    </row>
    <row r="1569" spans="1:12" ht="15">
      <c r="A1569" s="86" t="s">
        <v>3348</v>
      </c>
      <c r="B1569" s="86" t="s">
        <v>3666</v>
      </c>
      <c r="C1569" s="86">
        <v>2</v>
      </c>
      <c r="D1569" s="121">
        <v>0.0015241520469047856</v>
      </c>
      <c r="E1569" s="121">
        <v>2.8232568101510402</v>
      </c>
      <c r="F1569" s="86" t="s">
        <v>2571</v>
      </c>
      <c r="G1569" s="86" t="b">
        <v>0</v>
      </c>
      <c r="H1569" s="86" t="b">
        <v>0</v>
      </c>
      <c r="I1569" s="86" t="b">
        <v>0</v>
      </c>
      <c r="J1569" s="86" t="b">
        <v>0</v>
      </c>
      <c r="K1569" s="86" t="b">
        <v>0</v>
      </c>
      <c r="L1569" s="86" t="b">
        <v>0</v>
      </c>
    </row>
    <row r="1570" spans="1:12" ht="15">
      <c r="A1570" s="86" t="s">
        <v>3666</v>
      </c>
      <c r="B1570" s="86" t="s">
        <v>3254</v>
      </c>
      <c r="C1570" s="86">
        <v>2</v>
      </c>
      <c r="D1570" s="121">
        <v>0.0015241520469047856</v>
      </c>
      <c r="E1570" s="121">
        <v>2.522226814487059</v>
      </c>
      <c r="F1570" s="86" t="s">
        <v>2571</v>
      </c>
      <c r="G1570" s="86" t="b">
        <v>0</v>
      </c>
      <c r="H1570" s="86" t="b">
        <v>0</v>
      </c>
      <c r="I1570" s="86" t="b">
        <v>0</v>
      </c>
      <c r="J1570" s="86" t="b">
        <v>0</v>
      </c>
      <c r="K1570" s="86" t="b">
        <v>0</v>
      </c>
      <c r="L1570" s="86" t="b">
        <v>0</v>
      </c>
    </row>
    <row r="1571" spans="1:12" ht="15">
      <c r="A1571" s="86" t="s">
        <v>2721</v>
      </c>
      <c r="B1571" s="86" t="s">
        <v>3242</v>
      </c>
      <c r="C1571" s="86">
        <v>2</v>
      </c>
      <c r="D1571" s="121">
        <v>0.0015241520469047856</v>
      </c>
      <c r="E1571" s="121">
        <v>1.4710742920396775</v>
      </c>
      <c r="F1571" s="86" t="s">
        <v>2571</v>
      </c>
      <c r="G1571" s="86" t="b">
        <v>0</v>
      </c>
      <c r="H1571" s="86" t="b">
        <v>0</v>
      </c>
      <c r="I1571" s="86" t="b">
        <v>0</v>
      </c>
      <c r="J1571" s="86" t="b">
        <v>0</v>
      </c>
      <c r="K1571" s="86" t="b">
        <v>0</v>
      </c>
      <c r="L1571" s="86" t="b">
        <v>0</v>
      </c>
    </row>
    <row r="1572" spans="1:12" ht="15">
      <c r="A1572" s="86" t="s">
        <v>2751</v>
      </c>
      <c r="B1572" s="86" t="s">
        <v>298</v>
      </c>
      <c r="C1572" s="86">
        <v>2</v>
      </c>
      <c r="D1572" s="121">
        <v>0.0015241520469047856</v>
      </c>
      <c r="E1572" s="121">
        <v>2.3461355554313776</v>
      </c>
      <c r="F1572" s="86" t="s">
        <v>2571</v>
      </c>
      <c r="G1572" s="86" t="b">
        <v>0</v>
      </c>
      <c r="H1572" s="86" t="b">
        <v>0</v>
      </c>
      <c r="I1572" s="86" t="b">
        <v>0</v>
      </c>
      <c r="J1572" s="86" t="b">
        <v>0</v>
      </c>
      <c r="K1572" s="86" t="b">
        <v>0</v>
      </c>
      <c r="L1572" s="86" t="b">
        <v>0</v>
      </c>
    </row>
    <row r="1573" spans="1:12" ht="15">
      <c r="A1573" s="86" t="s">
        <v>298</v>
      </c>
      <c r="B1573" s="86" t="s">
        <v>287</v>
      </c>
      <c r="C1573" s="86">
        <v>2</v>
      </c>
      <c r="D1573" s="121">
        <v>0.0015241520469047856</v>
      </c>
      <c r="E1573" s="121">
        <v>2.6983180735427403</v>
      </c>
      <c r="F1573" s="86" t="s">
        <v>2571</v>
      </c>
      <c r="G1573" s="86" t="b">
        <v>0</v>
      </c>
      <c r="H1573" s="86" t="b">
        <v>0</v>
      </c>
      <c r="I1573" s="86" t="b">
        <v>0</v>
      </c>
      <c r="J1573" s="86" t="b">
        <v>0</v>
      </c>
      <c r="K1573" s="86" t="b">
        <v>0</v>
      </c>
      <c r="L1573" s="86" t="b">
        <v>0</v>
      </c>
    </row>
    <row r="1574" spans="1:12" ht="15">
      <c r="A1574" s="86" t="s">
        <v>287</v>
      </c>
      <c r="B1574" s="86" t="s">
        <v>357</v>
      </c>
      <c r="C1574" s="86">
        <v>2</v>
      </c>
      <c r="D1574" s="121">
        <v>0.0015241520469047856</v>
      </c>
      <c r="E1574" s="121">
        <v>2.6014080605346837</v>
      </c>
      <c r="F1574" s="86" t="s">
        <v>2571</v>
      </c>
      <c r="G1574" s="86" t="b">
        <v>0</v>
      </c>
      <c r="H1574" s="86" t="b">
        <v>0</v>
      </c>
      <c r="I1574" s="86" t="b">
        <v>0</v>
      </c>
      <c r="J1574" s="86" t="b">
        <v>0</v>
      </c>
      <c r="K1574" s="86" t="b">
        <v>0</v>
      </c>
      <c r="L1574" s="86" t="b">
        <v>0</v>
      </c>
    </row>
    <row r="1575" spans="1:12" ht="15">
      <c r="A1575" s="86" t="s">
        <v>357</v>
      </c>
      <c r="B1575" s="86" t="s">
        <v>356</v>
      </c>
      <c r="C1575" s="86">
        <v>2</v>
      </c>
      <c r="D1575" s="121">
        <v>0.0015241520469047856</v>
      </c>
      <c r="E1575" s="121">
        <v>2.9993480692067216</v>
      </c>
      <c r="F1575" s="86" t="s">
        <v>2571</v>
      </c>
      <c r="G1575" s="86" t="b">
        <v>0</v>
      </c>
      <c r="H1575" s="86" t="b">
        <v>0</v>
      </c>
      <c r="I1575" s="86" t="b">
        <v>0</v>
      </c>
      <c r="J1575" s="86" t="b">
        <v>0</v>
      </c>
      <c r="K1575" s="86" t="b">
        <v>0</v>
      </c>
      <c r="L1575" s="86" t="b">
        <v>0</v>
      </c>
    </row>
    <row r="1576" spans="1:12" ht="15">
      <c r="A1576" s="86" t="s">
        <v>356</v>
      </c>
      <c r="B1576" s="86" t="s">
        <v>3155</v>
      </c>
      <c r="C1576" s="86">
        <v>2</v>
      </c>
      <c r="D1576" s="121">
        <v>0.0015241520469047856</v>
      </c>
      <c r="E1576" s="121">
        <v>2.3461355554313776</v>
      </c>
      <c r="F1576" s="86" t="s">
        <v>2571</v>
      </c>
      <c r="G1576" s="86" t="b">
        <v>0</v>
      </c>
      <c r="H1576" s="86" t="b">
        <v>0</v>
      </c>
      <c r="I1576" s="86" t="b">
        <v>0</v>
      </c>
      <c r="J1576" s="86" t="b">
        <v>0</v>
      </c>
      <c r="K1576" s="86" t="b">
        <v>0</v>
      </c>
      <c r="L1576" s="86" t="b">
        <v>0</v>
      </c>
    </row>
    <row r="1577" spans="1:12" ht="15">
      <c r="A1577" s="86" t="s">
        <v>2713</v>
      </c>
      <c r="B1577" s="86" t="s">
        <v>2765</v>
      </c>
      <c r="C1577" s="86">
        <v>2</v>
      </c>
      <c r="D1577" s="121">
        <v>0.0015241520469047856</v>
      </c>
      <c r="E1577" s="121">
        <v>1.0004351648479355</v>
      </c>
      <c r="F1577" s="86" t="s">
        <v>2571</v>
      </c>
      <c r="G1577" s="86" t="b">
        <v>0</v>
      </c>
      <c r="H1577" s="86" t="b">
        <v>0</v>
      </c>
      <c r="I1577" s="86" t="b">
        <v>0</v>
      </c>
      <c r="J1577" s="86" t="b">
        <v>0</v>
      </c>
      <c r="K1577" s="86" t="b">
        <v>0</v>
      </c>
      <c r="L1577" s="86" t="b">
        <v>0</v>
      </c>
    </row>
    <row r="1578" spans="1:12" ht="15">
      <c r="A1578" s="86" t="s">
        <v>2741</v>
      </c>
      <c r="B1578" s="86" t="s">
        <v>3260</v>
      </c>
      <c r="C1578" s="86">
        <v>2</v>
      </c>
      <c r="D1578" s="121">
        <v>0.0015241520469047856</v>
      </c>
      <c r="E1578" s="121">
        <v>2.2791887658007646</v>
      </c>
      <c r="F1578" s="86" t="s">
        <v>2571</v>
      </c>
      <c r="G1578" s="86" t="b">
        <v>0</v>
      </c>
      <c r="H1578" s="86" t="b">
        <v>0</v>
      </c>
      <c r="I1578" s="86" t="b">
        <v>0</v>
      </c>
      <c r="J1578" s="86" t="b">
        <v>0</v>
      </c>
      <c r="K1578" s="86" t="b">
        <v>0</v>
      </c>
      <c r="L1578" s="86" t="b">
        <v>0</v>
      </c>
    </row>
    <row r="1579" spans="1:12" ht="15">
      <c r="A1579" s="86" t="s">
        <v>3260</v>
      </c>
      <c r="B1579" s="86" t="s">
        <v>3157</v>
      </c>
      <c r="C1579" s="86">
        <v>2</v>
      </c>
      <c r="D1579" s="121">
        <v>0.0015241520469047856</v>
      </c>
      <c r="E1579" s="121">
        <v>1.7625589697974284</v>
      </c>
      <c r="F1579" s="86" t="s">
        <v>2571</v>
      </c>
      <c r="G1579" s="86" t="b">
        <v>0</v>
      </c>
      <c r="H1579" s="86" t="b">
        <v>0</v>
      </c>
      <c r="I1579" s="86" t="b">
        <v>0</v>
      </c>
      <c r="J1579" s="86" t="b">
        <v>0</v>
      </c>
      <c r="K1579" s="86" t="b">
        <v>0</v>
      </c>
      <c r="L1579" s="86" t="b">
        <v>0</v>
      </c>
    </row>
    <row r="1580" spans="1:12" ht="15">
      <c r="A1580" s="86" t="s">
        <v>3195</v>
      </c>
      <c r="B1580" s="86" t="s">
        <v>3215</v>
      </c>
      <c r="C1580" s="86">
        <v>2</v>
      </c>
      <c r="D1580" s="121">
        <v>0.0018145813721956502</v>
      </c>
      <c r="E1580" s="121">
        <v>2.1542500291924647</v>
      </c>
      <c r="F1580" s="86" t="s">
        <v>2571</v>
      </c>
      <c r="G1580" s="86" t="b">
        <v>0</v>
      </c>
      <c r="H1580" s="86" t="b">
        <v>0</v>
      </c>
      <c r="I1580" s="86" t="b">
        <v>0</v>
      </c>
      <c r="J1580" s="86" t="b">
        <v>0</v>
      </c>
      <c r="K1580" s="86" t="b">
        <v>0</v>
      </c>
      <c r="L1580" s="86" t="b">
        <v>0</v>
      </c>
    </row>
    <row r="1581" spans="1:12" ht="15">
      <c r="A1581" s="86" t="s">
        <v>2719</v>
      </c>
      <c r="B1581" s="86" t="s">
        <v>3160</v>
      </c>
      <c r="C1581" s="86">
        <v>2</v>
      </c>
      <c r="D1581" s="121">
        <v>0.0015241520469047856</v>
      </c>
      <c r="E1581" s="121">
        <v>1.1390100626357276</v>
      </c>
      <c r="F1581" s="86" t="s">
        <v>2571</v>
      </c>
      <c r="G1581" s="86" t="b">
        <v>0</v>
      </c>
      <c r="H1581" s="86" t="b">
        <v>0</v>
      </c>
      <c r="I1581" s="86" t="b">
        <v>0</v>
      </c>
      <c r="J1581" s="86" t="b">
        <v>0</v>
      </c>
      <c r="K1581" s="86" t="b">
        <v>0</v>
      </c>
      <c r="L1581" s="86" t="b">
        <v>0</v>
      </c>
    </row>
    <row r="1582" spans="1:12" ht="15">
      <c r="A1582" s="86" t="s">
        <v>3643</v>
      </c>
      <c r="B1582" s="86" t="s">
        <v>3644</v>
      </c>
      <c r="C1582" s="86">
        <v>2</v>
      </c>
      <c r="D1582" s="121">
        <v>0.0015241520469047856</v>
      </c>
      <c r="E1582" s="121">
        <v>2.9993480692067216</v>
      </c>
      <c r="F1582" s="86" t="s">
        <v>2571</v>
      </c>
      <c r="G1582" s="86" t="b">
        <v>0</v>
      </c>
      <c r="H1582" s="86" t="b">
        <v>0</v>
      </c>
      <c r="I1582" s="86" t="b">
        <v>0</v>
      </c>
      <c r="J1582" s="86" t="b">
        <v>0</v>
      </c>
      <c r="K1582" s="86" t="b">
        <v>0</v>
      </c>
      <c r="L1582" s="86" t="b">
        <v>0</v>
      </c>
    </row>
    <row r="1583" spans="1:12" ht="15">
      <c r="A1583" s="86" t="s">
        <v>3644</v>
      </c>
      <c r="B1583" s="86" t="s">
        <v>2769</v>
      </c>
      <c r="C1583" s="86">
        <v>2</v>
      </c>
      <c r="D1583" s="121">
        <v>0.0015241520469047856</v>
      </c>
      <c r="E1583" s="121">
        <v>2.1542500291924647</v>
      </c>
      <c r="F1583" s="86" t="s">
        <v>2571</v>
      </c>
      <c r="G1583" s="86" t="b">
        <v>0</v>
      </c>
      <c r="H1583" s="86" t="b">
        <v>0</v>
      </c>
      <c r="I1583" s="86" t="b">
        <v>0</v>
      </c>
      <c r="J1583" s="86" t="b">
        <v>0</v>
      </c>
      <c r="K1583" s="86" t="b">
        <v>0</v>
      </c>
      <c r="L1583" s="86" t="b">
        <v>0</v>
      </c>
    </row>
    <row r="1584" spans="1:12" ht="15">
      <c r="A1584" s="86" t="s">
        <v>2769</v>
      </c>
      <c r="B1584" s="86" t="s">
        <v>3645</v>
      </c>
      <c r="C1584" s="86">
        <v>2</v>
      </c>
      <c r="D1584" s="121">
        <v>0.0015241520469047856</v>
      </c>
      <c r="E1584" s="121">
        <v>2.1542500291924647</v>
      </c>
      <c r="F1584" s="86" t="s">
        <v>2571</v>
      </c>
      <c r="G1584" s="86" t="b">
        <v>0</v>
      </c>
      <c r="H1584" s="86" t="b">
        <v>0</v>
      </c>
      <c r="I1584" s="86" t="b">
        <v>0</v>
      </c>
      <c r="J1584" s="86" t="b">
        <v>0</v>
      </c>
      <c r="K1584" s="86" t="b">
        <v>0</v>
      </c>
      <c r="L1584" s="86" t="b">
        <v>0</v>
      </c>
    </row>
    <row r="1585" spans="1:12" ht="15">
      <c r="A1585" s="86" t="s">
        <v>3645</v>
      </c>
      <c r="B1585" s="86" t="s">
        <v>3646</v>
      </c>
      <c r="C1585" s="86">
        <v>2</v>
      </c>
      <c r="D1585" s="121">
        <v>0.0015241520469047856</v>
      </c>
      <c r="E1585" s="121">
        <v>2.9993480692067216</v>
      </c>
      <c r="F1585" s="86" t="s">
        <v>2571</v>
      </c>
      <c r="G1585" s="86" t="b">
        <v>0</v>
      </c>
      <c r="H1585" s="86" t="b">
        <v>0</v>
      </c>
      <c r="I1585" s="86" t="b">
        <v>0</v>
      </c>
      <c r="J1585" s="86" t="b">
        <v>0</v>
      </c>
      <c r="K1585" s="86" t="b">
        <v>0</v>
      </c>
      <c r="L1585" s="86" t="b">
        <v>0</v>
      </c>
    </row>
    <row r="1586" spans="1:12" ht="15">
      <c r="A1586" s="86" t="s">
        <v>3646</v>
      </c>
      <c r="B1586" s="86" t="s">
        <v>3188</v>
      </c>
      <c r="C1586" s="86">
        <v>2</v>
      </c>
      <c r="D1586" s="121">
        <v>0.0015241520469047856</v>
      </c>
      <c r="E1586" s="121">
        <v>2.455280024856446</v>
      </c>
      <c r="F1586" s="86" t="s">
        <v>2571</v>
      </c>
      <c r="G1586" s="86" t="b">
        <v>0</v>
      </c>
      <c r="H1586" s="86" t="b">
        <v>0</v>
      </c>
      <c r="I1586" s="86" t="b">
        <v>0</v>
      </c>
      <c r="J1586" s="86" t="b">
        <v>0</v>
      </c>
      <c r="K1586" s="86" t="b">
        <v>0</v>
      </c>
      <c r="L1586" s="86" t="b">
        <v>0</v>
      </c>
    </row>
    <row r="1587" spans="1:12" ht="15">
      <c r="A1587" s="86" t="s">
        <v>2763</v>
      </c>
      <c r="B1587" s="86" t="s">
        <v>361</v>
      </c>
      <c r="C1587" s="86">
        <v>2</v>
      </c>
      <c r="D1587" s="121">
        <v>0.0015241520469047856</v>
      </c>
      <c r="E1587" s="121">
        <v>1.9579553840484962</v>
      </c>
      <c r="F1587" s="86" t="s">
        <v>2571</v>
      </c>
      <c r="G1587" s="86" t="b">
        <v>0</v>
      </c>
      <c r="H1587" s="86" t="b">
        <v>0</v>
      </c>
      <c r="I1587" s="86" t="b">
        <v>0</v>
      </c>
      <c r="J1587" s="86" t="b">
        <v>0</v>
      </c>
      <c r="K1587" s="86" t="b">
        <v>0</v>
      </c>
      <c r="L1587" s="86" t="b">
        <v>0</v>
      </c>
    </row>
    <row r="1588" spans="1:12" ht="15">
      <c r="A1588" s="86" t="s">
        <v>361</v>
      </c>
      <c r="B1588" s="86" t="s">
        <v>3428</v>
      </c>
      <c r="C1588" s="86">
        <v>2</v>
      </c>
      <c r="D1588" s="121">
        <v>0.0015241520469047856</v>
      </c>
      <c r="E1588" s="121">
        <v>2.8232568101510402</v>
      </c>
      <c r="F1588" s="86" t="s">
        <v>2571</v>
      </c>
      <c r="G1588" s="86" t="b">
        <v>0</v>
      </c>
      <c r="H1588" s="86" t="b">
        <v>0</v>
      </c>
      <c r="I1588" s="86" t="b">
        <v>0</v>
      </c>
      <c r="J1588" s="86" t="b">
        <v>0</v>
      </c>
      <c r="K1588" s="86" t="b">
        <v>0</v>
      </c>
      <c r="L1588" s="86" t="b">
        <v>0</v>
      </c>
    </row>
    <row r="1589" spans="1:12" ht="15">
      <c r="A1589" s="86" t="s">
        <v>2716</v>
      </c>
      <c r="B1589" s="86" t="s">
        <v>3647</v>
      </c>
      <c r="C1589" s="86">
        <v>2</v>
      </c>
      <c r="D1589" s="121">
        <v>0.0015241520469047856</v>
      </c>
      <c r="E1589" s="121">
        <v>1.8854047168998846</v>
      </c>
      <c r="F1589" s="86" t="s">
        <v>2571</v>
      </c>
      <c r="G1589" s="86" t="b">
        <v>0</v>
      </c>
      <c r="H1589" s="86" t="b">
        <v>0</v>
      </c>
      <c r="I1589" s="86" t="b">
        <v>0</v>
      </c>
      <c r="J1589" s="86" t="b">
        <v>0</v>
      </c>
      <c r="K1589" s="86" t="b">
        <v>0</v>
      </c>
      <c r="L1589" s="86" t="b">
        <v>0</v>
      </c>
    </row>
    <row r="1590" spans="1:12" ht="15">
      <c r="A1590" s="86" t="s">
        <v>3647</v>
      </c>
      <c r="B1590" s="86" t="s">
        <v>2651</v>
      </c>
      <c r="C1590" s="86">
        <v>2</v>
      </c>
      <c r="D1590" s="121">
        <v>0.0015241520469047856</v>
      </c>
      <c r="E1590" s="121">
        <v>2.522226814487059</v>
      </c>
      <c r="F1590" s="86" t="s">
        <v>2571</v>
      </c>
      <c r="G1590" s="86" t="b">
        <v>0</v>
      </c>
      <c r="H1590" s="86" t="b">
        <v>0</v>
      </c>
      <c r="I1590" s="86" t="b">
        <v>0</v>
      </c>
      <c r="J1590" s="86" t="b">
        <v>0</v>
      </c>
      <c r="K1590" s="86" t="b">
        <v>0</v>
      </c>
      <c r="L1590" s="86" t="b">
        <v>0</v>
      </c>
    </row>
    <row r="1591" spans="1:12" ht="15">
      <c r="A1591" s="86" t="s">
        <v>2651</v>
      </c>
      <c r="B1591" s="86" t="s">
        <v>3230</v>
      </c>
      <c r="C1591" s="86">
        <v>2</v>
      </c>
      <c r="D1591" s="121">
        <v>0.0015241520469047856</v>
      </c>
      <c r="E1591" s="121">
        <v>2.2211968188230777</v>
      </c>
      <c r="F1591" s="86" t="s">
        <v>2571</v>
      </c>
      <c r="G1591" s="86" t="b">
        <v>0</v>
      </c>
      <c r="H1591" s="86" t="b">
        <v>0</v>
      </c>
      <c r="I1591" s="86" t="b">
        <v>0</v>
      </c>
      <c r="J1591" s="86" t="b">
        <v>0</v>
      </c>
      <c r="K1591" s="86" t="b">
        <v>0</v>
      </c>
      <c r="L1591" s="86" t="b">
        <v>0</v>
      </c>
    </row>
    <row r="1592" spans="1:12" ht="15">
      <c r="A1592" s="86" t="s">
        <v>3230</v>
      </c>
      <c r="B1592" s="86" t="s">
        <v>2716</v>
      </c>
      <c r="C1592" s="86">
        <v>2</v>
      </c>
      <c r="D1592" s="121">
        <v>0.0015241520469047856</v>
      </c>
      <c r="E1592" s="121">
        <v>1.5843747212359034</v>
      </c>
      <c r="F1592" s="86" t="s">
        <v>2571</v>
      </c>
      <c r="G1592" s="86" t="b">
        <v>0</v>
      </c>
      <c r="H1592" s="86" t="b">
        <v>0</v>
      </c>
      <c r="I1592" s="86" t="b">
        <v>0</v>
      </c>
      <c r="J1592" s="86" t="b">
        <v>0</v>
      </c>
      <c r="K1592" s="86" t="b">
        <v>0</v>
      </c>
      <c r="L1592" s="86" t="b">
        <v>0</v>
      </c>
    </row>
    <row r="1593" spans="1:12" ht="15">
      <c r="A1593" s="86" t="s">
        <v>2716</v>
      </c>
      <c r="B1593" s="86" t="s">
        <v>3648</v>
      </c>
      <c r="C1593" s="86">
        <v>2</v>
      </c>
      <c r="D1593" s="121">
        <v>0.0015241520469047856</v>
      </c>
      <c r="E1593" s="121">
        <v>1.8854047168998846</v>
      </c>
      <c r="F1593" s="86" t="s">
        <v>2571</v>
      </c>
      <c r="G1593" s="86" t="b">
        <v>0</v>
      </c>
      <c r="H1593" s="86" t="b">
        <v>0</v>
      </c>
      <c r="I1593" s="86" t="b">
        <v>0</v>
      </c>
      <c r="J1593" s="86" t="b">
        <v>0</v>
      </c>
      <c r="K1593" s="86" t="b">
        <v>0</v>
      </c>
      <c r="L1593" s="86" t="b">
        <v>0</v>
      </c>
    </row>
    <row r="1594" spans="1:12" ht="15">
      <c r="A1594" s="86" t="s">
        <v>3648</v>
      </c>
      <c r="B1594" s="86" t="s">
        <v>3199</v>
      </c>
      <c r="C1594" s="86">
        <v>2</v>
      </c>
      <c r="D1594" s="121">
        <v>0.0015241520469047856</v>
      </c>
      <c r="E1594" s="121">
        <v>2.397288077878759</v>
      </c>
      <c r="F1594" s="86" t="s">
        <v>2571</v>
      </c>
      <c r="G1594" s="86" t="b">
        <v>0</v>
      </c>
      <c r="H1594" s="86" t="b">
        <v>0</v>
      </c>
      <c r="I1594" s="86" t="b">
        <v>0</v>
      </c>
      <c r="J1594" s="86" t="b">
        <v>0</v>
      </c>
      <c r="K1594" s="86" t="b">
        <v>0</v>
      </c>
      <c r="L1594" s="86" t="b">
        <v>0</v>
      </c>
    </row>
    <row r="1595" spans="1:12" ht="15">
      <c r="A1595" s="86" t="s">
        <v>3199</v>
      </c>
      <c r="B1595" s="86" t="s">
        <v>3649</v>
      </c>
      <c r="C1595" s="86">
        <v>2</v>
      </c>
      <c r="D1595" s="121">
        <v>0.0015241520469047856</v>
      </c>
      <c r="E1595" s="121">
        <v>2.397288077878759</v>
      </c>
      <c r="F1595" s="86" t="s">
        <v>2571</v>
      </c>
      <c r="G1595" s="86" t="b">
        <v>0</v>
      </c>
      <c r="H1595" s="86" t="b">
        <v>0</v>
      </c>
      <c r="I1595" s="86" t="b">
        <v>0</v>
      </c>
      <c r="J1595" s="86" t="b">
        <v>0</v>
      </c>
      <c r="K1595" s="86" t="b">
        <v>0</v>
      </c>
      <c r="L1595" s="86" t="b">
        <v>0</v>
      </c>
    </row>
    <row r="1596" spans="1:12" ht="15">
      <c r="A1596" s="86" t="s">
        <v>3649</v>
      </c>
      <c r="B1596" s="86" t="s">
        <v>2649</v>
      </c>
      <c r="C1596" s="86">
        <v>2</v>
      </c>
      <c r="D1596" s="121">
        <v>0.0015241520469047856</v>
      </c>
      <c r="E1596" s="121">
        <v>2.6983180735427403</v>
      </c>
      <c r="F1596" s="86" t="s">
        <v>2571</v>
      </c>
      <c r="G1596" s="86" t="b">
        <v>0</v>
      </c>
      <c r="H1596" s="86" t="b">
        <v>0</v>
      </c>
      <c r="I1596" s="86" t="b">
        <v>0</v>
      </c>
      <c r="J1596" s="86" t="b">
        <v>0</v>
      </c>
      <c r="K1596" s="86" t="b">
        <v>0</v>
      </c>
      <c r="L1596" s="86" t="b">
        <v>0</v>
      </c>
    </row>
    <row r="1597" spans="1:12" ht="15">
      <c r="A1597" s="86" t="s">
        <v>2649</v>
      </c>
      <c r="B1597" s="86" t="s">
        <v>3650</v>
      </c>
      <c r="C1597" s="86">
        <v>2</v>
      </c>
      <c r="D1597" s="121">
        <v>0.0015241520469047856</v>
      </c>
      <c r="E1597" s="121">
        <v>2.6983180735427403</v>
      </c>
      <c r="F1597" s="86" t="s">
        <v>2571</v>
      </c>
      <c r="G1597" s="86" t="b">
        <v>0</v>
      </c>
      <c r="H1597" s="86" t="b">
        <v>0</v>
      </c>
      <c r="I1597" s="86" t="b">
        <v>0</v>
      </c>
      <c r="J1597" s="86" t="b">
        <v>0</v>
      </c>
      <c r="K1597" s="86" t="b">
        <v>0</v>
      </c>
      <c r="L1597" s="86" t="b">
        <v>0</v>
      </c>
    </row>
    <row r="1598" spans="1:12" ht="15">
      <c r="A1598" s="86" t="s">
        <v>3650</v>
      </c>
      <c r="B1598" s="86" t="s">
        <v>3651</v>
      </c>
      <c r="C1598" s="86">
        <v>2</v>
      </c>
      <c r="D1598" s="121">
        <v>0.0015241520469047856</v>
      </c>
      <c r="E1598" s="121">
        <v>2.9993480692067216</v>
      </c>
      <c r="F1598" s="86" t="s">
        <v>2571</v>
      </c>
      <c r="G1598" s="86" t="b">
        <v>0</v>
      </c>
      <c r="H1598" s="86" t="b">
        <v>0</v>
      </c>
      <c r="I1598" s="86" t="b">
        <v>0</v>
      </c>
      <c r="J1598" s="86" t="b">
        <v>0</v>
      </c>
      <c r="K1598" s="86" t="b">
        <v>0</v>
      </c>
      <c r="L1598" s="86" t="b">
        <v>0</v>
      </c>
    </row>
    <row r="1599" spans="1:12" ht="15">
      <c r="A1599" s="86" t="s">
        <v>3651</v>
      </c>
      <c r="B1599" s="86" t="s">
        <v>2716</v>
      </c>
      <c r="C1599" s="86">
        <v>2</v>
      </c>
      <c r="D1599" s="121">
        <v>0.0015241520469047856</v>
      </c>
      <c r="E1599" s="121">
        <v>1.8854047168998846</v>
      </c>
      <c r="F1599" s="86" t="s">
        <v>2571</v>
      </c>
      <c r="G1599" s="86" t="b">
        <v>0</v>
      </c>
      <c r="H1599" s="86" t="b">
        <v>0</v>
      </c>
      <c r="I1599" s="86" t="b">
        <v>0</v>
      </c>
      <c r="J1599" s="86" t="b">
        <v>0</v>
      </c>
      <c r="K1599" s="86" t="b">
        <v>0</v>
      </c>
      <c r="L1599" s="86" t="b">
        <v>0</v>
      </c>
    </row>
    <row r="1600" spans="1:12" ht="15">
      <c r="A1600" s="86" t="s">
        <v>2716</v>
      </c>
      <c r="B1600" s="86" t="s">
        <v>3291</v>
      </c>
      <c r="C1600" s="86">
        <v>2</v>
      </c>
      <c r="D1600" s="121">
        <v>0.0015241520469047856</v>
      </c>
      <c r="E1600" s="121">
        <v>1.8854047168998846</v>
      </c>
      <c r="F1600" s="86" t="s">
        <v>2571</v>
      </c>
      <c r="G1600" s="86" t="b">
        <v>0</v>
      </c>
      <c r="H1600" s="86" t="b">
        <v>0</v>
      </c>
      <c r="I1600" s="86" t="b">
        <v>0</v>
      </c>
      <c r="J1600" s="86" t="b">
        <v>0</v>
      </c>
      <c r="K1600" s="86" t="b">
        <v>0</v>
      </c>
      <c r="L1600" s="86" t="b">
        <v>0</v>
      </c>
    </row>
    <row r="1601" spans="1:12" ht="15">
      <c r="A1601" s="86" t="s">
        <v>3291</v>
      </c>
      <c r="B1601" s="86" t="s">
        <v>3652</v>
      </c>
      <c r="C1601" s="86">
        <v>2</v>
      </c>
      <c r="D1601" s="121">
        <v>0.0015241520469047856</v>
      </c>
      <c r="E1601" s="121">
        <v>2.9993480692067216</v>
      </c>
      <c r="F1601" s="86" t="s">
        <v>2571</v>
      </c>
      <c r="G1601" s="86" t="b">
        <v>0</v>
      </c>
      <c r="H1601" s="86" t="b">
        <v>0</v>
      </c>
      <c r="I1601" s="86" t="b">
        <v>0</v>
      </c>
      <c r="J1601" s="86" t="b">
        <v>0</v>
      </c>
      <c r="K1601" s="86" t="b">
        <v>0</v>
      </c>
      <c r="L1601" s="86" t="b">
        <v>0</v>
      </c>
    </row>
    <row r="1602" spans="1:12" ht="15">
      <c r="A1602" s="86" t="s">
        <v>3652</v>
      </c>
      <c r="B1602" s="86" t="s">
        <v>3653</v>
      </c>
      <c r="C1602" s="86">
        <v>2</v>
      </c>
      <c r="D1602" s="121">
        <v>0.0015241520469047856</v>
      </c>
      <c r="E1602" s="121">
        <v>2.9993480692067216</v>
      </c>
      <c r="F1602" s="86" t="s">
        <v>2571</v>
      </c>
      <c r="G1602" s="86" t="b">
        <v>0</v>
      </c>
      <c r="H1602" s="86" t="b">
        <v>0</v>
      </c>
      <c r="I1602" s="86" t="b">
        <v>0</v>
      </c>
      <c r="J1602" s="86" t="b">
        <v>0</v>
      </c>
      <c r="K1602" s="86" t="b">
        <v>0</v>
      </c>
      <c r="L1602" s="86" t="b">
        <v>0</v>
      </c>
    </row>
    <row r="1603" spans="1:12" ht="15">
      <c r="A1603" s="86" t="s">
        <v>3653</v>
      </c>
      <c r="B1603" s="86" t="s">
        <v>3246</v>
      </c>
      <c r="C1603" s="86">
        <v>2</v>
      </c>
      <c r="D1603" s="121">
        <v>0.0015241520469047856</v>
      </c>
      <c r="E1603" s="121">
        <v>2.6983180735427403</v>
      </c>
      <c r="F1603" s="86" t="s">
        <v>2571</v>
      </c>
      <c r="G1603" s="86" t="b">
        <v>0</v>
      </c>
      <c r="H1603" s="86" t="b">
        <v>0</v>
      </c>
      <c r="I1603" s="86" t="b">
        <v>0</v>
      </c>
      <c r="J1603" s="86" t="b">
        <v>0</v>
      </c>
      <c r="K1603" s="86" t="b">
        <v>0</v>
      </c>
      <c r="L1603" s="86" t="b">
        <v>0</v>
      </c>
    </row>
    <row r="1604" spans="1:12" ht="15">
      <c r="A1604" s="86" t="s">
        <v>3246</v>
      </c>
      <c r="B1604" s="86" t="s">
        <v>305</v>
      </c>
      <c r="C1604" s="86">
        <v>2</v>
      </c>
      <c r="D1604" s="121">
        <v>0.0015241520469047856</v>
      </c>
      <c r="E1604" s="121">
        <v>2.6983180735427403</v>
      </c>
      <c r="F1604" s="86" t="s">
        <v>2571</v>
      </c>
      <c r="G1604" s="86" t="b">
        <v>0</v>
      </c>
      <c r="H1604" s="86" t="b">
        <v>0</v>
      </c>
      <c r="I1604" s="86" t="b">
        <v>0</v>
      </c>
      <c r="J1604" s="86" t="b">
        <v>0</v>
      </c>
      <c r="K1604" s="86" t="b">
        <v>0</v>
      </c>
      <c r="L1604" s="86" t="b">
        <v>0</v>
      </c>
    </row>
    <row r="1605" spans="1:12" ht="15">
      <c r="A1605" s="86" t="s">
        <v>305</v>
      </c>
      <c r="B1605" s="86" t="s">
        <v>3185</v>
      </c>
      <c r="C1605" s="86">
        <v>2</v>
      </c>
      <c r="D1605" s="121">
        <v>0.0015241520469047856</v>
      </c>
      <c r="E1605" s="121">
        <v>2.455280024856446</v>
      </c>
      <c r="F1605" s="86" t="s">
        <v>2571</v>
      </c>
      <c r="G1605" s="86" t="b">
        <v>0</v>
      </c>
      <c r="H1605" s="86" t="b">
        <v>0</v>
      </c>
      <c r="I1605" s="86" t="b">
        <v>0</v>
      </c>
      <c r="J1605" s="86" t="b">
        <v>0</v>
      </c>
      <c r="K1605" s="86" t="b">
        <v>0</v>
      </c>
      <c r="L1605" s="86" t="b">
        <v>0</v>
      </c>
    </row>
    <row r="1606" spans="1:12" ht="15">
      <c r="A1606" s="86" t="s">
        <v>3620</v>
      </c>
      <c r="B1606" s="86" t="s">
        <v>2717</v>
      </c>
      <c r="C1606" s="86">
        <v>2</v>
      </c>
      <c r="D1606" s="121">
        <v>0.0015241520469047856</v>
      </c>
      <c r="E1606" s="121">
        <v>1.687594208150967</v>
      </c>
      <c r="F1606" s="86" t="s">
        <v>2571</v>
      </c>
      <c r="G1606" s="86" t="b">
        <v>0</v>
      </c>
      <c r="H1606" s="86" t="b">
        <v>0</v>
      </c>
      <c r="I1606" s="86" t="b">
        <v>0</v>
      </c>
      <c r="J1606" s="86" t="b">
        <v>0</v>
      </c>
      <c r="K1606" s="86" t="b">
        <v>0</v>
      </c>
      <c r="L1606" s="86" t="b">
        <v>0</v>
      </c>
    </row>
    <row r="1607" spans="1:12" ht="15">
      <c r="A1607" s="86" t="s">
        <v>2717</v>
      </c>
      <c r="B1607" s="86" t="s">
        <v>293</v>
      </c>
      <c r="C1607" s="86">
        <v>2</v>
      </c>
      <c r="D1607" s="121">
        <v>0.0015241520469047856</v>
      </c>
      <c r="E1607" s="121">
        <v>1.2104729534313046</v>
      </c>
      <c r="F1607" s="86" t="s">
        <v>2571</v>
      </c>
      <c r="G1607" s="86" t="b">
        <v>0</v>
      </c>
      <c r="H1607" s="86" t="b">
        <v>0</v>
      </c>
      <c r="I1607" s="86" t="b">
        <v>0</v>
      </c>
      <c r="J1607" s="86" t="b">
        <v>0</v>
      </c>
      <c r="K1607" s="86" t="b">
        <v>0</v>
      </c>
      <c r="L1607" s="86" t="b">
        <v>0</v>
      </c>
    </row>
    <row r="1608" spans="1:12" ht="15">
      <c r="A1608" s="86" t="s">
        <v>293</v>
      </c>
      <c r="B1608" s="86" t="s">
        <v>2716</v>
      </c>
      <c r="C1608" s="86">
        <v>2</v>
      </c>
      <c r="D1608" s="121">
        <v>0.0015241520469047856</v>
      </c>
      <c r="E1608" s="121">
        <v>1.2833447255719221</v>
      </c>
      <c r="F1608" s="86" t="s">
        <v>2571</v>
      </c>
      <c r="G1608" s="86" t="b">
        <v>0</v>
      </c>
      <c r="H1608" s="86" t="b">
        <v>0</v>
      </c>
      <c r="I1608" s="86" t="b">
        <v>0</v>
      </c>
      <c r="J1608" s="86" t="b">
        <v>0</v>
      </c>
      <c r="K1608" s="86" t="b">
        <v>0</v>
      </c>
      <c r="L1608" s="86" t="b">
        <v>0</v>
      </c>
    </row>
    <row r="1609" spans="1:12" ht="15">
      <c r="A1609" s="86" t="s">
        <v>2716</v>
      </c>
      <c r="B1609" s="86" t="s">
        <v>554</v>
      </c>
      <c r="C1609" s="86">
        <v>2</v>
      </c>
      <c r="D1609" s="121">
        <v>0.0015241520469047856</v>
      </c>
      <c r="E1609" s="121">
        <v>1.408283462180222</v>
      </c>
      <c r="F1609" s="86" t="s">
        <v>2571</v>
      </c>
      <c r="G1609" s="86" t="b">
        <v>0</v>
      </c>
      <c r="H1609" s="86" t="b">
        <v>0</v>
      </c>
      <c r="I1609" s="86" t="b">
        <v>0</v>
      </c>
      <c r="J1609" s="86" t="b">
        <v>0</v>
      </c>
      <c r="K1609" s="86" t="b">
        <v>0</v>
      </c>
      <c r="L1609" s="86" t="b">
        <v>0</v>
      </c>
    </row>
    <row r="1610" spans="1:12" ht="15">
      <c r="A1610" s="86" t="s">
        <v>554</v>
      </c>
      <c r="B1610" s="86" t="s">
        <v>3621</v>
      </c>
      <c r="C1610" s="86">
        <v>2</v>
      </c>
      <c r="D1610" s="121">
        <v>0.0015241520469047856</v>
      </c>
      <c r="E1610" s="121">
        <v>2.6014080605346837</v>
      </c>
      <c r="F1610" s="86" t="s">
        <v>2571</v>
      </c>
      <c r="G1610" s="86" t="b">
        <v>0</v>
      </c>
      <c r="H1610" s="86" t="b">
        <v>0</v>
      </c>
      <c r="I1610" s="86" t="b">
        <v>0</v>
      </c>
      <c r="J1610" s="86" t="b">
        <v>0</v>
      </c>
      <c r="K1610" s="86" t="b">
        <v>0</v>
      </c>
      <c r="L1610" s="86" t="b">
        <v>0</v>
      </c>
    </row>
    <row r="1611" spans="1:12" ht="15">
      <c r="A1611" s="86" t="s">
        <v>3621</v>
      </c>
      <c r="B1611" s="86" t="s">
        <v>3622</v>
      </c>
      <c r="C1611" s="86">
        <v>2</v>
      </c>
      <c r="D1611" s="121">
        <v>0.0015241520469047856</v>
      </c>
      <c r="E1611" s="121">
        <v>2.9993480692067216</v>
      </c>
      <c r="F1611" s="86" t="s">
        <v>2571</v>
      </c>
      <c r="G1611" s="86" t="b">
        <v>0</v>
      </c>
      <c r="H1611" s="86" t="b">
        <v>0</v>
      </c>
      <c r="I1611" s="86" t="b">
        <v>0</v>
      </c>
      <c r="J1611" s="86" t="b">
        <v>0</v>
      </c>
      <c r="K1611" s="86" t="b">
        <v>0</v>
      </c>
      <c r="L1611" s="86" t="b">
        <v>0</v>
      </c>
    </row>
    <row r="1612" spans="1:12" ht="15">
      <c r="A1612" s="86" t="s">
        <v>3622</v>
      </c>
      <c r="B1612" s="86" t="s">
        <v>2714</v>
      </c>
      <c r="C1612" s="86">
        <v>2</v>
      </c>
      <c r="D1612" s="121">
        <v>0.0015241520469047856</v>
      </c>
      <c r="E1612" s="121">
        <v>1.6569253883845152</v>
      </c>
      <c r="F1612" s="86" t="s">
        <v>2571</v>
      </c>
      <c r="G1612" s="86" t="b">
        <v>0</v>
      </c>
      <c r="H1612" s="86" t="b">
        <v>0</v>
      </c>
      <c r="I1612" s="86" t="b">
        <v>0</v>
      </c>
      <c r="J1612" s="86" t="b">
        <v>0</v>
      </c>
      <c r="K1612" s="86" t="b">
        <v>0</v>
      </c>
      <c r="L1612" s="86" t="b">
        <v>0</v>
      </c>
    </row>
    <row r="1613" spans="1:12" ht="15">
      <c r="A1613" s="86" t="s">
        <v>2714</v>
      </c>
      <c r="B1613" s="86" t="s">
        <v>3623</v>
      </c>
      <c r="C1613" s="86">
        <v>2</v>
      </c>
      <c r="D1613" s="121">
        <v>0.0015241520469047856</v>
      </c>
      <c r="E1613" s="121">
        <v>1.6376202331891285</v>
      </c>
      <c r="F1613" s="86" t="s">
        <v>2571</v>
      </c>
      <c r="G1613" s="86" t="b">
        <v>0</v>
      </c>
      <c r="H1613" s="86" t="b">
        <v>0</v>
      </c>
      <c r="I1613" s="86" t="b">
        <v>0</v>
      </c>
      <c r="J1613" s="86" t="b">
        <v>0</v>
      </c>
      <c r="K1613" s="86" t="b">
        <v>0</v>
      </c>
      <c r="L1613" s="86" t="b">
        <v>0</v>
      </c>
    </row>
    <row r="1614" spans="1:12" ht="15">
      <c r="A1614" s="86" t="s">
        <v>3623</v>
      </c>
      <c r="B1614" s="86" t="s">
        <v>2722</v>
      </c>
      <c r="C1614" s="86">
        <v>2</v>
      </c>
      <c r="D1614" s="121">
        <v>0.0015241520469047856</v>
      </c>
      <c r="E1614" s="121">
        <v>1.8854047168998846</v>
      </c>
      <c r="F1614" s="86" t="s">
        <v>2571</v>
      </c>
      <c r="G1614" s="86" t="b">
        <v>0</v>
      </c>
      <c r="H1614" s="86" t="b">
        <v>0</v>
      </c>
      <c r="I1614" s="86" t="b">
        <v>0</v>
      </c>
      <c r="J1614" s="86" t="b">
        <v>0</v>
      </c>
      <c r="K1614" s="86" t="b">
        <v>0</v>
      </c>
      <c r="L1614" s="86" t="b">
        <v>0</v>
      </c>
    </row>
    <row r="1615" spans="1:12" ht="15">
      <c r="A1615" s="86" t="s">
        <v>2722</v>
      </c>
      <c r="B1615" s="86" t="s">
        <v>3256</v>
      </c>
      <c r="C1615" s="86">
        <v>2</v>
      </c>
      <c r="D1615" s="121">
        <v>0.0015241520469047856</v>
      </c>
      <c r="E1615" s="121">
        <v>1.8690143007117153</v>
      </c>
      <c r="F1615" s="86" t="s">
        <v>2571</v>
      </c>
      <c r="G1615" s="86" t="b">
        <v>0</v>
      </c>
      <c r="H1615" s="86" t="b">
        <v>0</v>
      </c>
      <c r="I1615" s="86" t="b">
        <v>0</v>
      </c>
      <c r="J1615" s="86" t="b">
        <v>0</v>
      </c>
      <c r="K1615" s="86" t="b">
        <v>0</v>
      </c>
      <c r="L1615" s="86" t="b">
        <v>0</v>
      </c>
    </row>
    <row r="1616" spans="1:12" ht="15">
      <c r="A1616" s="86" t="s">
        <v>3256</v>
      </c>
      <c r="B1616" s="86" t="s">
        <v>3184</v>
      </c>
      <c r="C1616" s="86">
        <v>2</v>
      </c>
      <c r="D1616" s="121">
        <v>0.0015241520469047856</v>
      </c>
      <c r="E1616" s="121">
        <v>2.8232568101510402</v>
      </c>
      <c r="F1616" s="86" t="s">
        <v>2571</v>
      </c>
      <c r="G1616" s="86" t="b">
        <v>0</v>
      </c>
      <c r="H1616" s="86" t="b">
        <v>0</v>
      </c>
      <c r="I1616" s="86" t="b">
        <v>0</v>
      </c>
      <c r="J1616" s="86" t="b">
        <v>0</v>
      </c>
      <c r="K1616" s="86" t="b">
        <v>0</v>
      </c>
      <c r="L1616" s="86" t="b">
        <v>0</v>
      </c>
    </row>
    <row r="1617" spans="1:12" ht="15">
      <c r="A1617" s="86" t="s">
        <v>3184</v>
      </c>
      <c r="B1617" s="86" t="s">
        <v>2717</v>
      </c>
      <c r="C1617" s="86">
        <v>2</v>
      </c>
      <c r="D1617" s="121">
        <v>0.0015241520469047856</v>
      </c>
      <c r="E1617" s="121">
        <v>1.0855342168230047</v>
      </c>
      <c r="F1617" s="86" t="s">
        <v>2571</v>
      </c>
      <c r="G1617" s="86" t="b">
        <v>0</v>
      </c>
      <c r="H1617" s="86" t="b">
        <v>0</v>
      </c>
      <c r="I1617" s="86" t="b">
        <v>0</v>
      </c>
      <c r="J1617" s="86" t="b">
        <v>0</v>
      </c>
      <c r="K1617" s="86" t="b">
        <v>0</v>
      </c>
      <c r="L1617" s="86" t="b">
        <v>0</v>
      </c>
    </row>
    <row r="1618" spans="1:12" ht="15">
      <c r="A1618" s="86" t="s">
        <v>2717</v>
      </c>
      <c r="B1618" s="86" t="s">
        <v>581</v>
      </c>
      <c r="C1618" s="86">
        <v>2</v>
      </c>
      <c r="D1618" s="121">
        <v>0.0015241520469047856</v>
      </c>
      <c r="E1618" s="121">
        <v>1.5115029490952856</v>
      </c>
      <c r="F1618" s="86" t="s">
        <v>2571</v>
      </c>
      <c r="G1618" s="86" t="b">
        <v>0</v>
      </c>
      <c r="H1618" s="86" t="b">
        <v>0</v>
      </c>
      <c r="I1618" s="86" t="b">
        <v>0</v>
      </c>
      <c r="J1618" s="86" t="b">
        <v>0</v>
      </c>
      <c r="K1618" s="86" t="b">
        <v>0</v>
      </c>
      <c r="L1618" s="86" t="b">
        <v>0</v>
      </c>
    </row>
    <row r="1619" spans="1:12" ht="15">
      <c r="A1619" s="86" t="s">
        <v>581</v>
      </c>
      <c r="B1619" s="86" t="s">
        <v>365</v>
      </c>
      <c r="C1619" s="86">
        <v>2</v>
      </c>
      <c r="D1619" s="121">
        <v>0.0015241520469047856</v>
      </c>
      <c r="E1619" s="121">
        <v>2.647165551095359</v>
      </c>
      <c r="F1619" s="86" t="s">
        <v>2571</v>
      </c>
      <c r="G1619" s="86" t="b">
        <v>0</v>
      </c>
      <c r="H1619" s="86" t="b">
        <v>0</v>
      </c>
      <c r="I1619" s="86" t="b">
        <v>0</v>
      </c>
      <c r="J1619" s="86" t="b">
        <v>0</v>
      </c>
      <c r="K1619" s="86" t="b">
        <v>0</v>
      </c>
      <c r="L1619" s="86" t="b">
        <v>0</v>
      </c>
    </row>
    <row r="1620" spans="1:12" ht="15">
      <c r="A1620" s="86" t="s">
        <v>365</v>
      </c>
      <c r="B1620" s="86" t="s">
        <v>2719</v>
      </c>
      <c r="C1620" s="86">
        <v>2</v>
      </c>
      <c r="D1620" s="121">
        <v>0.0015241520469047856</v>
      </c>
      <c r="E1620" s="121">
        <v>1.6618888079160652</v>
      </c>
      <c r="F1620" s="86" t="s">
        <v>2571</v>
      </c>
      <c r="G1620" s="86" t="b">
        <v>0</v>
      </c>
      <c r="H1620" s="86" t="b">
        <v>0</v>
      </c>
      <c r="I1620" s="86" t="b">
        <v>0</v>
      </c>
      <c r="J1620" s="86" t="b">
        <v>0</v>
      </c>
      <c r="K1620" s="86" t="b">
        <v>0</v>
      </c>
      <c r="L1620" s="86" t="b">
        <v>0</v>
      </c>
    </row>
    <row r="1621" spans="1:12" ht="15">
      <c r="A1621" s="86" t="s">
        <v>2719</v>
      </c>
      <c r="B1621" s="86" t="s">
        <v>3624</v>
      </c>
      <c r="C1621" s="86">
        <v>2</v>
      </c>
      <c r="D1621" s="121">
        <v>0.0015241520469047856</v>
      </c>
      <c r="E1621" s="121">
        <v>1.8379800669717465</v>
      </c>
      <c r="F1621" s="86" t="s">
        <v>2571</v>
      </c>
      <c r="G1621" s="86" t="b">
        <v>0</v>
      </c>
      <c r="H1621" s="86" t="b">
        <v>0</v>
      </c>
      <c r="I1621" s="86" t="b">
        <v>0</v>
      </c>
      <c r="J1621" s="86" t="b">
        <v>1</v>
      </c>
      <c r="K1621" s="86" t="b">
        <v>0</v>
      </c>
      <c r="L1621" s="86" t="b">
        <v>0</v>
      </c>
    </row>
    <row r="1622" spans="1:12" ht="15">
      <c r="A1622" s="86" t="s">
        <v>3624</v>
      </c>
      <c r="B1622" s="86" t="s">
        <v>3625</v>
      </c>
      <c r="C1622" s="86">
        <v>2</v>
      </c>
      <c r="D1622" s="121">
        <v>0.0015241520469047856</v>
      </c>
      <c r="E1622" s="121">
        <v>2.9993480692067216</v>
      </c>
      <c r="F1622" s="86" t="s">
        <v>2571</v>
      </c>
      <c r="G1622" s="86" t="b">
        <v>1</v>
      </c>
      <c r="H1622" s="86" t="b">
        <v>0</v>
      </c>
      <c r="I1622" s="86" t="b">
        <v>0</v>
      </c>
      <c r="J1622" s="86" t="b">
        <v>0</v>
      </c>
      <c r="K1622" s="86" t="b">
        <v>0</v>
      </c>
      <c r="L1622" s="86" t="b">
        <v>0</v>
      </c>
    </row>
    <row r="1623" spans="1:12" ht="15">
      <c r="A1623" s="86" t="s">
        <v>3625</v>
      </c>
      <c r="B1623" s="86" t="s">
        <v>2715</v>
      </c>
      <c r="C1623" s="86">
        <v>2</v>
      </c>
      <c r="D1623" s="121">
        <v>0.0015241520469047856</v>
      </c>
      <c r="E1623" s="121">
        <v>1.647165551095359</v>
      </c>
      <c r="F1623" s="86" t="s">
        <v>2571</v>
      </c>
      <c r="G1623" s="86" t="b">
        <v>0</v>
      </c>
      <c r="H1623" s="86" t="b">
        <v>0</v>
      </c>
      <c r="I1623" s="86" t="b">
        <v>0</v>
      </c>
      <c r="J1623" s="86" t="b">
        <v>0</v>
      </c>
      <c r="K1623" s="86" t="b">
        <v>0</v>
      </c>
      <c r="L1623" s="86" t="b">
        <v>0</v>
      </c>
    </row>
    <row r="1624" spans="1:12" ht="15">
      <c r="A1624" s="86" t="s">
        <v>2715</v>
      </c>
      <c r="B1624" s="86" t="s">
        <v>3158</v>
      </c>
      <c r="C1624" s="86">
        <v>2</v>
      </c>
      <c r="D1624" s="121">
        <v>0.0015241520469047856</v>
      </c>
      <c r="E1624" s="121">
        <v>1.4521889478793037</v>
      </c>
      <c r="F1624" s="86" t="s">
        <v>2571</v>
      </c>
      <c r="G1624" s="86" t="b">
        <v>0</v>
      </c>
      <c r="H1624" s="86" t="b">
        <v>0</v>
      </c>
      <c r="I1624" s="86" t="b">
        <v>0</v>
      </c>
      <c r="J1624" s="86" t="b">
        <v>0</v>
      </c>
      <c r="K1624" s="86" t="b">
        <v>0</v>
      </c>
      <c r="L1624" s="86" t="b">
        <v>0</v>
      </c>
    </row>
    <row r="1625" spans="1:12" ht="15">
      <c r="A1625" s="86" t="s">
        <v>3158</v>
      </c>
      <c r="B1625" s="86" t="s">
        <v>3626</v>
      </c>
      <c r="C1625" s="86">
        <v>2</v>
      </c>
      <c r="D1625" s="121">
        <v>0.0015241520469047856</v>
      </c>
      <c r="E1625" s="121">
        <v>2.8232568101510402</v>
      </c>
      <c r="F1625" s="86" t="s">
        <v>2571</v>
      </c>
      <c r="G1625" s="86" t="b">
        <v>0</v>
      </c>
      <c r="H1625" s="86" t="b">
        <v>0</v>
      </c>
      <c r="I1625" s="86" t="b">
        <v>0</v>
      </c>
      <c r="J1625" s="86" t="b">
        <v>0</v>
      </c>
      <c r="K1625" s="86" t="b">
        <v>0</v>
      </c>
      <c r="L1625" s="86" t="b">
        <v>0</v>
      </c>
    </row>
    <row r="1626" spans="1:12" ht="15">
      <c r="A1626" s="86" t="s">
        <v>3626</v>
      </c>
      <c r="B1626" s="86" t="s">
        <v>3199</v>
      </c>
      <c r="C1626" s="86">
        <v>2</v>
      </c>
      <c r="D1626" s="121">
        <v>0.0015241520469047856</v>
      </c>
      <c r="E1626" s="121">
        <v>2.397288077878759</v>
      </c>
      <c r="F1626" s="86" t="s">
        <v>2571</v>
      </c>
      <c r="G1626" s="86" t="b">
        <v>0</v>
      </c>
      <c r="H1626" s="86" t="b">
        <v>0</v>
      </c>
      <c r="I1626" s="86" t="b">
        <v>0</v>
      </c>
      <c r="J1626" s="86" t="b">
        <v>0</v>
      </c>
      <c r="K1626" s="86" t="b">
        <v>0</v>
      </c>
      <c r="L1626" s="86" t="b">
        <v>0</v>
      </c>
    </row>
    <row r="1627" spans="1:12" ht="15">
      <c r="A1627" s="86" t="s">
        <v>3199</v>
      </c>
      <c r="B1627" s="86" t="s">
        <v>3415</v>
      </c>
      <c r="C1627" s="86">
        <v>2</v>
      </c>
      <c r="D1627" s="121">
        <v>0.0015241520469047856</v>
      </c>
      <c r="E1627" s="121">
        <v>2.397288077878759</v>
      </c>
      <c r="F1627" s="86" t="s">
        <v>2571</v>
      </c>
      <c r="G1627" s="86" t="b">
        <v>0</v>
      </c>
      <c r="H1627" s="86" t="b">
        <v>0</v>
      </c>
      <c r="I1627" s="86" t="b">
        <v>0</v>
      </c>
      <c r="J1627" s="86" t="b">
        <v>0</v>
      </c>
      <c r="K1627" s="86" t="b">
        <v>0</v>
      </c>
      <c r="L1627" s="86" t="b">
        <v>0</v>
      </c>
    </row>
    <row r="1628" spans="1:12" ht="15">
      <c r="A1628" s="86" t="s">
        <v>3415</v>
      </c>
      <c r="B1628" s="86" t="s">
        <v>3627</v>
      </c>
      <c r="C1628" s="86">
        <v>2</v>
      </c>
      <c r="D1628" s="121">
        <v>0.0015241520469047856</v>
      </c>
      <c r="E1628" s="121">
        <v>2.9993480692067216</v>
      </c>
      <c r="F1628" s="86" t="s">
        <v>2571</v>
      </c>
      <c r="G1628" s="86" t="b">
        <v>0</v>
      </c>
      <c r="H1628" s="86" t="b">
        <v>0</v>
      </c>
      <c r="I1628" s="86" t="b">
        <v>0</v>
      </c>
      <c r="J1628" s="86" t="b">
        <v>0</v>
      </c>
      <c r="K1628" s="86" t="b">
        <v>0</v>
      </c>
      <c r="L1628" s="86" t="b">
        <v>0</v>
      </c>
    </row>
    <row r="1629" spans="1:12" ht="15">
      <c r="A1629" s="86" t="s">
        <v>3627</v>
      </c>
      <c r="B1629" s="86" t="s">
        <v>3628</v>
      </c>
      <c r="C1629" s="86">
        <v>2</v>
      </c>
      <c r="D1629" s="121">
        <v>0.0015241520469047856</v>
      </c>
      <c r="E1629" s="121">
        <v>2.9993480692067216</v>
      </c>
      <c r="F1629" s="86" t="s">
        <v>2571</v>
      </c>
      <c r="G1629" s="86" t="b">
        <v>0</v>
      </c>
      <c r="H1629" s="86" t="b">
        <v>0</v>
      </c>
      <c r="I1629" s="86" t="b">
        <v>0</v>
      </c>
      <c r="J1629" s="86" t="b">
        <v>0</v>
      </c>
      <c r="K1629" s="86" t="b">
        <v>0</v>
      </c>
      <c r="L1629" s="86" t="b">
        <v>0</v>
      </c>
    </row>
    <row r="1630" spans="1:12" ht="15">
      <c r="A1630" s="86" t="s">
        <v>3628</v>
      </c>
      <c r="B1630" s="86" t="s">
        <v>3629</v>
      </c>
      <c r="C1630" s="86">
        <v>2</v>
      </c>
      <c r="D1630" s="121">
        <v>0.0015241520469047856</v>
      </c>
      <c r="E1630" s="121">
        <v>2.9993480692067216</v>
      </c>
      <c r="F1630" s="86" t="s">
        <v>2571</v>
      </c>
      <c r="G1630" s="86" t="b">
        <v>0</v>
      </c>
      <c r="H1630" s="86" t="b">
        <v>0</v>
      </c>
      <c r="I1630" s="86" t="b">
        <v>0</v>
      </c>
      <c r="J1630" s="86" t="b">
        <v>0</v>
      </c>
      <c r="K1630" s="86" t="b">
        <v>0</v>
      </c>
      <c r="L1630" s="86" t="b">
        <v>0</v>
      </c>
    </row>
    <row r="1631" spans="1:12" ht="15">
      <c r="A1631" s="86" t="s">
        <v>3629</v>
      </c>
      <c r="B1631" s="86" t="s">
        <v>2713</v>
      </c>
      <c r="C1631" s="86">
        <v>2</v>
      </c>
      <c r="D1631" s="121">
        <v>0.0015241520469047856</v>
      </c>
      <c r="E1631" s="121">
        <v>1.4552800248564457</v>
      </c>
      <c r="F1631" s="86" t="s">
        <v>2571</v>
      </c>
      <c r="G1631" s="86" t="b">
        <v>0</v>
      </c>
      <c r="H1631" s="86" t="b">
        <v>0</v>
      </c>
      <c r="I1631" s="86" t="b">
        <v>0</v>
      </c>
      <c r="J1631" s="86" t="b">
        <v>0</v>
      </c>
      <c r="K1631" s="86" t="b">
        <v>0</v>
      </c>
      <c r="L1631" s="86" t="b">
        <v>0</v>
      </c>
    </row>
    <row r="1632" spans="1:12" ht="15">
      <c r="A1632" s="86" t="s">
        <v>3209</v>
      </c>
      <c r="B1632" s="86" t="s">
        <v>3630</v>
      </c>
      <c r="C1632" s="86">
        <v>2</v>
      </c>
      <c r="D1632" s="121">
        <v>0.0015241520469047856</v>
      </c>
      <c r="E1632" s="121">
        <v>2.6983180735427403</v>
      </c>
      <c r="F1632" s="86" t="s">
        <v>2571</v>
      </c>
      <c r="G1632" s="86" t="b">
        <v>0</v>
      </c>
      <c r="H1632" s="86" t="b">
        <v>0</v>
      </c>
      <c r="I1632" s="86" t="b">
        <v>0</v>
      </c>
      <c r="J1632" s="86" t="b">
        <v>0</v>
      </c>
      <c r="K1632" s="86" t="b">
        <v>0</v>
      </c>
      <c r="L1632" s="86" t="b">
        <v>0</v>
      </c>
    </row>
    <row r="1633" spans="1:12" ht="15">
      <c r="A1633" s="86" t="s">
        <v>3630</v>
      </c>
      <c r="B1633" s="86" t="s">
        <v>3631</v>
      </c>
      <c r="C1633" s="86">
        <v>2</v>
      </c>
      <c r="D1633" s="121">
        <v>0.0015241520469047856</v>
      </c>
      <c r="E1633" s="121">
        <v>2.9993480692067216</v>
      </c>
      <c r="F1633" s="86" t="s">
        <v>2571</v>
      </c>
      <c r="G1633" s="86" t="b">
        <v>0</v>
      </c>
      <c r="H1633" s="86" t="b">
        <v>0</v>
      </c>
      <c r="I1633" s="86" t="b">
        <v>0</v>
      </c>
      <c r="J1633" s="86" t="b">
        <v>0</v>
      </c>
      <c r="K1633" s="86" t="b">
        <v>0</v>
      </c>
      <c r="L1633" s="86" t="b">
        <v>0</v>
      </c>
    </row>
    <row r="1634" spans="1:12" ht="15">
      <c r="A1634" s="86" t="s">
        <v>3631</v>
      </c>
      <c r="B1634" s="86" t="s">
        <v>3632</v>
      </c>
      <c r="C1634" s="86">
        <v>2</v>
      </c>
      <c r="D1634" s="121">
        <v>0.0015241520469047856</v>
      </c>
      <c r="E1634" s="121">
        <v>2.9993480692067216</v>
      </c>
      <c r="F1634" s="86" t="s">
        <v>2571</v>
      </c>
      <c r="G1634" s="86" t="b">
        <v>0</v>
      </c>
      <c r="H1634" s="86" t="b">
        <v>0</v>
      </c>
      <c r="I1634" s="86" t="b">
        <v>0</v>
      </c>
      <c r="J1634" s="86" t="b">
        <v>0</v>
      </c>
      <c r="K1634" s="86" t="b">
        <v>0</v>
      </c>
      <c r="L1634" s="86" t="b">
        <v>0</v>
      </c>
    </row>
    <row r="1635" spans="1:12" ht="15">
      <c r="A1635" s="86" t="s">
        <v>3254</v>
      </c>
      <c r="B1635" s="86" t="s">
        <v>2723</v>
      </c>
      <c r="C1635" s="86">
        <v>2</v>
      </c>
      <c r="D1635" s="121">
        <v>0.0015241520469047856</v>
      </c>
      <c r="E1635" s="121">
        <v>1.4253168014790025</v>
      </c>
      <c r="F1635" s="86" t="s">
        <v>2571</v>
      </c>
      <c r="G1635" s="86" t="b">
        <v>0</v>
      </c>
      <c r="H1635" s="86" t="b">
        <v>0</v>
      </c>
      <c r="I1635" s="86" t="b">
        <v>0</v>
      </c>
      <c r="J1635" s="86" t="b">
        <v>0</v>
      </c>
      <c r="K1635" s="86" t="b">
        <v>0</v>
      </c>
      <c r="L1635" s="86" t="b">
        <v>0</v>
      </c>
    </row>
    <row r="1636" spans="1:12" ht="15">
      <c r="A1636" s="86" t="s">
        <v>2760</v>
      </c>
      <c r="B1636" s="86" t="s">
        <v>3423</v>
      </c>
      <c r="C1636" s="86">
        <v>2</v>
      </c>
      <c r="D1636" s="121">
        <v>0.0015241520469047856</v>
      </c>
      <c r="E1636" s="121">
        <v>2.9993480692067216</v>
      </c>
      <c r="F1636" s="86" t="s">
        <v>2571</v>
      </c>
      <c r="G1636" s="86" t="b">
        <v>0</v>
      </c>
      <c r="H1636" s="86" t="b">
        <v>0</v>
      </c>
      <c r="I1636" s="86" t="b">
        <v>0</v>
      </c>
      <c r="J1636" s="86" t="b">
        <v>0</v>
      </c>
      <c r="K1636" s="86" t="b">
        <v>0</v>
      </c>
      <c r="L1636" s="86" t="b">
        <v>0</v>
      </c>
    </row>
    <row r="1637" spans="1:12" ht="15">
      <c r="A1637" s="86" t="s">
        <v>2763</v>
      </c>
      <c r="B1637" s="86" t="s">
        <v>3419</v>
      </c>
      <c r="C1637" s="86">
        <v>2</v>
      </c>
      <c r="D1637" s="121">
        <v>0.0015241520469047856</v>
      </c>
      <c r="E1637" s="121">
        <v>1.781864124992815</v>
      </c>
      <c r="F1637" s="86" t="s">
        <v>2571</v>
      </c>
      <c r="G1637" s="86" t="b">
        <v>0</v>
      </c>
      <c r="H1637" s="86" t="b">
        <v>0</v>
      </c>
      <c r="I1637" s="86" t="b">
        <v>0</v>
      </c>
      <c r="J1637" s="86" t="b">
        <v>0</v>
      </c>
      <c r="K1637" s="86" t="b">
        <v>0</v>
      </c>
      <c r="L1637" s="86" t="b">
        <v>0</v>
      </c>
    </row>
    <row r="1638" spans="1:12" ht="15">
      <c r="A1638" s="86" t="s">
        <v>3419</v>
      </c>
      <c r="B1638" s="86" t="s">
        <v>3183</v>
      </c>
      <c r="C1638" s="86">
        <v>2</v>
      </c>
      <c r="D1638" s="121">
        <v>0.0015241520469047856</v>
      </c>
      <c r="E1638" s="121">
        <v>2.082894120656796</v>
      </c>
      <c r="F1638" s="86" t="s">
        <v>2571</v>
      </c>
      <c r="G1638" s="86" t="b">
        <v>0</v>
      </c>
      <c r="H1638" s="86" t="b">
        <v>0</v>
      </c>
      <c r="I1638" s="86" t="b">
        <v>0</v>
      </c>
      <c r="J1638" s="86" t="b">
        <v>0</v>
      </c>
      <c r="K1638" s="86" t="b">
        <v>0</v>
      </c>
      <c r="L1638" s="86" t="b">
        <v>0</v>
      </c>
    </row>
    <row r="1639" spans="1:12" ht="15">
      <c r="A1639" s="86" t="s">
        <v>3183</v>
      </c>
      <c r="B1639" s="86" t="s">
        <v>3604</v>
      </c>
      <c r="C1639" s="86">
        <v>2</v>
      </c>
      <c r="D1639" s="121">
        <v>0.0015241520469047856</v>
      </c>
      <c r="E1639" s="121">
        <v>2.2589853797124775</v>
      </c>
      <c r="F1639" s="86" t="s">
        <v>2571</v>
      </c>
      <c r="G1639" s="86" t="b">
        <v>0</v>
      </c>
      <c r="H1639" s="86" t="b">
        <v>0</v>
      </c>
      <c r="I1639" s="86" t="b">
        <v>0</v>
      </c>
      <c r="J1639" s="86" t="b">
        <v>0</v>
      </c>
      <c r="K1639" s="86" t="b">
        <v>0</v>
      </c>
      <c r="L1639" s="86" t="b">
        <v>0</v>
      </c>
    </row>
    <row r="1640" spans="1:12" ht="15">
      <c r="A1640" s="86" t="s">
        <v>3604</v>
      </c>
      <c r="B1640" s="86" t="s">
        <v>3605</v>
      </c>
      <c r="C1640" s="86">
        <v>2</v>
      </c>
      <c r="D1640" s="121">
        <v>0.0015241520469047856</v>
      </c>
      <c r="E1640" s="121">
        <v>2.9993480692067216</v>
      </c>
      <c r="F1640" s="86" t="s">
        <v>2571</v>
      </c>
      <c r="G1640" s="86" t="b">
        <v>0</v>
      </c>
      <c r="H1640" s="86" t="b">
        <v>0</v>
      </c>
      <c r="I1640" s="86" t="b">
        <v>0</v>
      </c>
      <c r="J1640" s="86" t="b">
        <v>0</v>
      </c>
      <c r="K1640" s="86" t="b">
        <v>0</v>
      </c>
      <c r="L1640" s="86" t="b">
        <v>0</v>
      </c>
    </row>
    <row r="1641" spans="1:12" ht="15">
      <c r="A1641" s="86" t="s">
        <v>3605</v>
      </c>
      <c r="B1641" s="86" t="s">
        <v>3606</v>
      </c>
      <c r="C1641" s="86">
        <v>2</v>
      </c>
      <c r="D1641" s="121">
        <v>0.0015241520469047856</v>
      </c>
      <c r="E1641" s="121">
        <v>2.9993480692067216</v>
      </c>
      <c r="F1641" s="86" t="s">
        <v>2571</v>
      </c>
      <c r="G1641" s="86" t="b">
        <v>0</v>
      </c>
      <c r="H1641" s="86" t="b">
        <v>0</v>
      </c>
      <c r="I1641" s="86" t="b">
        <v>0</v>
      </c>
      <c r="J1641" s="86" t="b">
        <v>0</v>
      </c>
      <c r="K1641" s="86" t="b">
        <v>0</v>
      </c>
      <c r="L1641" s="86" t="b">
        <v>0</v>
      </c>
    </row>
    <row r="1642" spans="1:12" ht="15">
      <c r="A1642" s="86" t="s">
        <v>3606</v>
      </c>
      <c r="B1642" s="86" t="s">
        <v>2720</v>
      </c>
      <c r="C1642" s="86">
        <v>2</v>
      </c>
      <c r="D1642" s="121">
        <v>0.0015241520469047856</v>
      </c>
      <c r="E1642" s="121">
        <v>1.8379800669717465</v>
      </c>
      <c r="F1642" s="86" t="s">
        <v>2571</v>
      </c>
      <c r="G1642" s="86" t="b">
        <v>0</v>
      </c>
      <c r="H1642" s="86" t="b">
        <v>0</v>
      </c>
      <c r="I1642" s="86" t="b">
        <v>0</v>
      </c>
      <c r="J1642" s="86" t="b">
        <v>0</v>
      </c>
      <c r="K1642" s="86" t="b">
        <v>0</v>
      </c>
      <c r="L1642" s="86" t="b">
        <v>0</v>
      </c>
    </row>
    <row r="1643" spans="1:12" ht="15">
      <c r="A1643" s="86" t="s">
        <v>2720</v>
      </c>
      <c r="B1643" s="86" t="s">
        <v>3607</v>
      </c>
      <c r="C1643" s="86">
        <v>2</v>
      </c>
      <c r="D1643" s="121">
        <v>0.0015241520469047856</v>
      </c>
      <c r="E1643" s="121">
        <v>1.8379800669717465</v>
      </c>
      <c r="F1643" s="86" t="s">
        <v>2571</v>
      </c>
      <c r="G1643" s="86" t="b">
        <v>0</v>
      </c>
      <c r="H1643" s="86" t="b">
        <v>0</v>
      </c>
      <c r="I1643" s="86" t="b">
        <v>0</v>
      </c>
      <c r="J1643" s="86" t="b">
        <v>0</v>
      </c>
      <c r="K1643" s="86" t="b">
        <v>0</v>
      </c>
      <c r="L1643" s="86" t="b">
        <v>0</v>
      </c>
    </row>
    <row r="1644" spans="1:12" ht="15">
      <c r="A1644" s="86" t="s">
        <v>3607</v>
      </c>
      <c r="B1644" s="86" t="s">
        <v>2719</v>
      </c>
      <c r="C1644" s="86">
        <v>2</v>
      </c>
      <c r="D1644" s="121">
        <v>0.0015241520469047856</v>
      </c>
      <c r="E1644" s="121">
        <v>1.8379800669717465</v>
      </c>
      <c r="F1644" s="86" t="s">
        <v>2571</v>
      </c>
      <c r="G1644" s="86" t="b">
        <v>0</v>
      </c>
      <c r="H1644" s="86" t="b">
        <v>0</v>
      </c>
      <c r="I1644" s="86" t="b">
        <v>0</v>
      </c>
      <c r="J1644" s="86" t="b">
        <v>0</v>
      </c>
      <c r="K1644" s="86" t="b">
        <v>0</v>
      </c>
      <c r="L1644" s="86" t="b">
        <v>0</v>
      </c>
    </row>
    <row r="1645" spans="1:12" ht="15">
      <c r="A1645" s="86" t="s">
        <v>2719</v>
      </c>
      <c r="B1645" s="86" t="s">
        <v>3608</v>
      </c>
      <c r="C1645" s="86">
        <v>2</v>
      </c>
      <c r="D1645" s="121">
        <v>0.0015241520469047856</v>
      </c>
      <c r="E1645" s="121">
        <v>1.8379800669717465</v>
      </c>
      <c r="F1645" s="86" t="s">
        <v>2571</v>
      </c>
      <c r="G1645" s="86" t="b">
        <v>0</v>
      </c>
      <c r="H1645" s="86" t="b">
        <v>0</v>
      </c>
      <c r="I1645" s="86" t="b">
        <v>0</v>
      </c>
      <c r="J1645" s="86" t="b">
        <v>0</v>
      </c>
      <c r="K1645" s="86" t="b">
        <v>0</v>
      </c>
      <c r="L1645" s="86" t="b">
        <v>0</v>
      </c>
    </row>
    <row r="1646" spans="1:12" ht="15">
      <c r="A1646" s="86" t="s">
        <v>3608</v>
      </c>
      <c r="B1646" s="86" t="s">
        <v>3193</v>
      </c>
      <c r="C1646" s="86">
        <v>2</v>
      </c>
      <c r="D1646" s="121">
        <v>0.0015241520469047856</v>
      </c>
      <c r="E1646" s="121">
        <v>2.522226814487059</v>
      </c>
      <c r="F1646" s="86" t="s">
        <v>2571</v>
      </c>
      <c r="G1646" s="86" t="b">
        <v>0</v>
      </c>
      <c r="H1646" s="86" t="b">
        <v>0</v>
      </c>
      <c r="I1646" s="86" t="b">
        <v>0</v>
      </c>
      <c r="J1646" s="86" t="b">
        <v>0</v>
      </c>
      <c r="K1646" s="86" t="b">
        <v>0</v>
      </c>
      <c r="L1646" s="86" t="b">
        <v>0</v>
      </c>
    </row>
    <row r="1647" spans="1:12" ht="15">
      <c r="A1647" s="86" t="s">
        <v>3193</v>
      </c>
      <c r="B1647" s="86" t="s">
        <v>3420</v>
      </c>
      <c r="C1647" s="86">
        <v>2</v>
      </c>
      <c r="D1647" s="121">
        <v>0.0015241520469047856</v>
      </c>
      <c r="E1647" s="121">
        <v>2.522226814487059</v>
      </c>
      <c r="F1647" s="86" t="s">
        <v>2571</v>
      </c>
      <c r="G1647" s="86" t="b">
        <v>0</v>
      </c>
      <c r="H1647" s="86" t="b">
        <v>0</v>
      </c>
      <c r="I1647" s="86" t="b">
        <v>0</v>
      </c>
      <c r="J1647" s="86" t="b">
        <v>0</v>
      </c>
      <c r="K1647" s="86" t="b">
        <v>0</v>
      </c>
      <c r="L1647" s="86" t="b">
        <v>0</v>
      </c>
    </row>
    <row r="1648" spans="1:12" ht="15">
      <c r="A1648" s="86" t="s">
        <v>3420</v>
      </c>
      <c r="B1648" s="86" t="s">
        <v>3609</v>
      </c>
      <c r="C1648" s="86">
        <v>2</v>
      </c>
      <c r="D1648" s="121">
        <v>0.0015241520469047856</v>
      </c>
      <c r="E1648" s="121">
        <v>2.9993480692067216</v>
      </c>
      <c r="F1648" s="86" t="s">
        <v>2571</v>
      </c>
      <c r="G1648" s="86" t="b">
        <v>0</v>
      </c>
      <c r="H1648" s="86" t="b">
        <v>0</v>
      </c>
      <c r="I1648" s="86" t="b">
        <v>0</v>
      </c>
      <c r="J1648" s="86" t="b">
        <v>0</v>
      </c>
      <c r="K1648" s="86" t="b">
        <v>0</v>
      </c>
      <c r="L1648" s="86" t="b">
        <v>0</v>
      </c>
    </row>
    <row r="1649" spans="1:12" ht="15">
      <c r="A1649" s="86" t="s">
        <v>3609</v>
      </c>
      <c r="B1649" s="86" t="s">
        <v>2714</v>
      </c>
      <c r="C1649" s="86">
        <v>2</v>
      </c>
      <c r="D1649" s="121">
        <v>0.0015241520469047856</v>
      </c>
      <c r="E1649" s="121">
        <v>1.6569253883845152</v>
      </c>
      <c r="F1649" s="86" t="s">
        <v>2571</v>
      </c>
      <c r="G1649" s="86" t="b">
        <v>0</v>
      </c>
      <c r="H1649" s="86" t="b">
        <v>0</v>
      </c>
      <c r="I1649" s="86" t="b">
        <v>0</v>
      </c>
      <c r="J1649" s="86" t="b">
        <v>0</v>
      </c>
      <c r="K1649" s="86" t="b">
        <v>0</v>
      </c>
      <c r="L1649" s="86" t="b">
        <v>0</v>
      </c>
    </row>
    <row r="1650" spans="1:12" ht="15">
      <c r="A1650" s="86" t="s">
        <v>2714</v>
      </c>
      <c r="B1650" s="86" t="s">
        <v>3610</v>
      </c>
      <c r="C1650" s="86">
        <v>2</v>
      </c>
      <c r="D1650" s="121">
        <v>0.0015241520469047856</v>
      </c>
      <c r="E1650" s="121">
        <v>1.6376202331891285</v>
      </c>
      <c r="F1650" s="86" t="s">
        <v>2571</v>
      </c>
      <c r="G1650" s="86" t="b">
        <v>0</v>
      </c>
      <c r="H1650" s="86" t="b">
        <v>0</v>
      </c>
      <c r="I1650" s="86" t="b">
        <v>0</v>
      </c>
      <c r="J1650" s="86" t="b">
        <v>0</v>
      </c>
      <c r="K1650" s="86" t="b">
        <v>0</v>
      </c>
      <c r="L1650" s="86" t="b">
        <v>0</v>
      </c>
    </row>
    <row r="1651" spans="1:12" ht="15">
      <c r="A1651" s="86" t="s">
        <v>3610</v>
      </c>
      <c r="B1651" s="86" t="s">
        <v>3611</v>
      </c>
      <c r="C1651" s="86">
        <v>2</v>
      </c>
      <c r="D1651" s="121">
        <v>0.0015241520469047856</v>
      </c>
      <c r="E1651" s="121">
        <v>2.9993480692067216</v>
      </c>
      <c r="F1651" s="86" t="s">
        <v>2571</v>
      </c>
      <c r="G1651" s="86" t="b">
        <v>0</v>
      </c>
      <c r="H1651" s="86" t="b">
        <v>0</v>
      </c>
      <c r="I1651" s="86" t="b">
        <v>0</v>
      </c>
      <c r="J1651" s="86" t="b">
        <v>0</v>
      </c>
      <c r="K1651" s="86" t="b">
        <v>0</v>
      </c>
      <c r="L1651" s="86" t="b">
        <v>0</v>
      </c>
    </row>
    <row r="1652" spans="1:12" ht="15">
      <c r="A1652" s="86" t="s">
        <v>3611</v>
      </c>
      <c r="B1652" s="86" t="s">
        <v>2763</v>
      </c>
      <c r="C1652" s="86">
        <v>2</v>
      </c>
      <c r="D1652" s="121">
        <v>0.0015241520469047856</v>
      </c>
      <c r="E1652" s="121">
        <v>2.1542500291924647</v>
      </c>
      <c r="F1652" s="86" t="s">
        <v>2571</v>
      </c>
      <c r="G1652" s="86" t="b">
        <v>0</v>
      </c>
      <c r="H1652" s="86" t="b">
        <v>0</v>
      </c>
      <c r="I1652" s="86" t="b">
        <v>0</v>
      </c>
      <c r="J1652" s="86" t="b">
        <v>0</v>
      </c>
      <c r="K1652" s="86" t="b">
        <v>0</v>
      </c>
      <c r="L1652" s="86" t="b">
        <v>0</v>
      </c>
    </row>
    <row r="1653" spans="1:12" ht="15">
      <c r="A1653" s="86" t="s">
        <v>2763</v>
      </c>
      <c r="B1653" s="86" t="s">
        <v>3612</v>
      </c>
      <c r="C1653" s="86">
        <v>2</v>
      </c>
      <c r="D1653" s="121">
        <v>0.0015241520469047856</v>
      </c>
      <c r="E1653" s="121">
        <v>1.9579553840484962</v>
      </c>
      <c r="F1653" s="86" t="s">
        <v>2571</v>
      </c>
      <c r="G1653" s="86" t="b">
        <v>0</v>
      </c>
      <c r="H1653" s="86" t="b">
        <v>0</v>
      </c>
      <c r="I1653" s="86" t="b">
        <v>0</v>
      </c>
      <c r="J1653" s="86" t="b">
        <v>0</v>
      </c>
      <c r="K1653" s="86" t="b">
        <v>0</v>
      </c>
      <c r="L1653" s="86" t="b">
        <v>0</v>
      </c>
    </row>
    <row r="1654" spans="1:12" ht="15">
      <c r="A1654" s="86" t="s">
        <v>3612</v>
      </c>
      <c r="B1654" s="86" t="s">
        <v>3613</v>
      </c>
      <c r="C1654" s="86">
        <v>2</v>
      </c>
      <c r="D1654" s="121">
        <v>0.0015241520469047856</v>
      </c>
      <c r="E1654" s="121">
        <v>2.9993480692067216</v>
      </c>
      <c r="F1654" s="86" t="s">
        <v>2571</v>
      </c>
      <c r="G1654" s="86" t="b">
        <v>0</v>
      </c>
      <c r="H1654" s="86" t="b">
        <v>0</v>
      </c>
      <c r="I1654" s="86" t="b">
        <v>0</v>
      </c>
      <c r="J1654" s="86" t="b">
        <v>0</v>
      </c>
      <c r="K1654" s="86" t="b">
        <v>0</v>
      </c>
      <c r="L1654" s="86" t="b">
        <v>0</v>
      </c>
    </row>
    <row r="1655" spans="1:12" ht="15">
      <c r="A1655" s="86" t="s">
        <v>3613</v>
      </c>
      <c r="B1655" s="86" t="s">
        <v>3614</v>
      </c>
      <c r="C1655" s="86">
        <v>2</v>
      </c>
      <c r="D1655" s="121">
        <v>0.0015241520469047856</v>
      </c>
      <c r="E1655" s="121">
        <v>2.9993480692067216</v>
      </c>
      <c r="F1655" s="86" t="s">
        <v>2571</v>
      </c>
      <c r="G1655" s="86" t="b">
        <v>0</v>
      </c>
      <c r="H1655" s="86" t="b">
        <v>0</v>
      </c>
      <c r="I1655" s="86" t="b">
        <v>0</v>
      </c>
      <c r="J1655" s="86" t="b">
        <v>0</v>
      </c>
      <c r="K1655" s="86" t="b">
        <v>0</v>
      </c>
      <c r="L1655" s="86" t="b">
        <v>0</v>
      </c>
    </row>
    <row r="1656" spans="1:12" ht="15">
      <c r="A1656" s="86" t="s">
        <v>3614</v>
      </c>
      <c r="B1656" s="86" t="s">
        <v>3615</v>
      </c>
      <c r="C1656" s="86">
        <v>2</v>
      </c>
      <c r="D1656" s="121">
        <v>0.0015241520469047856</v>
      </c>
      <c r="E1656" s="121">
        <v>2.9993480692067216</v>
      </c>
      <c r="F1656" s="86" t="s">
        <v>2571</v>
      </c>
      <c r="G1656" s="86" t="b">
        <v>0</v>
      </c>
      <c r="H1656" s="86" t="b">
        <v>0</v>
      </c>
      <c r="I1656" s="86" t="b">
        <v>0</v>
      </c>
      <c r="J1656" s="86" t="b">
        <v>0</v>
      </c>
      <c r="K1656" s="86" t="b">
        <v>0</v>
      </c>
      <c r="L1656" s="86" t="b">
        <v>0</v>
      </c>
    </row>
    <row r="1657" spans="1:12" ht="15">
      <c r="A1657" s="86" t="s">
        <v>3615</v>
      </c>
      <c r="B1657" s="86" t="s">
        <v>3616</v>
      </c>
      <c r="C1657" s="86">
        <v>2</v>
      </c>
      <c r="D1657" s="121">
        <v>0.0015241520469047856</v>
      </c>
      <c r="E1657" s="121">
        <v>2.9993480692067216</v>
      </c>
      <c r="F1657" s="86" t="s">
        <v>2571</v>
      </c>
      <c r="G1657" s="86" t="b">
        <v>0</v>
      </c>
      <c r="H1657" s="86" t="b">
        <v>0</v>
      </c>
      <c r="I1657" s="86" t="b">
        <v>0</v>
      </c>
      <c r="J1657" s="86" t="b">
        <v>0</v>
      </c>
      <c r="K1657" s="86" t="b">
        <v>0</v>
      </c>
      <c r="L1657" s="86" t="b">
        <v>0</v>
      </c>
    </row>
    <row r="1658" spans="1:12" ht="15">
      <c r="A1658" s="86" t="s">
        <v>3616</v>
      </c>
      <c r="B1658" s="86" t="s">
        <v>3163</v>
      </c>
      <c r="C1658" s="86">
        <v>2</v>
      </c>
      <c r="D1658" s="121">
        <v>0.0015241520469047856</v>
      </c>
      <c r="E1658" s="121">
        <v>2.8232568101510402</v>
      </c>
      <c r="F1658" s="86" t="s">
        <v>2571</v>
      </c>
      <c r="G1658" s="86" t="b">
        <v>0</v>
      </c>
      <c r="H1658" s="86" t="b">
        <v>0</v>
      </c>
      <c r="I1658" s="86" t="b">
        <v>0</v>
      </c>
      <c r="J1658" s="86" t="b">
        <v>0</v>
      </c>
      <c r="K1658" s="86" t="b">
        <v>0</v>
      </c>
      <c r="L1658" s="86" t="b">
        <v>0</v>
      </c>
    </row>
    <row r="1659" spans="1:12" ht="15">
      <c r="A1659" s="86" t="s">
        <v>3163</v>
      </c>
      <c r="B1659" s="86" t="s">
        <v>3327</v>
      </c>
      <c r="C1659" s="86">
        <v>2</v>
      </c>
      <c r="D1659" s="121">
        <v>0.0015241520469047856</v>
      </c>
      <c r="E1659" s="121">
        <v>2.6983180735427403</v>
      </c>
      <c r="F1659" s="86" t="s">
        <v>2571</v>
      </c>
      <c r="G1659" s="86" t="b">
        <v>0</v>
      </c>
      <c r="H1659" s="86" t="b">
        <v>0</v>
      </c>
      <c r="I1659" s="86" t="b">
        <v>0</v>
      </c>
      <c r="J1659" s="86" t="b">
        <v>0</v>
      </c>
      <c r="K1659" s="86" t="b">
        <v>0</v>
      </c>
      <c r="L1659" s="86" t="b">
        <v>0</v>
      </c>
    </row>
    <row r="1660" spans="1:12" ht="15">
      <c r="A1660" s="86" t="s">
        <v>3327</v>
      </c>
      <c r="B1660" s="86" t="s">
        <v>3617</v>
      </c>
      <c r="C1660" s="86">
        <v>2</v>
      </c>
      <c r="D1660" s="121">
        <v>0.0015241520469047856</v>
      </c>
      <c r="E1660" s="121">
        <v>2.6983180735427403</v>
      </c>
      <c r="F1660" s="86" t="s">
        <v>2571</v>
      </c>
      <c r="G1660" s="86" t="b">
        <v>0</v>
      </c>
      <c r="H1660" s="86" t="b">
        <v>0</v>
      </c>
      <c r="I1660" s="86" t="b">
        <v>0</v>
      </c>
      <c r="J1660" s="86" t="b">
        <v>0</v>
      </c>
      <c r="K1660" s="86" t="b">
        <v>0</v>
      </c>
      <c r="L1660" s="86" t="b">
        <v>0</v>
      </c>
    </row>
    <row r="1661" spans="1:12" ht="15">
      <c r="A1661" s="86" t="s">
        <v>3617</v>
      </c>
      <c r="B1661" s="86" t="s">
        <v>2739</v>
      </c>
      <c r="C1661" s="86">
        <v>2</v>
      </c>
      <c r="D1661" s="121">
        <v>0.0015241520469047856</v>
      </c>
      <c r="E1661" s="121">
        <v>2.455280024856446</v>
      </c>
      <c r="F1661" s="86" t="s">
        <v>2571</v>
      </c>
      <c r="G1661" s="86" t="b">
        <v>0</v>
      </c>
      <c r="H1661" s="86" t="b">
        <v>0</v>
      </c>
      <c r="I1661" s="86" t="b">
        <v>0</v>
      </c>
      <c r="J1661" s="86" t="b">
        <v>0</v>
      </c>
      <c r="K1661" s="86" t="b">
        <v>0</v>
      </c>
      <c r="L1661" s="86" t="b">
        <v>0</v>
      </c>
    </row>
    <row r="1662" spans="1:12" ht="15">
      <c r="A1662" s="86" t="s">
        <v>2739</v>
      </c>
      <c r="B1662" s="86" t="s">
        <v>2714</v>
      </c>
      <c r="C1662" s="86">
        <v>2</v>
      </c>
      <c r="D1662" s="121">
        <v>0.0015241520469047856</v>
      </c>
      <c r="E1662" s="121">
        <v>1.1128573440342393</v>
      </c>
      <c r="F1662" s="86" t="s">
        <v>2571</v>
      </c>
      <c r="G1662" s="86" t="b">
        <v>0</v>
      </c>
      <c r="H1662" s="86" t="b">
        <v>0</v>
      </c>
      <c r="I1662" s="86" t="b">
        <v>0</v>
      </c>
      <c r="J1662" s="86" t="b">
        <v>0</v>
      </c>
      <c r="K1662" s="86" t="b">
        <v>0</v>
      </c>
      <c r="L1662" s="86" t="b">
        <v>0</v>
      </c>
    </row>
    <row r="1663" spans="1:12" ht="15">
      <c r="A1663" s="86" t="s">
        <v>2714</v>
      </c>
      <c r="B1663" s="86" t="s">
        <v>3340</v>
      </c>
      <c r="C1663" s="86">
        <v>2</v>
      </c>
      <c r="D1663" s="121">
        <v>0.0015241520469047856</v>
      </c>
      <c r="E1663" s="121">
        <v>1.6376202331891285</v>
      </c>
      <c r="F1663" s="86" t="s">
        <v>2571</v>
      </c>
      <c r="G1663" s="86" t="b">
        <v>0</v>
      </c>
      <c r="H1663" s="86" t="b">
        <v>0</v>
      </c>
      <c r="I1663" s="86" t="b">
        <v>0</v>
      </c>
      <c r="J1663" s="86" t="b">
        <v>0</v>
      </c>
      <c r="K1663" s="86" t="b">
        <v>0</v>
      </c>
      <c r="L1663" s="86" t="b">
        <v>0</v>
      </c>
    </row>
    <row r="1664" spans="1:12" ht="15">
      <c r="A1664" s="86" t="s">
        <v>3340</v>
      </c>
      <c r="B1664" s="86" t="s">
        <v>3157</v>
      </c>
      <c r="C1664" s="86">
        <v>2</v>
      </c>
      <c r="D1664" s="121">
        <v>0.0015241520469047856</v>
      </c>
      <c r="E1664" s="121">
        <v>1.9386502288531098</v>
      </c>
      <c r="F1664" s="86" t="s">
        <v>2571</v>
      </c>
      <c r="G1664" s="86" t="b">
        <v>0</v>
      </c>
      <c r="H1664" s="86" t="b">
        <v>0</v>
      </c>
      <c r="I1664" s="86" t="b">
        <v>0</v>
      </c>
      <c r="J1664" s="86" t="b">
        <v>0</v>
      </c>
      <c r="K1664" s="86" t="b">
        <v>0</v>
      </c>
      <c r="L1664" s="86" t="b">
        <v>0</v>
      </c>
    </row>
    <row r="1665" spans="1:12" ht="15">
      <c r="A1665" s="86" t="s">
        <v>3157</v>
      </c>
      <c r="B1665" s="86" t="s">
        <v>3421</v>
      </c>
      <c r="C1665" s="86">
        <v>2</v>
      </c>
      <c r="D1665" s="121">
        <v>0.0015241520469047856</v>
      </c>
      <c r="E1665" s="121">
        <v>1.7625589697974284</v>
      </c>
      <c r="F1665" s="86" t="s">
        <v>2571</v>
      </c>
      <c r="G1665" s="86" t="b">
        <v>0</v>
      </c>
      <c r="H1665" s="86" t="b">
        <v>0</v>
      </c>
      <c r="I1665" s="86" t="b">
        <v>0</v>
      </c>
      <c r="J1665" s="86" t="b">
        <v>0</v>
      </c>
      <c r="K1665" s="86" t="b">
        <v>0</v>
      </c>
      <c r="L1665" s="86" t="b">
        <v>0</v>
      </c>
    </row>
    <row r="1666" spans="1:12" ht="15">
      <c r="A1666" s="86" t="s">
        <v>3421</v>
      </c>
      <c r="B1666" s="86" t="s">
        <v>2721</v>
      </c>
      <c r="C1666" s="86">
        <v>2</v>
      </c>
      <c r="D1666" s="121">
        <v>0.0015241520469047856</v>
      </c>
      <c r="E1666" s="121">
        <v>1.7093134578442033</v>
      </c>
      <c r="F1666" s="86" t="s">
        <v>2571</v>
      </c>
      <c r="G1666" s="86" t="b">
        <v>0</v>
      </c>
      <c r="H1666" s="86" t="b">
        <v>0</v>
      </c>
      <c r="I1666" s="86" t="b">
        <v>0</v>
      </c>
      <c r="J1666" s="86" t="b">
        <v>0</v>
      </c>
      <c r="K1666" s="86" t="b">
        <v>0</v>
      </c>
      <c r="L1666" s="86" t="b">
        <v>0</v>
      </c>
    </row>
    <row r="1667" spans="1:12" ht="15">
      <c r="A1667" s="86" t="s">
        <v>2721</v>
      </c>
      <c r="B1667" s="86" t="s">
        <v>311</v>
      </c>
      <c r="C1667" s="86">
        <v>2</v>
      </c>
      <c r="D1667" s="121">
        <v>0.0015241520469047856</v>
      </c>
      <c r="E1667" s="121">
        <v>1.8690143007117153</v>
      </c>
      <c r="F1667" s="86" t="s">
        <v>2571</v>
      </c>
      <c r="G1667" s="86" t="b">
        <v>0</v>
      </c>
      <c r="H1667" s="86" t="b">
        <v>0</v>
      </c>
      <c r="I1667" s="86" t="b">
        <v>0</v>
      </c>
      <c r="J1667" s="86" t="b">
        <v>0</v>
      </c>
      <c r="K1667" s="86" t="b">
        <v>0</v>
      </c>
      <c r="L1667" s="86" t="b">
        <v>0</v>
      </c>
    </row>
    <row r="1668" spans="1:12" ht="15">
      <c r="A1668" s="86" t="s">
        <v>311</v>
      </c>
      <c r="B1668" s="86" t="s">
        <v>2713</v>
      </c>
      <c r="C1668" s="86">
        <v>2</v>
      </c>
      <c r="D1668" s="121">
        <v>0.0015241520469047856</v>
      </c>
      <c r="E1668" s="121">
        <v>1.4552800248564457</v>
      </c>
      <c r="F1668" s="86" t="s">
        <v>2571</v>
      </c>
      <c r="G1668" s="86" t="b">
        <v>0</v>
      </c>
      <c r="H1668" s="86" t="b">
        <v>0</v>
      </c>
      <c r="I1668" s="86" t="b">
        <v>0</v>
      </c>
      <c r="J1668" s="86" t="b">
        <v>0</v>
      </c>
      <c r="K1668" s="86" t="b">
        <v>0</v>
      </c>
      <c r="L1668" s="86" t="b">
        <v>0</v>
      </c>
    </row>
    <row r="1669" spans="1:12" ht="15">
      <c r="A1669" s="86" t="s">
        <v>2762</v>
      </c>
      <c r="B1669" s="86" t="s">
        <v>3618</v>
      </c>
      <c r="C1669" s="86">
        <v>2</v>
      </c>
      <c r="D1669" s="121">
        <v>0.0015241520469047856</v>
      </c>
      <c r="E1669" s="121">
        <v>2.096258082214778</v>
      </c>
      <c r="F1669" s="86" t="s">
        <v>2571</v>
      </c>
      <c r="G1669" s="86" t="b">
        <v>0</v>
      </c>
      <c r="H1669" s="86" t="b">
        <v>0</v>
      </c>
      <c r="I1669" s="86" t="b">
        <v>0</v>
      </c>
      <c r="J1669" s="86" t="b">
        <v>0</v>
      </c>
      <c r="K1669" s="86" t="b">
        <v>0</v>
      </c>
      <c r="L1669" s="86" t="b">
        <v>0</v>
      </c>
    </row>
    <row r="1670" spans="1:12" ht="15">
      <c r="A1670" s="86" t="s">
        <v>3288</v>
      </c>
      <c r="B1670" s="86" t="s">
        <v>3598</v>
      </c>
      <c r="C1670" s="86">
        <v>2</v>
      </c>
      <c r="D1670" s="121">
        <v>0.0015241520469047856</v>
      </c>
      <c r="E1670" s="121">
        <v>2.6014080605346837</v>
      </c>
      <c r="F1670" s="86" t="s">
        <v>2571</v>
      </c>
      <c r="G1670" s="86" t="b">
        <v>0</v>
      </c>
      <c r="H1670" s="86" t="b">
        <v>0</v>
      </c>
      <c r="I1670" s="86" t="b">
        <v>0</v>
      </c>
      <c r="J1670" s="86" t="b">
        <v>0</v>
      </c>
      <c r="K1670" s="86" t="b">
        <v>0</v>
      </c>
      <c r="L1670" s="86" t="b">
        <v>0</v>
      </c>
    </row>
    <row r="1671" spans="1:12" ht="15">
      <c r="A1671" s="86" t="s">
        <v>3598</v>
      </c>
      <c r="B1671" s="86" t="s">
        <v>3599</v>
      </c>
      <c r="C1671" s="86">
        <v>2</v>
      </c>
      <c r="D1671" s="121">
        <v>0.0015241520469047856</v>
      </c>
      <c r="E1671" s="121">
        <v>2.9993480692067216</v>
      </c>
      <c r="F1671" s="86" t="s">
        <v>2571</v>
      </c>
      <c r="G1671" s="86" t="b">
        <v>0</v>
      </c>
      <c r="H1671" s="86" t="b">
        <v>0</v>
      </c>
      <c r="I1671" s="86" t="b">
        <v>0</v>
      </c>
      <c r="J1671" s="86" t="b">
        <v>0</v>
      </c>
      <c r="K1671" s="86" t="b">
        <v>0</v>
      </c>
      <c r="L1671" s="86" t="b">
        <v>0</v>
      </c>
    </row>
    <row r="1672" spans="1:12" ht="15">
      <c r="A1672" s="86" t="s">
        <v>3599</v>
      </c>
      <c r="B1672" s="86" t="s">
        <v>370</v>
      </c>
      <c r="C1672" s="86">
        <v>2</v>
      </c>
      <c r="D1672" s="121">
        <v>0.0015241520469047856</v>
      </c>
      <c r="E1672" s="121">
        <v>2.9993480692067216</v>
      </c>
      <c r="F1672" s="86" t="s">
        <v>2571</v>
      </c>
      <c r="G1672" s="86" t="b">
        <v>0</v>
      </c>
      <c r="H1672" s="86" t="b">
        <v>0</v>
      </c>
      <c r="I1672" s="86" t="b">
        <v>0</v>
      </c>
      <c r="J1672" s="86" t="b">
        <v>0</v>
      </c>
      <c r="K1672" s="86" t="b">
        <v>0</v>
      </c>
      <c r="L1672" s="86" t="b">
        <v>0</v>
      </c>
    </row>
    <row r="1673" spans="1:12" ht="15">
      <c r="A1673" s="86" t="s">
        <v>370</v>
      </c>
      <c r="B1673" s="86" t="s">
        <v>2762</v>
      </c>
      <c r="C1673" s="86">
        <v>2</v>
      </c>
      <c r="D1673" s="121">
        <v>0.0015241520469047856</v>
      </c>
      <c r="E1673" s="121">
        <v>2.096258082214778</v>
      </c>
      <c r="F1673" s="86" t="s">
        <v>2571</v>
      </c>
      <c r="G1673" s="86" t="b">
        <v>0</v>
      </c>
      <c r="H1673" s="86" t="b">
        <v>0</v>
      </c>
      <c r="I1673" s="86" t="b">
        <v>0</v>
      </c>
      <c r="J1673" s="86" t="b">
        <v>0</v>
      </c>
      <c r="K1673" s="86" t="b">
        <v>0</v>
      </c>
      <c r="L1673" s="86" t="b">
        <v>0</v>
      </c>
    </row>
    <row r="1674" spans="1:12" ht="15">
      <c r="A1674" s="86" t="s">
        <v>2762</v>
      </c>
      <c r="B1674" s="86" t="s">
        <v>3600</v>
      </c>
      <c r="C1674" s="86">
        <v>2</v>
      </c>
      <c r="D1674" s="121">
        <v>0.0015241520469047856</v>
      </c>
      <c r="E1674" s="121">
        <v>2.096258082214778</v>
      </c>
      <c r="F1674" s="86" t="s">
        <v>2571</v>
      </c>
      <c r="G1674" s="86" t="b">
        <v>0</v>
      </c>
      <c r="H1674" s="86" t="b">
        <v>0</v>
      </c>
      <c r="I1674" s="86" t="b">
        <v>0</v>
      </c>
      <c r="J1674" s="86" t="b">
        <v>0</v>
      </c>
      <c r="K1674" s="86" t="b">
        <v>0</v>
      </c>
      <c r="L1674" s="86" t="b">
        <v>0</v>
      </c>
    </row>
    <row r="1675" spans="1:12" ht="15">
      <c r="A1675" s="86" t="s">
        <v>3600</v>
      </c>
      <c r="B1675" s="86" t="s">
        <v>3601</v>
      </c>
      <c r="C1675" s="86">
        <v>2</v>
      </c>
      <c r="D1675" s="121">
        <v>0.0015241520469047856</v>
      </c>
      <c r="E1675" s="121">
        <v>2.9993480692067216</v>
      </c>
      <c r="F1675" s="86" t="s">
        <v>2571</v>
      </c>
      <c r="G1675" s="86" t="b">
        <v>0</v>
      </c>
      <c r="H1675" s="86" t="b">
        <v>0</v>
      </c>
      <c r="I1675" s="86" t="b">
        <v>0</v>
      </c>
      <c r="J1675" s="86" t="b">
        <v>0</v>
      </c>
      <c r="K1675" s="86" t="b">
        <v>0</v>
      </c>
      <c r="L1675" s="86" t="b">
        <v>0</v>
      </c>
    </row>
    <row r="1676" spans="1:12" ht="15">
      <c r="A1676" s="86" t="s">
        <v>3601</v>
      </c>
      <c r="B1676" s="86" t="s">
        <v>312</v>
      </c>
      <c r="C1676" s="86">
        <v>2</v>
      </c>
      <c r="D1676" s="121">
        <v>0.0015241520469047856</v>
      </c>
      <c r="E1676" s="121">
        <v>2.9993480692067216</v>
      </c>
      <c r="F1676" s="86" t="s">
        <v>2571</v>
      </c>
      <c r="G1676" s="86" t="b">
        <v>0</v>
      </c>
      <c r="H1676" s="86" t="b">
        <v>0</v>
      </c>
      <c r="I1676" s="86" t="b">
        <v>0</v>
      </c>
      <c r="J1676" s="86" t="b">
        <v>0</v>
      </c>
      <c r="K1676" s="86" t="b">
        <v>0</v>
      </c>
      <c r="L1676" s="86" t="b">
        <v>0</v>
      </c>
    </row>
    <row r="1677" spans="1:12" ht="15">
      <c r="A1677" s="86" t="s">
        <v>312</v>
      </c>
      <c r="B1677" s="86" t="s">
        <v>3339</v>
      </c>
      <c r="C1677" s="86">
        <v>2</v>
      </c>
      <c r="D1677" s="121">
        <v>0.0015241520469047856</v>
      </c>
      <c r="E1677" s="121">
        <v>2.9993480692067216</v>
      </c>
      <c r="F1677" s="86" t="s">
        <v>2571</v>
      </c>
      <c r="G1677" s="86" t="b">
        <v>0</v>
      </c>
      <c r="H1677" s="86" t="b">
        <v>0</v>
      </c>
      <c r="I1677" s="86" t="b">
        <v>0</v>
      </c>
      <c r="J1677" s="86" t="b">
        <v>0</v>
      </c>
      <c r="K1677" s="86" t="b">
        <v>0</v>
      </c>
      <c r="L1677" s="86" t="b">
        <v>0</v>
      </c>
    </row>
    <row r="1678" spans="1:12" ht="15">
      <c r="A1678" s="86" t="s">
        <v>3339</v>
      </c>
      <c r="B1678" s="86" t="s">
        <v>2717</v>
      </c>
      <c r="C1678" s="86">
        <v>2</v>
      </c>
      <c r="D1678" s="121">
        <v>0.0015241520469047856</v>
      </c>
      <c r="E1678" s="121">
        <v>1.687594208150967</v>
      </c>
      <c r="F1678" s="86" t="s">
        <v>2571</v>
      </c>
      <c r="G1678" s="86" t="b">
        <v>0</v>
      </c>
      <c r="H1678" s="86" t="b">
        <v>0</v>
      </c>
      <c r="I1678" s="86" t="b">
        <v>0</v>
      </c>
      <c r="J1678" s="86" t="b">
        <v>0</v>
      </c>
      <c r="K1678" s="86" t="b">
        <v>0</v>
      </c>
      <c r="L1678" s="86" t="b">
        <v>0</v>
      </c>
    </row>
    <row r="1679" spans="1:12" ht="15">
      <c r="A1679" s="86" t="s">
        <v>2734</v>
      </c>
      <c r="B1679" s="86" t="s">
        <v>2714</v>
      </c>
      <c r="C1679" s="86">
        <v>2</v>
      </c>
      <c r="D1679" s="121">
        <v>0.0015241520469047856</v>
      </c>
      <c r="E1679" s="121">
        <v>1.1798041336648526</v>
      </c>
      <c r="F1679" s="86" t="s">
        <v>2571</v>
      </c>
      <c r="G1679" s="86" t="b">
        <v>0</v>
      </c>
      <c r="H1679" s="86" t="b">
        <v>0</v>
      </c>
      <c r="I1679" s="86" t="b">
        <v>0</v>
      </c>
      <c r="J1679" s="86" t="b">
        <v>0</v>
      </c>
      <c r="K1679" s="86" t="b">
        <v>0</v>
      </c>
      <c r="L1679" s="86" t="b">
        <v>0</v>
      </c>
    </row>
    <row r="1680" spans="1:12" ht="15">
      <c r="A1680" s="86" t="s">
        <v>2714</v>
      </c>
      <c r="B1680" s="86" t="s">
        <v>3157</v>
      </c>
      <c r="C1680" s="86">
        <v>2</v>
      </c>
      <c r="D1680" s="121">
        <v>0.0015241520469047856</v>
      </c>
      <c r="E1680" s="121">
        <v>0.5769223928355168</v>
      </c>
      <c r="F1680" s="86" t="s">
        <v>2571</v>
      </c>
      <c r="G1680" s="86" t="b">
        <v>0</v>
      </c>
      <c r="H1680" s="86" t="b">
        <v>0</v>
      </c>
      <c r="I1680" s="86" t="b">
        <v>0</v>
      </c>
      <c r="J1680" s="86" t="b">
        <v>0</v>
      </c>
      <c r="K1680" s="86" t="b">
        <v>0</v>
      </c>
      <c r="L1680" s="86" t="b">
        <v>0</v>
      </c>
    </row>
    <row r="1681" spans="1:12" ht="15">
      <c r="A1681" s="86" t="s">
        <v>3157</v>
      </c>
      <c r="B1681" s="86" t="s">
        <v>3227</v>
      </c>
      <c r="C1681" s="86">
        <v>2</v>
      </c>
      <c r="D1681" s="121">
        <v>0.0015241520469047856</v>
      </c>
      <c r="E1681" s="121">
        <v>1.540710220181072</v>
      </c>
      <c r="F1681" s="86" t="s">
        <v>2571</v>
      </c>
      <c r="G1681" s="86" t="b">
        <v>0</v>
      </c>
      <c r="H1681" s="86" t="b">
        <v>0</v>
      </c>
      <c r="I1681" s="86" t="b">
        <v>0</v>
      </c>
      <c r="J1681" s="86" t="b">
        <v>0</v>
      </c>
      <c r="K1681" s="86" t="b">
        <v>0</v>
      </c>
      <c r="L1681" s="86" t="b">
        <v>0</v>
      </c>
    </row>
    <row r="1682" spans="1:12" ht="15">
      <c r="A1682" s="86" t="s">
        <v>3227</v>
      </c>
      <c r="B1682" s="86" t="s">
        <v>2719</v>
      </c>
      <c r="C1682" s="86">
        <v>2</v>
      </c>
      <c r="D1682" s="121">
        <v>0.0015241520469047856</v>
      </c>
      <c r="E1682" s="121">
        <v>1.4400400582997088</v>
      </c>
      <c r="F1682" s="86" t="s">
        <v>2571</v>
      </c>
      <c r="G1682" s="86" t="b">
        <v>0</v>
      </c>
      <c r="H1682" s="86" t="b">
        <v>0</v>
      </c>
      <c r="I1682" s="86" t="b">
        <v>0</v>
      </c>
      <c r="J1682" s="86" t="b">
        <v>0</v>
      </c>
      <c r="K1682" s="86" t="b">
        <v>0</v>
      </c>
      <c r="L1682" s="86" t="b">
        <v>0</v>
      </c>
    </row>
    <row r="1683" spans="1:12" ht="15">
      <c r="A1683" s="86" t="s">
        <v>2719</v>
      </c>
      <c r="B1683" s="86" t="s">
        <v>3182</v>
      </c>
      <c r="C1683" s="86">
        <v>2</v>
      </c>
      <c r="D1683" s="121">
        <v>0.0015241520469047856</v>
      </c>
      <c r="E1683" s="121">
        <v>0.9085611412574538</v>
      </c>
      <c r="F1683" s="86" t="s">
        <v>2571</v>
      </c>
      <c r="G1683" s="86" t="b">
        <v>0</v>
      </c>
      <c r="H1683" s="86" t="b">
        <v>0</v>
      </c>
      <c r="I1683" s="86" t="b">
        <v>0</v>
      </c>
      <c r="J1683" s="86" t="b">
        <v>0</v>
      </c>
      <c r="K1683" s="86" t="b">
        <v>0</v>
      </c>
      <c r="L1683" s="86" t="b">
        <v>0</v>
      </c>
    </row>
    <row r="1684" spans="1:12" ht="15">
      <c r="A1684" s="86" t="s">
        <v>3182</v>
      </c>
      <c r="B1684" s="86" t="s">
        <v>3602</v>
      </c>
      <c r="C1684" s="86">
        <v>2</v>
      </c>
      <c r="D1684" s="121">
        <v>0.0015241520469047856</v>
      </c>
      <c r="E1684" s="121">
        <v>2.3003780648707024</v>
      </c>
      <c r="F1684" s="86" t="s">
        <v>2571</v>
      </c>
      <c r="G1684" s="86" t="b">
        <v>0</v>
      </c>
      <c r="H1684" s="86" t="b">
        <v>0</v>
      </c>
      <c r="I1684" s="86" t="b">
        <v>0</v>
      </c>
      <c r="J1684" s="86" t="b">
        <v>0</v>
      </c>
      <c r="K1684" s="86" t="b">
        <v>0</v>
      </c>
      <c r="L1684" s="86" t="b">
        <v>0</v>
      </c>
    </row>
    <row r="1685" spans="1:12" ht="15">
      <c r="A1685" s="86" t="s">
        <v>3602</v>
      </c>
      <c r="B1685" s="86" t="s">
        <v>2769</v>
      </c>
      <c r="C1685" s="86">
        <v>2</v>
      </c>
      <c r="D1685" s="121">
        <v>0.0015241520469047856</v>
      </c>
      <c r="E1685" s="121">
        <v>2.1542500291924647</v>
      </c>
      <c r="F1685" s="86" t="s">
        <v>2571</v>
      </c>
      <c r="G1685" s="86" t="b">
        <v>0</v>
      </c>
      <c r="H1685" s="86" t="b">
        <v>0</v>
      </c>
      <c r="I1685" s="86" t="b">
        <v>0</v>
      </c>
      <c r="J1685" s="86" t="b">
        <v>0</v>
      </c>
      <c r="K1685" s="86" t="b">
        <v>0</v>
      </c>
      <c r="L1685" s="86" t="b">
        <v>0</v>
      </c>
    </row>
    <row r="1686" spans="1:12" ht="15">
      <c r="A1686" s="86" t="s">
        <v>2769</v>
      </c>
      <c r="B1686" s="86" t="s">
        <v>3192</v>
      </c>
      <c r="C1686" s="86">
        <v>2</v>
      </c>
      <c r="D1686" s="121">
        <v>0.0015241520469047856</v>
      </c>
      <c r="E1686" s="121">
        <v>1.978158770136783</v>
      </c>
      <c r="F1686" s="86" t="s">
        <v>2571</v>
      </c>
      <c r="G1686" s="86" t="b">
        <v>0</v>
      </c>
      <c r="H1686" s="86" t="b">
        <v>0</v>
      </c>
      <c r="I1686" s="86" t="b">
        <v>0</v>
      </c>
      <c r="J1686" s="86" t="b">
        <v>0</v>
      </c>
      <c r="K1686" s="86" t="b">
        <v>0</v>
      </c>
      <c r="L1686" s="86" t="b">
        <v>0</v>
      </c>
    </row>
    <row r="1687" spans="1:12" ht="15">
      <c r="A1687" s="86" t="s">
        <v>3192</v>
      </c>
      <c r="B1687" s="86" t="s">
        <v>2758</v>
      </c>
      <c r="C1687" s="86">
        <v>2</v>
      </c>
      <c r="D1687" s="121">
        <v>0.0015241520469047856</v>
      </c>
      <c r="E1687" s="121">
        <v>2.522226814487059</v>
      </c>
      <c r="F1687" s="86" t="s">
        <v>2571</v>
      </c>
      <c r="G1687" s="86" t="b">
        <v>0</v>
      </c>
      <c r="H1687" s="86" t="b">
        <v>0</v>
      </c>
      <c r="I1687" s="86" t="b">
        <v>0</v>
      </c>
      <c r="J1687" s="86" t="b">
        <v>0</v>
      </c>
      <c r="K1687" s="86" t="b">
        <v>0</v>
      </c>
      <c r="L1687" s="86" t="b">
        <v>0</v>
      </c>
    </row>
    <row r="1688" spans="1:12" ht="15">
      <c r="A1688" s="86" t="s">
        <v>2758</v>
      </c>
      <c r="B1688" s="86" t="s">
        <v>2730</v>
      </c>
      <c r="C1688" s="86">
        <v>2</v>
      </c>
      <c r="D1688" s="121">
        <v>0.0015241520469047856</v>
      </c>
      <c r="E1688" s="121">
        <v>1.8532200335284834</v>
      </c>
      <c r="F1688" s="86" t="s">
        <v>2571</v>
      </c>
      <c r="G1688" s="86" t="b">
        <v>0</v>
      </c>
      <c r="H1688" s="86" t="b">
        <v>0</v>
      </c>
      <c r="I1688" s="86" t="b">
        <v>0</v>
      </c>
      <c r="J1688" s="86" t="b">
        <v>0</v>
      </c>
      <c r="K1688" s="86" t="b">
        <v>0</v>
      </c>
      <c r="L1688" s="86" t="b">
        <v>0</v>
      </c>
    </row>
    <row r="1689" spans="1:12" ht="15">
      <c r="A1689" s="86" t="s">
        <v>2730</v>
      </c>
      <c r="B1689" s="86" t="s">
        <v>3603</v>
      </c>
      <c r="C1689" s="86">
        <v>2</v>
      </c>
      <c r="D1689" s="121">
        <v>0.0015241520469047856</v>
      </c>
      <c r="E1689" s="121">
        <v>2.397288077878759</v>
      </c>
      <c r="F1689" s="86" t="s">
        <v>2571</v>
      </c>
      <c r="G1689" s="86" t="b">
        <v>0</v>
      </c>
      <c r="H1689" s="86" t="b">
        <v>0</v>
      </c>
      <c r="I1689" s="86" t="b">
        <v>0</v>
      </c>
      <c r="J1689" s="86" t="b">
        <v>0</v>
      </c>
      <c r="K1689" s="86" t="b">
        <v>0</v>
      </c>
      <c r="L1689" s="86" t="b">
        <v>0</v>
      </c>
    </row>
    <row r="1690" spans="1:12" ht="15">
      <c r="A1690" s="86" t="s">
        <v>3603</v>
      </c>
      <c r="B1690" s="86" t="s">
        <v>3253</v>
      </c>
      <c r="C1690" s="86">
        <v>2</v>
      </c>
      <c r="D1690" s="121">
        <v>0.0015241520469047856</v>
      </c>
      <c r="E1690" s="121">
        <v>2.9993480692067216</v>
      </c>
      <c r="F1690" s="86" t="s">
        <v>2571</v>
      </c>
      <c r="G1690" s="86" t="b">
        <v>0</v>
      </c>
      <c r="H1690" s="86" t="b">
        <v>0</v>
      </c>
      <c r="I1690" s="86" t="b">
        <v>0</v>
      </c>
      <c r="J1690" s="86" t="b">
        <v>0</v>
      </c>
      <c r="K1690" s="86" t="b">
        <v>0</v>
      </c>
      <c r="L1690" s="86" t="b">
        <v>0</v>
      </c>
    </row>
    <row r="1691" spans="1:12" ht="15">
      <c r="A1691" s="86" t="s">
        <v>3253</v>
      </c>
      <c r="B1691" s="86" t="s">
        <v>3330</v>
      </c>
      <c r="C1691" s="86">
        <v>2</v>
      </c>
      <c r="D1691" s="121">
        <v>0.0015241520469047856</v>
      </c>
      <c r="E1691" s="121">
        <v>2.6983180735427403</v>
      </c>
      <c r="F1691" s="86" t="s">
        <v>2571</v>
      </c>
      <c r="G1691" s="86" t="b">
        <v>0</v>
      </c>
      <c r="H1691" s="86" t="b">
        <v>0</v>
      </c>
      <c r="I1691" s="86" t="b">
        <v>0</v>
      </c>
      <c r="J1691" s="86" t="b">
        <v>0</v>
      </c>
      <c r="K1691" s="86" t="b">
        <v>0</v>
      </c>
      <c r="L1691" s="86" t="b">
        <v>0</v>
      </c>
    </row>
    <row r="1692" spans="1:12" ht="15">
      <c r="A1692" s="86" t="s">
        <v>293</v>
      </c>
      <c r="B1692" s="86" t="s">
        <v>2750</v>
      </c>
      <c r="C1692" s="86">
        <v>2</v>
      </c>
      <c r="D1692" s="121">
        <v>0.0015241520469047856</v>
      </c>
      <c r="E1692" s="121">
        <v>1.8532200335284834</v>
      </c>
      <c r="F1692" s="86" t="s">
        <v>2571</v>
      </c>
      <c r="G1692" s="86" t="b">
        <v>0</v>
      </c>
      <c r="H1692" s="86" t="b">
        <v>0</v>
      </c>
      <c r="I1692" s="86" t="b">
        <v>0</v>
      </c>
      <c r="J1692" s="86" t="b">
        <v>0</v>
      </c>
      <c r="K1692" s="86" t="b">
        <v>0</v>
      </c>
      <c r="L1692" s="86" t="b">
        <v>0</v>
      </c>
    </row>
    <row r="1693" spans="1:12" ht="15">
      <c r="A1693" s="86" t="s">
        <v>2750</v>
      </c>
      <c r="B1693" s="86" t="s">
        <v>3157</v>
      </c>
      <c r="C1693" s="86">
        <v>2</v>
      </c>
      <c r="D1693" s="121">
        <v>0.0015241520469047856</v>
      </c>
      <c r="E1693" s="121">
        <v>1.394582184502834</v>
      </c>
      <c r="F1693" s="86" t="s">
        <v>2571</v>
      </c>
      <c r="G1693" s="86" t="b">
        <v>0</v>
      </c>
      <c r="H1693" s="86" t="b">
        <v>0</v>
      </c>
      <c r="I1693" s="86" t="b">
        <v>0</v>
      </c>
      <c r="J1693" s="86" t="b">
        <v>0</v>
      </c>
      <c r="K1693" s="86" t="b">
        <v>0</v>
      </c>
      <c r="L1693" s="86" t="b">
        <v>0</v>
      </c>
    </row>
    <row r="1694" spans="1:12" ht="15">
      <c r="A1694" s="86" t="s">
        <v>3157</v>
      </c>
      <c r="B1694" s="86" t="s">
        <v>3162</v>
      </c>
      <c r="C1694" s="86">
        <v>2</v>
      </c>
      <c r="D1694" s="121">
        <v>0.0015241520469047856</v>
      </c>
      <c r="E1694" s="121">
        <v>1.7625589697974284</v>
      </c>
      <c r="F1694" s="86" t="s">
        <v>2571</v>
      </c>
      <c r="G1694" s="86" t="b">
        <v>0</v>
      </c>
      <c r="H1694" s="86" t="b">
        <v>0</v>
      </c>
      <c r="I1694" s="86" t="b">
        <v>0</v>
      </c>
      <c r="J1694" s="86" t="b">
        <v>0</v>
      </c>
      <c r="K1694" s="86" t="b">
        <v>0</v>
      </c>
      <c r="L1694" s="86" t="b">
        <v>0</v>
      </c>
    </row>
    <row r="1695" spans="1:12" ht="15">
      <c r="A1695" s="86" t="s">
        <v>3162</v>
      </c>
      <c r="B1695" s="86" t="s">
        <v>3323</v>
      </c>
      <c r="C1695" s="86">
        <v>2</v>
      </c>
      <c r="D1695" s="121">
        <v>0.0015241520469047856</v>
      </c>
      <c r="E1695" s="121">
        <v>2.647165551095359</v>
      </c>
      <c r="F1695" s="86" t="s">
        <v>2571</v>
      </c>
      <c r="G1695" s="86" t="b">
        <v>0</v>
      </c>
      <c r="H1695" s="86" t="b">
        <v>0</v>
      </c>
      <c r="I1695" s="86" t="b">
        <v>0</v>
      </c>
      <c r="J1695" s="86" t="b">
        <v>0</v>
      </c>
      <c r="K1695" s="86" t="b">
        <v>0</v>
      </c>
      <c r="L1695" s="86" t="b">
        <v>0</v>
      </c>
    </row>
    <row r="1696" spans="1:12" ht="15">
      <c r="A1696" s="86" t="s">
        <v>3323</v>
      </c>
      <c r="B1696" s="86" t="s">
        <v>3586</v>
      </c>
      <c r="C1696" s="86">
        <v>2</v>
      </c>
      <c r="D1696" s="121">
        <v>0.0015241520469047856</v>
      </c>
      <c r="E1696" s="121">
        <v>2.8232568101510402</v>
      </c>
      <c r="F1696" s="86" t="s">
        <v>2571</v>
      </c>
      <c r="G1696" s="86" t="b">
        <v>0</v>
      </c>
      <c r="H1696" s="86" t="b">
        <v>0</v>
      </c>
      <c r="I1696" s="86" t="b">
        <v>0</v>
      </c>
      <c r="J1696" s="86" t="b">
        <v>0</v>
      </c>
      <c r="K1696" s="86" t="b">
        <v>0</v>
      </c>
      <c r="L1696" s="86" t="b">
        <v>0</v>
      </c>
    </row>
    <row r="1697" spans="1:12" ht="15">
      <c r="A1697" s="86" t="s">
        <v>3586</v>
      </c>
      <c r="B1697" s="86" t="s">
        <v>2723</v>
      </c>
      <c r="C1697" s="86">
        <v>2</v>
      </c>
      <c r="D1697" s="121">
        <v>0.0015241520469047856</v>
      </c>
      <c r="E1697" s="121">
        <v>1.902438056198665</v>
      </c>
      <c r="F1697" s="86" t="s">
        <v>2571</v>
      </c>
      <c r="G1697" s="86" t="b">
        <v>0</v>
      </c>
      <c r="H1697" s="86" t="b">
        <v>0</v>
      </c>
      <c r="I1697" s="86" t="b">
        <v>0</v>
      </c>
      <c r="J1697" s="86" t="b">
        <v>0</v>
      </c>
      <c r="K1697" s="86" t="b">
        <v>0</v>
      </c>
      <c r="L1697" s="86" t="b">
        <v>0</v>
      </c>
    </row>
    <row r="1698" spans="1:12" ht="15">
      <c r="A1698" s="86" t="s">
        <v>2723</v>
      </c>
      <c r="B1698" s="86" t="s">
        <v>3418</v>
      </c>
      <c r="C1698" s="86">
        <v>2</v>
      </c>
      <c r="D1698" s="121">
        <v>0.0015241520469047856</v>
      </c>
      <c r="E1698" s="121">
        <v>1.902438056198665</v>
      </c>
      <c r="F1698" s="86" t="s">
        <v>2571</v>
      </c>
      <c r="G1698" s="86" t="b">
        <v>0</v>
      </c>
      <c r="H1698" s="86" t="b">
        <v>0</v>
      </c>
      <c r="I1698" s="86" t="b">
        <v>0</v>
      </c>
      <c r="J1698" s="86" t="b">
        <v>0</v>
      </c>
      <c r="K1698" s="86" t="b">
        <v>0</v>
      </c>
      <c r="L1698" s="86" t="b">
        <v>0</v>
      </c>
    </row>
    <row r="1699" spans="1:12" ht="15">
      <c r="A1699" s="86" t="s">
        <v>3418</v>
      </c>
      <c r="B1699" s="86" t="s">
        <v>3159</v>
      </c>
      <c r="C1699" s="86">
        <v>2</v>
      </c>
      <c r="D1699" s="121">
        <v>0.0015241520469047856</v>
      </c>
      <c r="E1699" s="121">
        <v>2.8232568101510402</v>
      </c>
      <c r="F1699" s="86" t="s">
        <v>2571</v>
      </c>
      <c r="G1699" s="86" t="b">
        <v>0</v>
      </c>
      <c r="H1699" s="86" t="b">
        <v>0</v>
      </c>
      <c r="I1699" s="86" t="b">
        <v>0</v>
      </c>
      <c r="J1699" s="86" t="b">
        <v>0</v>
      </c>
      <c r="K1699" s="86" t="b">
        <v>0</v>
      </c>
      <c r="L1699" s="86" t="b">
        <v>0</v>
      </c>
    </row>
    <row r="1700" spans="1:12" ht="15">
      <c r="A1700" s="86" t="s">
        <v>3159</v>
      </c>
      <c r="B1700" s="86" t="s">
        <v>3587</v>
      </c>
      <c r="C1700" s="86">
        <v>2</v>
      </c>
      <c r="D1700" s="121">
        <v>0.0015241520469047856</v>
      </c>
      <c r="E1700" s="121">
        <v>2.8232568101510402</v>
      </c>
      <c r="F1700" s="86" t="s">
        <v>2571</v>
      </c>
      <c r="G1700" s="86" t="b">
        <v>0</v>
      </c>
      <c r="H1700" s="86" t="b">
        <v>0</v>
      </c>
      <c r="I1700" s="86" t="b">
        <v>0</v>
      </c>
      <c r="J1700" s="86" t="b">
        <v>0</v>
      </c>
      <c r="K1700" s="86" t="b">
        <v>0</v>
      </c>
      <c r="L1700" s="86" t="b">
        <v>0</v>
      </c>
    </row>
    <row r="1701" spans="1:12" ht="15">
      <c r="A1701" s="86" t="s">
        <v>3587</v>
      </c>
      <c r="B1701" s="86" t="s">
        <v>3588</v>
      </c>
      <c r="C1701" s="86">
        <v>2</v>
      </c>
      <c r="D1701" s="121">
        <v>0.0015241520469047856</v>
      </c>
      <c r="E1701" s="121">
        <v>2.9993480692067216</v>
      </c>
      <c r="F1701" s="86" t="s">
        <v>2571</v>
      </c>
      <c r="G1701" s="86" t="b">
        <v>0</v>
      </c>
      <c r="H1701" s="86" t="b">
        <v>0</v>
      </c>
      <c r="I1701" s="86" t="b">
        <v>0</v>
      </c>
      <c r="J1701" s="86" t="b">
        <v>0</v>
      </c>
      <c r="K1701" s="86" t="b">
        <v>0</v>
      </c>
      <c r="L1701" s="86" t="b">
        <v>0</v>
      </c>
    </row>
    <row r="1702" spans="1:12" ht="15">
      <c r="A1702" s="86" t="s">
        <v>3588</v>
      </c>
      <c r="B1702" s="86" t="s">
        <v>3286</v>
      </c>
      <c r="C1702" s="86">
        <v>2</v>
      </c>
      <c r="D1702" s="121">
        <v>0.0015241520469047856</v>
      </c>
      <c r="E1702" s="121">
        <v>2.8232568101510402</v>
      </c>
      <c r="F1702" s="86" t="s">
        <v>2571</v>
      </c>
      <c r="G1702" s="86" t="b">
        <v>0</v>
      </c>
      <c r="H1702" s="86" t="b">
        <v>0</v>
      </c>
      <c r="I1702" s="86" t="b">
        <v>0</v>
      </c>
      <c r="J1702" s="86" t="b">
        <v>0</v>
      </c>
      <c r="K1702" s="86" t="b">
        <v>0</v>
      </c>
      <c r="L1702" s="86" t="b">
        <v>0</v>
      </c>
    </row>
    <row r="1703" spans="1:12" ht="15">
      <c r="A1703" s="86" t="s">
        <v>3286</v>
      </c>
      <c r="B1703" s="86" t="s">
        <v>3287</v>
      </c>
      <c r="C1703" s="86">
        <v>2</v>
      </c>
      <c r="D1703" s="121">
        <v>0.0015241520469047856</v>
      </c>
      <c r="E1703" s="121">
        <v>2.522226814487059</v>
      </c>
      <c r="F1703" s="86" t="s">
        <v>2571</v>
      </c>
      <c r="G1703" s="86" t="b">
        <v>0</v>
      </c>
      <c r="H1703" s="86" t="b">
        <v>0</v>
      </c>
      <c r="I1703" s="86" t="b">
        <v>0</v>
      </c>
      <c r="J1703" s="86" t="b">
        <v>0</v>
      </c>
      <c r="K1703" s="86" t="b">
        <v>0</v>
      </c>
      <c r="L1703" s="86" t="b">
        <v>0</v>
      </c>
    </row>
    <row r="1704" spans="1:12" ht="15">
      <c r="A1704" s="86" t="s">
        <v>3287</v>
      </c>
      <c r="B1704" s="86" t="s">
        <v>3589</v>
      </c>
      <c r="C1704" s="86">
        <v>2</v>
      </c>
      <c r="D1704" s="121">
        <v>0.0015241520469047856</v>
      </c>
      <c r="E1704" s="121">
        <v>2.6983180735427403</v>
      </c>
      <c r="F1704" s="86" t="s">
        <v>2571</v>
      </c>
      <c r="G1704" s="86" t="b">
        <v>0</v>
      </c>
      <c r="H1704" s="86" t="b">
        <v>0</v>
      </c>
      <c r="I1704" s="86" t="b">
        <v>0</v>
      </c>
      <c r="J1704" s="86" t="b">
        <v>0</v>
      </c>
      <c r="K1704" s="86" t="b">
        <v>0</v>
      </c>
      <c r="L1704" s="86" t="b">
        <v>0</v>
      </c>
    </row>
    <row r="1705" spans="1:12" ht="15">
      <c r="A1705" s="86" t="s">
        <v>3589</v>
      </c>
      <c r="B1705" s="86" t="s">
        <v>2720</v>
      </c>
      <c r="C1705" s="86">
        <v>2</v>
      </c>
      <c r="D1705" s="121">
        <v>0.0015241520469047856</v>
      </c>
      <c r="E1705" s="121">
        <v>1.8379800669717465</v>
      </c>
      <c r="F1705" s="86" t="s">
        <v>2571</v>
      </c>
      <c r="G1705" s="86" t="b">
        <v>0</v>
      </c>
      <c r="H1705" s="86" t="b">
        <v>0</v>
      </c>
      <c r="I1705" s="86" t="b">
        <v>0</v>
      </c>
      <c r="J1705" s="86" t="b">
        <v>0</v>
      </c>
      <c r="K1705" s="86" t="b">
        <v>0</v>
      </c>
      <c r="L1705" s="86" t="b">
        <v>0</v>
      </c>
    </row>
    <row r="1706" spans="1:12" ht="15">
      <c r="A1706" s="86" t="s">
        <v>2720</v>
      </c>
      <c r="B1706" s="86" t="s">
        <v>3590</v>
      </c>
      <c r="C1706" s="86">
        <v>2</v>
      </c>
      <c r="D1706" s="121">
        <v>0.0015241520469047856</v>
      </c>
      <c r="E1706" s="121">
        <v>1.8379800669717465</v>
      </c>
      <c r="F1706" s="86" t="s">
        <v>2571</v>
      </c>
      <c r="G1706" s="86" t="b">
        <v>0</v>
      </c>
      <c r="H1706" s="86" t="b">
        <v>0</v>
      </c>
      <c r="I1706" s="86" t="b">
        <v>0</v>
      </c>
      <c r="J1706" s="86" t="b">
        <v>0</v>
      </c>
      <c r="K1706" s="86" t="b">
        <v>0</v>
      </c>
      <c r="L1706" s="86" t="b">
        <v>0</v>
      </c>
    </row>
    <row r="1707" spans="1:12" ht="15">
      <c r="A1707" s="86" t="s">
        <v>3590</v>
      </c>
      <c r="B1707" s="86" t="s">
        <v>3591</v>
      </c>
      <c r="C1707" s="86">
        <v>2</v>
      </c>
      <c r="D1707" s="121">
        <v>0.0015241520469047856</v>
      </c>
      <c r="E1707" s="121">
        <v>2.9993480692067216</v>
      </c>
      <c r="F1707" s="86" t="s">
        <v>2571</v>
      </c>
      <c r="G1707" s="86" t="b">
        <v>0</v>
      </c>
      <c r="H1707" s="86" t="b">
        <v>0</v>
      </c>
      <c r="I1707" s="86" t="b">
        <v>0</v>
      </c>
      <c r="J1707" s="86" t="b">
        <v>0</v>
      </c>
      <c r="K1707" s="86" t="b">
        <v>0</v>
      </c>
      <c r="L1707" s="86" t="b">
        <v>0</v>
      </c>
    </row>
    <row r="1708" spans="1:12" ht="15">
      <c r="A1708" s="86" t="s">
        <v>3591</v>
      </c>
      <c r="B1708" s="86" t="s">
        <v>3251</v>
      </c>
      <c r="C1708" s="86">
        <v>2</v>
      </c>
      <c r="D1708" s="121">
        <v>0.0015241520469047856</v>
      </c>
      <c r="E1708" s="121">
        <v>2.8232568101510402</v>
      </c>
      <c r="F1708" s="86" t="s">
        <v>2571</v>
      </c>
      <c r="G1708" s="86" t="b">
        <v>0</v>
      </c>
      <c r="H1708" s="86" t="b">
        <v>0</v>
      </c>
      <c r="I1708" s="86" t="b">
        <v>0</v>
      </c>
      <c r="J1708" s="86" t="b">
        <v>0</v>
      </c>
      <c r="K1708" s="86" t="b">
        <v>0</v>
      </c>
      <c r="L1708" s="86" t="b">
        <v>0</v>
      </c>
    </row>
    <row r="1709" spans="1:12" ht="15">
      <c r="A1709" s="86" t="s">
        <v>3251</v>
      </c>
      <c r="B1709" s="86" t="s">
        <v>2714</v>
      </c>
      <c r="C1709" s="86">
        <v>2</v>
      </c>
      <c r="D1709" s="121">
        <v>0.0015241520469047856</v>
      </c>
      <c r="E1709" s="121">
        <v>1.4808341293288338</v>
      </c>
      <c r="F1709" s="86" t="s">
        <v>2571</v>
      </c>
      <c r="G1709" s="86" t="b">
        <v>0</v>
      </c>
      <c r="H1709" s="86" t="b">
        <v>0</v>
      </c>
      <c r="I1709" s="86" t="b">
        <v>0</v>
      </c>
      <c r="J1709" s="86" t="b">
        <v>0</v>
      </c>
      <c r="K1709" s="86" t="b">
        <v>0</v>
      </c>
      <c r="L1709" s="86" t="b">
        <v>0</v>
      </c>
    </row>
    <row r="1710" spans="1:12" ht="15">
      <c r="A1710" s="86" t="s">
        <v>2714</v>
      </c>
      <c r="B1710" s="86" t="s">
        <v>3592</v>
      </c>
      <c r="C1710" s="86">
        <v>2</v>
      </c>
      <c r="D1710" s="121">
        <v>0.0015241520469047856</v>
      </c>
      <c r="E1710" s="121">
        <v>1.6376202331891285</v>
      </c>
      <c r="F1710" s="86" t="s">
        <v>2571</v>
      </c>
      <c r="G1710" s="86" t="b">
        <v>0</v>
      </c>
      <c r="H1710" s="86" t="b">
        <v>0</v>
      </c>
      <c r="I1710" s="86" t="b">
        <v>0</v>
      </c>
      <c r="J1710" s="86" t="b">
        <v>0</v>
      </c>
      <c r="K1710" s="86" t="b">
        <v>0</v>
      </c>
      <c r="L1710" s="86" t="b">
        <v>0</v>
      </c>
    </row>
    <row r="1711" spans="1:12" ht="15">
      <c r="A1711" s="86" t="s">
        <v>3592</v>
      </c>
      <c r="B1711" s="86" t="s">
        <v>3179</v>
      </c>
      <c r="C1711" s="86">
        <v>2</v>
      </c>
      <c r="D1711" s="121">
        <v>0.0015241520469047856</v>
      </c>
      <c r="E1711" s="121">
        <v>2.1242868058150215</v>
      </c>
      <c r="F1711" s="86" t="s">
        <v>2571</v>
      </c>
      <c r="G1711" s="86" t="b">
        <v>0</v>
      </c>
      <c r="H1711" s="86" t="b">
        <v>0</v>
      </c>
      <c r="I1711" s="86" t="b">
        <v>0</v>
      </c>
      <c r="J1711" s="86" t="b">
        <v>0</v>
      </c>
      <c r="K1711" s="86" t="b">
        <v>0</v>
      </c>
      <c r="L1711" s="86" t="b">
        <v>0</v>
      </c>
    </row>
    <row r="1712" spans="1:12" ht="15">
      <c r="A1712" s="86" t="s">
        <v>3179</v>
      </c>
      <c r="B1712" s="86" t="s">
        <v>3252</v>
      </c>
      <c r="C1712" s="86">
        <v>2</v>
      </c>
      <c r="D1712" s="121">
        <v>0.0015241520469047856</v>
      </c>
      <c r="E1712" s="121">
        <v>1.7263467971429836</v>
      </c>
      <c r="F1712" s="86" t="s">
        <v>2571</v>
      </c>
      <c r="G1712" s="86" t="b">
        <v>0</v>
      </c>
      <c r="H1712" s="86" t="b">
        <v>0</v>
      </c>
      <c r="I1712" s="86" t="b">
        <v>0</v>
      </c>
      <c r="J1712" s="86" t="b">
        <v>0</v>
      </c>
      <c r="K1712" s="86" t="b">
        <v>0</v>
      </c>
      <c r="L1712" s="86" t="b">
        <v>0</v>
      </c>
    </row>
    <row r="1713" spans="1:12" ht="15">
      <c r="A1713" s="86" t="s">
        <v>3252</v>
      </c>
      <c r="B1713" s="86" t="s">
        <v>3227</v>
      </c>
      <c r="C1713" s="86">
        <v>2</v>
      </c>
      <c r="D1713" s="121">
        <v>0.0015241520469047856</v>
      </c>
      <c r="E1713" s="121">
        <v>2.203468051862646</v>
      </c>
      <c r="F1713" s="86" t="s">
        <v>2571</v>
      </c>
      <c r="G1713" s="86" t="b">
        <v>0</v>
      </c>
      <c r="H1713" s="86" t="b">
        <v>0</v>
      </c>
      <c r="I1713" s="86" t="b">
        <v>0</v>
      </c>
      <c r="J1713" s="86" t="b">
        <v>0</v>
      </c>
      <c r="K1713" s="86" t="b">
        <v>0</v>
      </c>
      <c r="L1713" s="86" t="b">
        <v>0</v>
      </c>
    </row>
    <row r="1714" spans="1:12" ht="15">
      <c r="A1714" s="86" t="s">
        <v>3227</v>
      </c>
      <c r="B1714" s="86" t="s">
        <v>3593</v>
      </c>
      <c r="C1714" s="86">
        <v>2</v>
      </c>
      <c r="D1714" s="121">
        <v>0.0015241520469047856</v>
      </c>
      <c r="E1714" s="121">
        <v>2.6014080605346837</v>
      </c>
      <c r="F1714" s="86" t="s">
        <v>2571</v>
      </c>
      <c r="G1714" s="86" t="b">
        <v>0</v>
      </c>
      <c r="H1714" s="86" t="b">
        <v>0</v>
      </c>
      <c r="I1714" s="86" t="b">
        <v>0</v>
      </c>
      <c r="J1714" s="86" t="b">
        <v>0</v>
      </c>
      <c r="K1714" s="86" t="b">
        <v>0</v>
      </c>
      <c r="L1714" s="86" t="b">
        <v>0</v>
      </c>
    </row>
    <row r="1715" spans="1:12" ht="15">
      <c r="A1715" s="86" t="s">
        <v>3593</v>
      </c>
      <c r="B1715" s="86" t="s">
        <v>3594</v>
      </c>
      <c r="C1715" s="86">
        <v>2</v>
      </c>
      <c r="D1715" s="121">
        <v>0.0015241520469047856</v>
      </c>
      <c r="E1715" s="121">
        <v>2.9993480692067216</v>
      </c>
      <c r="F1715" s="86" t="s">
        <v>2571</v>
      </c>
      <c r="G1715" s="86" t="b">
        <v>0</v>
      </c>
      <c r="H1715" s="86" t="b">
        <v>0</v>
      </c>
      <c r="I1715" s="86" t="b">
        <v>0</v>
      </c>
      <c r="J1715" s="86" t="b">
        <v>0</v>
      </c>
      <c r="K1715" s="86" t="b">
        <v>0</v>
      </c>
      <c r="L1715" s="86" t="b">
        <v>0</v>
      </c>
    </row>
    <row r="1716" spans="1:12" ht="15">
      <c r="A1716" s="86" t="s">
        <v>3594</v>
      </c>
      <c r="B1716" s="86" t="s">
        <v>2656</v>
      </c>
      <c r="C1716" s="86">
        <v>2</v>
      </c>
      <c r="D1716" s="121">
        <v>0.0015241520469047856</v>
      </c>
      <c r="E1716" s="121">
        <v>2.522226814487059</v>
      </c>
      <c r="F1716" s="86" t="s">
        <v>2571</v>
      </c>
      <c r="G1716" s="86" t="b">
        <v>0</v>
      </c>
      <c r="H1716" s="86" t="b">
        <v>0</v>
      </c>
      <c r="I1716" s="86" t="b">
        <v>0</v>
      </c>
      <c r="J1716" s="86" t="b">
        <v>0</v>
      </c>
      <c r="K1716" s="86" t="b">
        <v>0</v>
      </c>
      <c r="L1716" s="86" t="b">
        <v>0</v>
      </c>
    </row>
    <row r="1717" spans="1:12" ht="15">
      <c r="A1717" s="86" t="s">
        <v>2656</v>
      </c>
      <c r="B1717" s="86" t="s">
        <v>3595</v>
      </c>
      <c r="C1717" s="86">
        <v>2</v>
      </c>
      <c r="D1717" s="121">
        <v>0.0015241520469047856</v>
      </c>
      <c r="E1717" s="121">
        <v>2.522226814487059</v>
      </c>
      <c r="F1717" s="86" t="s">
        <v>2571</v>
      </c>
      <c r="G1717" s="86" t="b">
        <v>0</v>
      </c>
      <c r="H1717" s="86" t="b">
        <v>0</v>
      </c>
      <c r="I1717" s="86" t="b">
        <v>0</v>
      </c>
      <c r="J1717" s="86" t="b">
        <v>0</v>
      </c>
      <c r="K1717" s="86" t="b">
        <v>0</v>
      </c>
      <c r="L1717" s="86" t="b">
        <v>0</v>
      </c>
    </row>
    <row r="1718" spans="1:12" ht="15">
      <c r="A1718" s="86" t="s">
        <v>3595</v>
      </c>
      <c r="B1718" s="86" t="s">
        <v>3187</v>
      </c>
      <c r="C1718" s="86">
        <v>2</v>
      </c>
      <c r="D1718" s="121">
        <v>0.0015241520469047856</v>
      </c>
      <c r="E1718" s="121">
        <v>2.397288077878759</v>
      </c>
      <c r="F1718" s="86" t="s">
        <v>2571</v>
      </c>
      <c r="G1718" s="86" t="b">
        <v>0</v>
      </c>
      <c r="H1718" s="86" t="b">
        <v>0</v>
      </c>
      <c r="I1718" s="86" t="b">
        <v>0</v>
      </c>
      <c r="J1718" s="86" t="b">
        <v>0</v>
      </c>
      <c r="K1718" s="86" t="b">
        <v>0</v>
      </c>
      <c r="L1718" s="86" t="b">
        <v>0</v>
      </c>
    </row>
    <row r="1719" spans="1:12" ht="15">
      <c r="A1719" s="86" t="s">
        <v>3187</v>
      </c>
      <c r="B1719" s="86" t="s">
        <v>2713</v>
      </c>
      <c r="C1719" s="86">
        <v>2</v>
      </c>
      <c r="D1719" s="121">
        <v>0.0015241520469047856</v>
      </c>
      <c r="E1719" s="121">
        <v>0.8532200335284833</v>
      </c>
      <c r="F1719" s="86" t="s">
        <v>2571</v>
      </c>
      <c r="G1719" s="86" t="b">
        <v>0</v>
      </c>
      <c r="H1719" s="86" t="b">
        <v>0</v>
      </c>
      <c r="I1719" s="86" t="b">
        <v>0</v>
      </c>
      <c r="J1719" s="86" t="b">
        <v>0</v>
      </c>
      <c r="K1719" s="86" t="b">
        <v>0</v>
      </c>
      <c r="L1719" s="86" t="b">
        <v>0</v>
      </c>
    </row>
    <row r="1720" spans="1:12" ht="15">
      <c r="A1720" s="86" t="s">
        <v>3209</v>
      </c>
      <c r="B1720" s="86" t="s">
        <v>3596</v>
      </c>
      <c r="C1720" s="86">
        <v>2</v>
      </c>
      <c r="D1720" s="121">
        <v>0.0015241520469047856</v>
      </c>
      <c r="E1720" s="121">
        <v>2.6983180735427403</v>
      </c>
      <c r="F1720" s="86" t="s">
        <v>2571</v>
      </c>
      <c r="G1720" s="86" t="b">
        <v>0</v>
      </c>
      <c r="H1720" s="86" t="b">
        <v>0</v>
      </c>
      <c r="I1720" s="86" t="b">
        <v>0</v>
      </c>
      <c r="J1720" s="86" t="b">
        <v>0</v>
      </c>
      <c r="K1720" s="86" t="b">
        <v>0</v>
      </c>
      <c r="L1720" s="86" t="b">
        <v>0</v>
      </c>
    </row>
    <row r="1721" spans="1:12" ht="15">
      <c r="A1721" s="86" t="s">
        <v>3596</v>
      </c>
      <c r="B1721" s="86" t="s">
        <v>3597</v>
      </c>
      <c r="C1721" s="86">
        <v>2</v>
      </c>
      <c r="D1721" s="121">
        <v>0.0015241520469047856</v>
      </c>
      <c r="E1721" s="121">
        <v>2.9993480692067216</v>
      </c>
      <c r="F1721" s="86" t="s">
        <v>2571</v>
      </c>
      <c r="G1721" s="86" t="b">
        <v>0</v>
      </c>
      <c r="H1721" s="86" t="b">
        <v>0</v>
      </c>
      <c r="I1721" s="86" t="b">
        <v>0</v>
      </c>
      <c r="J1721" s="86" t="b">
        <v>0</v>
      </c>
      <c r="K1721" s="86" t="b">
        <v>0</v>
      </c>
      <c r="L1721" s="86" t="b">
        <v>0</v>
      </c>
    </row>
    <row r="1722" spans="1:12" ht="15">
      <c r="A1722" s="86" t="s">
        <v>3188</v>
      </c>
      <c r="B1722" s="86" t="s">
        <v>3155</v>
      </c>
      <c r="C1722" s="86">
        <v>2</v>
      </c>
      <c r="D1722" s="121">
        <v>0.0015241520469047856</v>
      </c>
      <c r="E1722" s="121">
        <v>1.6471655510953587</v>
      </c>
      <c r="F1722" s="86" t="s">
        <v>2571</v>
      </c>
      <c r="G1722" s="86" t="b">
        <v>0</v>
      </c>
      <c r="H1722" s="86" t="b">
        <v>0</v>
      </c>
      <c r="I1722" s="86" t="b">
        <v>0</v>
      </c>
      <c r="J1722" s="86" t="b">
        <v>0</v>
      </c>
      <c r="K1722" s="86" t="b">
        <v>0</v>
      </c>
      <c r="L1722" s="86" t="b">
        <v>0</v>
      </c>
    </row>
    <row r="1723" spans="1:12" ht="15">
      <c r="A1723" s="86" t="s">
        <v>2715</v>
      </c>
      <c r="B1723" s="86" t="s">
        <v>3408</v>
      </c>
      <c r="C1723" s="86">
        <v>2</v>
      </c>
      <c r="D1723" s="121">
        <v>0.0015241520469047856</v>
      </c>
      <c r="E1723" s="121">
        <v>1.628280206934985</v>
      </c>
      <c r="F1723" s="86" t="s">
        <v>2571</v>
      </c>
      <c r="G1723" s="86" t="b">
        <v>0</v>
      </c>
      <c r="H1723" s="86" t="b">
        <v>0</v>
      </c>
      <c r="I1723" s="86" t="b">
        <v>0</v>
      </c>
      <c r="J1723" s="86" t="b">
        <v>0</v>
      </c>
      <c r="K1723" s="86" t="b">
        <v>0</v>
      </c>
      <c r="L1723" s="86" t="b">
        <v>0</v>
      </c>
    </row>
    <row r="1724" spans="1:12" ht="15">
      <c r="A1724" s="86" t="s">
        <v>287</v>
      </c>
      <c r="B1724" s="86" t="s">
        <v>2730</v>
      </c>
      <c r="C1724" s="86">
        <v>26</v>
      </c>
      <c r="D1724" s="121">
        <v>0.0029552632154706015</v>
      </c>
      <c r="E1724" s="121">
        <v>1.232645660922338</v>
      </c>
      <c r="F1724" s="86" t="s">
        <v>2572</v>
      </c>
      <c r="G1724" s="86" t="b">
        <v>0</v>
      </c>
      <c r="H1724" s="86" t="b">
        <v>0</v>
      </c>
      <c r="I1724" s="86" t="b">
        <v>0</v>
      </c>
      <c r="J1724" s="86" t="b">
        <v>0</v>
      </c>
      <c r="K1724" s="86" t="b">
        <v>0</v>
      </c>
      <c r="L1724" s="86" t="b">
        <v>0</v>
      </c>
    </row>
    <row r="1725" spans="1:12" ht="15">
      <c r="A1725" s="86" t="s">
        <v>2730</v>
      </c>
      <c r="B1725" s="86" t="s">
        <v>2726</v>
      </c>
      <c r="C1725" s="86">
        <v>26</v>
      </c>
      <c r="D1725" s="121">
        <v>0.0029552632154706015</v>
      </c>
      <c r="E1725" s="121">
        <v>1.5336756565863192</v>
      </c>
      <c r="F1725" s="86" t="s">
        <v>2572</v>
      </c>
      <c r="G1725" s="86" t="b">
        <v>0</v>
      </c>
      <c r="H1725" s="86" t="b">
        <v>0</v>
      </c>
      <c r="I1725" s="86" t="b">
        <v>0</v>
      </c>
      <c r="J1725" s="86" t="b">
        <v>0</v>
      </c>
      <c r="K1725" s="86" t="b">
        <v>0</v>
      </c>
      <c r="L1725" s="86" t="b">
        <v>0</v>
      </c>
    </row>
    <row r="1726" spans="1:12" ht="15">
      <c r="A1726" s="86" t="s">
        <v>2726</v>
      </c>
      <c r="B1726" s="86" t="s">
        <v>2731</v>
      </c>
      <c r="C1726" s="86">
        <v>26</v>
      </c>
      <c r="D1726" s="121">
        <v>0.0029552632154706015</v>
      </c>
      <c r="E1726" s="121">
        <v>1.5336756565863192</v>
      </c>
      <c r="F1726" s="86" t="s">
        <v>2572</v>
      </c>
      <c r="G1726" s="86" t="b">
        <v>0</v>
      </c>
      <c r="H1726" s="86" t="b">
        <v>0</v>
      </c>
      <c r="I1726" s="86" t="b">
        <v>0</v>
      </c>
      <c r="J1726" s="86" t="b">
        <v>0</v>
      </c>
      <c r="K1726" s="86" t="b">
        <v>0</v>
      </c>
      <c r="L1726" s="86" t="b">
        <v>0</v>
      </c>
    </row>
    <row r="1727" spans="1:12" ht="15">
      <c r="A1727" s="86" t="s">
        <v>2731</v>
      </c>
      <c r="B1727" s="86" t="s">
        <v>2713</v>
      </c>
      <c r="C1727" s="86">
        <v>26</v>
      </c>
      <c r="D1727" s="121">
        <v>0.0029552632154706015</v>
      </c>
      <c r="E1727" s="121">
        <v>1.4645947374430202</v>
      </c>
      <c r="F1727" s="86" t="s">
        <v>2572</v>
      </c>
      <c r="G1727" s="86" t="b">
        <v>0</v>
      </c>
      <c r="H1727" s="86" t="b">
        <v>0</v>
      </c>
      <c r="I1727" s="86" t="b">
        <v>0</v>
      </c>
      <c r="J1727" s="86" t="b">
        <v>0</v>
      </c>
      <c r="K1727" s="86" t="b">
        <v>0</v>
      </c>
      <c r="L1727" s="86" t="b">
        <v>0</v>
      </c>
    </row>
    <row r="1728" spans="1:12" ht="15">
      <c r="A1728" s="86" t="s">
        <v>2713</v>
      </c>
      <c r="B1728" s="86" t="s">
        <v>2725</v>
      </c>
      <c r="C1728" s="86">
        <v>26</v>
      </c>
      <c r="D1728" s="121">
        <v>0.0029552632154706015</v>
      </c>
      <c r="E1728" s="121">
        <v>1.4425640539021582</v>
      </c>
      <c r="F1728" s="86" t="s">
        <v>2572</v>
      </c>
      <c r="G1728" s="86" t="b">
        <v>0</v>
      </c>
      <c r="H1728" s="86" t="b">
        <v>0</v>
      </c>
      <c r="I1728" s="86" t="b">
        <v>0</v>
      </c>
      <c r="J1728" s="86" t="b">
        <v>0</v>
      </c>
      <c r="K1728" s="86" t="b">
        <v>0</v>
      </c>
      <c r="L1728" s="86" t="b">
        <v>0</v>
      </c>
    </row>
    <row r="1729" spans="1:12" ht="15">
      <c r="A1729" s="86" t="s">
        <v>2725</v>
      </c>
      <c r="B1729" s="86" t="s">
        <v>3167</v>
      </c>
      <c r="C1729" s="86">
        <v>26</v>
      </c>
      <c r="D1729" s="121">
        <v>0.0029552632154706015</v>
      </c>
      <c r="E1729" s="121">
        <v>1.518952399765613</v>
      </c>
      <c r="F1729" s="86" t="s">
        <v>2572</v>
      </c>
      <c r="G1729" s="86" t="b">
        <v>0</v>
      </c>
      <c r="H1729" s="86" t="b">
        <v>0</v>
      </c>
      <c r="I1729" s="86" t="b">
        <v>0</v>
      </c>
      <c r="J1729" s="86" t="b">
        <v>0</v>
      </c>
      <c r="K1729" s="86" t="b">
        <v>0</v>
      </c>
      <c r="L1729" s="86" t="b">
        <v>0</v>
      </c>
    </row>
    <row r="1730" spans="1:12" ht="15">
      <c r="A1730" s="86" t="s">
        <v>3167</v>
      </c>
      <c r="B1730" s="86" t="s">
        <v>3158</v>
      </c>
      <c r="C1730" s="86">
        <v>26</v>
      </c>
      <c r="D1730" s="121">
        <v>0.0029552632154706015</v>
      </c>
      <c r="E1730" s="121">
        <v>1.5811003065144573</v>
      </c>
      <c r="F1730" s="86" t="s">
        <v>2572</v>
      </c>
      <c r="G1730" s="86" t="b">
        <v>0</v>
      </c>
      <c r="H1730" s="86" t="b">
        <v>0</v>
      </c>
      <c r="I1730" s="86" t="b">
        <v>0</v>
      </c>
      <c r="J1730" s="86" t="b">
        <v>0</v>
      </c>
      <c r="K1730" s="86" t="b">
        <v>0</v>
      </c>
      <c r="L1730" s="86" t="b">
        <v>0</v>
      </c>
    </row>
    <row r="1731" spans="1:12" ht="15">
      <c r="A1731" s="86" t="s">
        <v>3158</v>
      </c>
      <c r="B1731" s="86" t="s">
        <v>3168</v>
      </c>
      <c r="C1731" s="86">
        <v>26</v>
      </c>
      <c r="D1731" s="121">
        <v>0.0029552632154706015</v>
      </c>
      <c r="E1731" s="121">
        <v>1.5811003065144573</v>
      </c>
      <c r="F1731" s="86" t="s">
        <v>2572</v>
      </c>
      <c r="G1731" s="86" t="b">
        <v>0</v>
      </c>
      <c r="H1731" s="86" t="b">
        <v>0</v>
      </c>
      <c r="I1731" s="86" t="b">
        <v>0</v>
      </c>
      <c r="J1731" s="86" t="b">
        <v>0</v>
      </c>
      <c r="K1731" s="86" t="b">
        <v>0</v>
      </c>
      <c r="L1731" s="86" t="b">
        <v>0</v>
      </c>
    </row>
    <row r="1732" spans="1:12" ht="15">
      <c r="A1732" s="86" t="s">
        <v>3168</v>
      </c>
      <c r="B1732" s="86" t="s">
        <v>3159</v>
      </c>
      <c r="C1732" s="86">
        <v>26</v>
      </c>
      <c r="D1732" s="121">
        <v>0.0029552632154706015</v>
      </c>
      <c r="E1732" s="121">
        <v>1.5811003065144573</v>
      </c>
      <c r="F1732" s="86" t="s">
        <v>2572</v>
      </c>
      <c r="G1732" s="86" t="b">
        <v>0</v>
      </c>
      <c r="H1732" s="86" t="b">
        <v>0</v>
      </c>
      <c r="I1732" s="86" t="b">
        <v>0</v>
      </c>
      <c r="J1732" s="86" t="b">
        <v>0</v>
      </c>
      <c r="K1732" s="86" t="b">
        <v>0</v>
      </c>
      <c r="L1732" s="86" t="b">
        <v>0</v>
      </c>
    </row>
    <row r="1733" spans="1:12" ht="15">
      <c r="A1733" s="86" t="s">
        <v>3159</v>
      </c>
      <c r="B1733" s="86" t="s">
        <v>3154</v>
      </c>
      <c r="C1733" s="86">
        <v>26</v>
      </c>
      <c r="D1733" s="121">
        <v>0.0029552632154706015</v>
      </c>
      <c r="E1733" s="121">
        <v>1.5811003065144573</v>
      </c>
      <c r="F1733" s="86" t="s">
        <v>2572</v>
      </c>
      <c r="G1733" s="86" t="b">
        <v>0</v>
      </c>
      <c r="H1733" s="86" t="b">
        <v>0</v>
      </c>
      <c r="I1733" s="86" t="b">
        <v>0</v>
      </c>
      <c r="J1733" s="86" t="b">
        <v>0</v>
      </c>
      <c r="K1733" s="86" t="b">
        <v>0</v>
      </c>
      <c r="L1733" s="86" t="b">
        <v>0</v>
      </c>
    </row>
    <row r="1734" spans="1:12" ht="15">
      <c r="A1734" s="86" t="s">
        <v>3154</v>
      </c>
      <c r="B1734" s="86" t="s">
        <v>3169</v>
      </c>
      <c r="C1734" s="86">
        <v>26</v>
      </c>
      <c r="D1734" s="121">
        <v>0.0029552632154706015</v>
      </c>
      <c r="E1734" s="121">
        <v>1.5811003065144573</v>
      </c>
      <c r="F1734" s="86" t="s">
        <v>2572</v>
      </c>
      <c r="G1734" s="86" t="b">
        <v>0</v>
      </c>
      <c r="H1734" s="86" t="b">
        <v>0</v>
      </c>
      <c r="I1734" s="86" t="b">
        <v>0</v>
      </c>
      <c r="J1734" s="86" t="b">
        <v>0</v>
      </c>
      <c r="K1734" s="86" t="b">
        <v>0</v>
      </c>
      <c r="L1734" s="86" t="b">
        <v>0</v>
      </c>
    </row>
    <row r="1735" spans="1:12" ht="15">
      <c r="A1735" s="86" t="s">
        <v>3169</v>
      </c>
      <c r="B1735" s="86" t="s">
        <v>3170</v>
      </c>
      <c r="C1735" s="86">
        <v>26</v>
      </c>
      <c r="D1735" s="121">
        <v>0.0029552632154706015</v>
      </c>
      <c r="E1735" s="121">
        <v>1.5811003065144573</v>
      </c>
      <c r="F1735" s="86" t="s">
        <v>2572</v>
      </c>
      <c r="G1735" s="86" t="b">
        <v>0</v>
      </c>
      <c r="H1735" s="86" t="b">
        <v>0</v>
      </c>
      <c r="I1735" s="86" t="b">
        <v>0</v>
      </c>
      <c r="J1735" s="86" t="b">
        <v>0</v>
      </c>
      <c r="K1735" s="86" t="b">
        <v>0</v>
      </c>
      <c r="L1735" s="86" t="b">
        <v>0</v>
      </c>
    </row>
    <row r="1736" spans="1:12" ht="15">
      <c r="A1736" s="86" t="s">
        <v>3170</v>
      </c>
      <c r="B1736" s="86" t="s">
        <v>2728</v>
      </c>
      <c r="C1736" s="86">
        <v>26</v>
      </c>
      <c r="D1736" s="121">
        <v>0.0029552632154706015</v>
      </c>
      <c r="E1736" s="121">
        <v>1.548915623143056</v>
      </c>
      <c r="F1736" s="86" t="s">
        <v>2572</v>
      </c>
      <c r="G1736" s="86" t="b">
        <v>0</v>
      </c>
      <c r="H1736" s="86" t="b">
        <v>0</v>
      </c>
      <c r="I1736" s="86" t="b">
        <v>0</v>
      </c>
      <c r="J1736" s="86" t="b">
        <v>0</v>
      </c>
      <c r="K1736" s="86" t="b">
        <v>0</v>
      </c>
      <c r="L1736" s="86" t="b">
        <v>0</v>
      </c>
    </row>
    <row r="1737" spans="1:12" ht="15">
      <c r="A1737" s="86" t="s">
        <v>2728</v>
      </c>
      <c r="B1737" s="86" t="s">
        <v>2727</v>
      </c>
      <c r="C1737" s="86">
        <v>26</v>
      </c>
      <c r="D1737" s="121">
        <v>0.0029552632154706015</v>
      </c>
      <c r="E1737" s="121">
        <v>1.501490973214918</v>
      </c>
      <c r="F1737" s="86" t="s">
        <v>2572</v>
      </c>
      <c r="G1737" s="86" t="b">
        <v>0</v>
      </c>
      <c r="H1737" s="86" t="b">
        <v>0</v>
      </c>
      <c r="I1737" s="86" t="b">
        <v>0</v>
      </c>
      <c r="J1737" s="86" t="b">
        <v>0</v>
      </c>
      <c r="K1737" s="86" t="b">
        <v>0</v>
      </c>
      <c r="L1737" s="86" t="b">
        <v>0</v>
      </c>
    </row>
    <row r="1738" spans="1:12" ht="15">
      <c r="A1738" s="86" t="s">
        <v>2727</v>
      </c>
      <c r="B1738" s="86" t="s">
        <v>3162</v>
      </c>
      <c r="C1738" s="86">
        <v>26</v>
      </c>
      <c r="D1738" s="121">
        <v>0.0029552632154706015</v>
      </c>
      <c r="E1738" s="121">
        <v>1.5336756565863192</v>
      </c>
      <c r="F1738" s="86" t="s">
        <v>2572</v>
      </c>
      <c r="G1738" s="86" t="b">
        <v>0</v>
      </c>
      <c r="H1738" s="86" t="b">
        <v>0</v>
      </c>
      <c r="I1738" s="86" t="b">
        <v>0</v>
      </c>
      <c r="J1738" s="86" t="b">
        <v>0</v>
      </c>
      <c r="K1738" s="86" t="b">
        <v>0</v>
      </c>
      <c r="L1738" s="86" t="b">
        <v>0</v>
      </c>
    </row>
    <row r="1739" spans="1:12" ht="15">
      <c r="A1739" s="86" t="s">
        <v>3162</v>
      </c>
      <c r="B1739" s="86" t="s">
        <v>2729</v>
      </c>
      <c r="C1739" s="86">
        <v>26</v>
      </c>
      <c r="D1739" s="121">
        <v>0.0029552632154706015</v>
      </c>
      <c r="E1739" s="121">
        <v>1.548915623143056</v>
      </c>
      <c r="F1739" s="86" t="s">
        <v>2572</v>
      </c>
      <c r="G1739" s="86" t="b">
        <v>0</v>
      </c>
      <c r="H1739" s="86" t="b">
        <v>0</v>
      </c>
      <c r="I1739" s="86" t="b">
        <v>0</v>
      </c>
      <c r="J1739" s="86" t="b">
        <v>0</v>
      </c>
      <c r="K1739" s="86" t="b">
        <v>0</v>
      </c>
      <c r="L1739" s="86" t="b">
        <v>0</v>
      </c>
    </row>
    <row r="1740" spans="1:12" ht="15">
      <c r="A1740" s="86" t="s">
        <v>2729</v>
      </c>
      <c r="B1740" s="86" t="s">
        <v>3161</v>
      </c>
      <c r="C1740" s="86">
        <v>26</v>
      </c>
      <c r="D1740" s="121">
        <v>0.0029552632154706015</v>
      </c>
      <c r="E1740" s="121">
        <v>1.548915623143056</v>
      </c>
      <c r="F1740" s="86" t="s">
        <v>2572</v>
      </c>
      <c r="G1740" s="86" t="b">
        <v>0</v>
      </c>
      <c r="H1740" s="86" t="b">
        <v>0</v>
      </c>
      <c r="I1740" s="86" t="b">
        <v>0</v>
      </c>
      <c r="J1740" s="86" t="b">
        <v>0</v>
      </c>
      <c r="K1740" s="86" t="b">
        <v>0</v>
      </c>
      <c r="L1740" s="86" t="b">
        <v>0</v>
      </c>
    </row>
    <row r="1741" spans="1:12" ht="15">
      <c r="A1741" s="86" t="s">
        <v>3161</v>
      </c>
      <c r="B1741" s="86" t="s">
        <v>3171</v>
      </c>
      <c r="C1741" s="86">
        <v>26</v>
      </c>
      <c r="D1741" s="121">
        <v>0.0029552632154706015</v>
      </c>
      <c r="E1741" s="121">
        <v>1.5811003065144573</v>
      </c>
      <c r="F1741" s="86" t="s">
        <v>2572</v>
      </c>
      <c r="G1741" s="86" t="b">
        <v>0</v>
      </c>
      <c r="H1741" s="86" t="b">
        <v>0</v>
      </c>
      <c r="I1741" s="86" t="b">
        <v>0</v>
      </c>
      <c r="J1741" s="86" t="b">
        <v>0</v>
      </c>
      <c r="K1741" s="86" t="b">
        <v>0</v>
      </c>
      <c r="L1741" s="86" t="b">
        <v>0</v>
      </c>
    </row>
    <row r="1742" spans="1:12" ht="15">
      <c r="A1742" s="86" t="s">
        <v>3171</v>
      </c>
      <c r="B1742" s="86" t="s">
        <v>3166</v>
      </c>
      <c r="C1742" s="86">
        <v>26</v>
      </c>
      <c r="D1742" s="121">
        <v>0.0029552632154706015</v>
      </c>
      <c r="E1742" s="121">
        <v>1.5811003065144573</v>
      </c>
      <c r="F1742" s="86" t="s">
        <v>2572</v>
      </c>
      <c r="G1742" s="86" t="b">
        <v>0</v>
      </c>
      <c r="H1742" s="86" t="b">
        <v>0</v>
      </c>
      <c r="I1742" s="86" t="b">
        <v>0</v>
      </c>
      <c r="J1742" s="86" t="b">
        <v>0</v>
      </c>
      <c r="K1742" s="86" t="b">
        <v>0</v>
      </c>
      <c r="L1742" s="86" t="b">
        <v>0</v>
      </c>
    </row>
    <row r="1743" spans="1:12" ht="15">
      <c r="A1743" s="86" t="s">
        <v>3166</v>
      </c>
      <c r="B1743" s="86" t="s">
        <v>3156</v>
      </c>
      <c r="C1743" s="86">
        <v>26</v>
      </c>
      <c r="D1743" s="121">
        <v>0.0029552632154706015</v>
      </c>
      <c r="E1743" s="121">
        <v>1.5811003065144573</v>
      </c>
      <c r="F1743" s="86" t="s">
        <v>2572</v>
      </c>
      <c r="G1743" s="86" t="b">
        <v>0</v>
      </c>
      <c r="H1743" s="86" t="b">
        <v>0</v>
      </c>
      <c r="I1743" s="86" t="b">
        <v>0</v>
      </c>
      <c r="J1743" s="86" t="b">
        <v>0</v>
      </c>
      <c r="K1743" s="86" t="b">
        <v>0</v>
      </c>
      <c r="L1743" s="86" t="b">
        <v>0</v>
      </c>
    </row>
    <row r="1744" spans="1:12" ht="15">
      <c r="A1744" s="86" t="s">
        <v>3156</v>
      </c>
      <c r="B1744" s="86" t="s">
        <v>3164</v>
      </c>
      <c r="C1744" s="86">
        <v>26</v>
      </c>
      <c r="D1744" s="121">
        <v>0.0029552632154706015</v>
      </c>
      <c r="E1744" s="121">
        <v>1.5811003065144573</v>
      </c>
      <c r="F1744" s="86" t="s">
        <v>2572</v>
      </c>
      <c r="G1744" s="86" t="b">
        <v>0</v>
      </c>
      <c r="H1744" s="86" t="b">
        <v>0</v>
      </c>
      <c r="I1744" s="86" t="b">
        <v>0</v>
      </c>
      <c r="J1744" s="86" t="b">
        <v>0</v>
      </c>
      <c r="K1744" s="86" t="b">
        <v>0</v>
      </c>
      <c r="L1744" s="86" t="b">
        <v>0</v>
      </c>
    </row>
    <row r="1745" spans="1:12" ht="15">
      <c r="A1745" s="86" t="s">
        <v>3164</v>
      </c>
      <c r="B1745" s="86" t="s">
        <v>3172</v>
      </c>
      <c r="C1745" s="86">
        <v>26</v>
      </c>
      <c r="D1745" s="121">
        <v>0.0029552632154706015</v>
      </c>
      <c r="E1745" s="121">
        <v>1.5811003065144573</v>
      </c>
      <c r="F1745" s="86" t="s">
        <v>2572</v>
      </c>
      <c r="G1745" s="86" t="b">
        <v>0</v>
      </c>
      <c r="H1745" s="86" t="b">
        <v>0</v>
      </c>
      <c r="I1745" s="86" t="b">
        <v>0</v>
      </c>
      <c r="J1745" s="86" t="b">
        <v>0</v>
      </c>
      <c r="K1745" s="86" t="b">
        <v>0</v>
      </c>
      <c r="L1745" s="86" t="b">
        <v>0</v>
      </c>
    </row>
    <row r="1746" spans="1:12" ht="15">
      <c r="A1746" s="86" t="s">
        <v>3172</v>
      </c>
      <c r="B1746" s="86" t="s">
        <v>3173</v>
      </c>
      <c r="C1746" s="86">
        <v>26</v>
      </c>
      <c r="D1746" s="121">
        <v>0.0029552632154706015</v>
      </c>
      <c r="E1746" s="121">
        <v>1.5811003065144573</v>
      </c>
      <c r="F1746" s="86" t="s">
        <v>2572</v>
      </c>
      <c r="G1746" s="86" t="b">
        <v>0</v>
      </c>
      <c r="H1746" s="86" t="b">
        <v>0</v>
      </c>
      <c r="I1746" s="86" t="b">
        <v>0</v>
      </c>
      <c r="J1746" s="86" t="b">
        <v>0</v>
      </c>
      <c r="K1746" s="86" t="b">
        <v>0</v>
      </c>
      <c r="L1746" s="86" t="b">
        <v>0</v>
      </c>
    </row>
    <row r="1747" spans="1:12" ht="15">
      <c r="A1747" s="86" t="s">
        <v>3173</v>
      </c>
      <c r="B1747" s="86" t="s">
        <v>2714</v>
      </c>
      <c r="C1747" s="86">
        <v>26</v>
      </c>
      <c r="D1747" s="121">
        <v>0.0029552632154706015</v>
      </c>
      <c r="E1747" s="121">
        <v>1.548915623143056</v>
      </c>
      <c r="F1747" s="86" t="s">
        <v>2572</v>
      </c>
      <c r="G1747" s="86" t="b">
        <v>0</v>
      </c>
      <c r="H1747" s="86" t="b">
        <v>0</v>
      </c>
      <c r="I1747" s="86" t="b">
        <v>0</v>
      </c>
      <c r="J1747" s="86" t="b">
        <v>0</v>
      </c>
      <c r="K1747" s="86" t="b">
        <v>0</v>
      </c>
      <c r="L1747" s="86" t="b">
        <v>0</v>
      </c>
    </row>
    <row r="1748" spans="1:12" ht="15">
      <c r="A1748" s="86" t="s">
        <v>2714</v>
      </c>
      <c r="B1748" s="86" t="s">
        <v>3174</v>
      </c>
      <c r="C1748" s="86">
        <v>26</v>
      </c>
      <c r="D1748" s="121">
        <v>0.0029552632154706015</v>
      </c>
      <c r="E1748" s="121">
        <v>1.548915623143056</v>
      </c>
      <c r="F1748" s="86" t="s">
        <v>2572</v>
      </c>
      <c r="G1748" s="86" t="b">
        <v>0</v>
      </c>
      <c r="H1748" s="86" t="b">
        <v>0</v>
      </c>
      <c r="I1748" s="86" t="b">
        <v>0</v>
      </c>
      <c r="J1748" s="86" t="b">
        <v>0</v>
      </c>
      <c r="K1748" s="86" t="b">
        <v>0</v>
      </c>
      <c r="L1748" s="86" t="b">
        <v>0</v>
      </c>
    </row>
    <row r="1749" spans="1:12" ht="15">
      <c r="A1749" s="86" t="s">
        <v>3174</v>
      </c>
      <c r="B1749" s="86" t="s">
        <v>3153</v>
      </c>
      <c r="C1749" s="86">
        <v>26</v>
      </c>
      <c r="D1749" s="121">
        <v>0.0029552632154706015</v>
      </c>
      <c r="E1749" s="121">
        <v>1.5811003065144573</v>
      </c>
      <c r="F1749" s="86" t="s">
        <v>2572</v>
      </c>
      <c r="G1749" s="86" t="b">
        <v>0</v>
      </c>
      <c r="H1749" s="86" t="b">
        <v>0</v>
      </c>
      <c r="I1749" s="86" t="b">
        <v>0</v>
      </c>
      <c r="J1749" s="86" t="b">
        <v>0</v>
      </c>
      <c r="K1749" s="86" t="b">
        <v>0</v>
      </c>
      <c r="L1749" s="86" t="b">
        <v>0</v>
      </c>
    </row>
    <row r="1750" spans="1:12" ht="15">
      <c r="A1750" s="86" t="s">
        <v>3153</v>
      </c>
      <c r="B1750" s="86" t="s">
        <v>3175</v>
      </c>
      <c r="C1750" s="86">
        <v>26</v>
      </c>
      <c r="D1750" s="121">
        <v>0.0029552632154706015</v>
      </c>
      <c r="E1750" s="121">
        <v>1.5811003065144573</v>
      </c>
      <c r="F1750" s="86" t="s">
        <v>2572</v>
      </c>
      <c r="G1750" s="86" t="b">
        <v>0</v>
      </c>
      <c r="H1750" s="86" t="b">
        <v>0</v>
      </c>
      <c r="I1750" s="86" t="b">
        <v>0</v>
      </c>
      <c r="J1750" s="86" t="b">
        <v>0</v>
      </c>
      <c r="K1750" s="86" t="b">
        <v>0</v>
      </c>
      <c r="L1750" s="86" t="b">
        <v>0</v>
      </c>
    </row>
    <row r="1751" spans="1:12" ht="15">
      <c r="A1751" s="86" t="s">
        <v>3175</v>
      </c>
      <c r="B1751" s="86" t="s">
        <v>3176</v>
      </c>
      <c r="C1751" s="86">
        <v>26</v>
      </c>
      <c r="D1751" s="121">
        <v>0.0029552632154706015</v>
      </c>
      <c r="E1751" s="121">
        <v>1.5811003065144573</v>
      </c>
      <c r="F1751" s="86" t="s">
        <v>2572</v>
      </c>
      <c r="G1751" s="86" t="b">
        <v>0</v>
      </c>
      <c r="H1751" s="86" t="b">
        <v>0</v>
      </c>
      <c r="I1751" s="86" t="b">
        <v>0</v>
      </c>
      <c r="J1751" s="86" t="b">
        <v>0</v>
      </c>
      <c r="K1751" s="86" t="b">
        <v>0</v>
      </c>
      <c r="L1751" s="86" t="b">
        <v>0</v>
      </c>
    </row>
    <row r="1752" spans="1:12" ht="15">
      <c r="A1752" s="86" t="s">
        <v>3176</v>
      </c>
      <c r="B1752" s="86" t="s">
        <v>287</v>
      </c>
      <c r="C1752" s="86">
        <v>26</v>
      </c>
      <c r="D1752" s="121">
        <v>0.0029552632154706015</v>
      </c>
      <c r="E1752" s="121">
        <v>1.4909236761653692</v>
      </c>
      <c r="F1752" s="86" t="s">
        <v>2572</v>
      </c>
      <c r="G1752" s="86" t="b">
        <v>0</v>
      </c>
      <c r="H1752" s="86" t="b">
        <v>0</v>
      </c>
      <c r="I1752" s="86" t="b">
        <v>0</v>
      </c>
      <c r="J1752" s="86" t="b">
        <v>0</v>
      </c>
      <c r="K1752" s="86" t="b">
        <v>0</v>
      </c>
      <c r="L1752" s="86" t="b">
        <v>0</v>
      </c>
    </row>
    <row r="1753" spans="1:12" ht="15">
      <c r="A1753" s="86" t="s">
        <v>287</v>
      </c>
      <c r="B1753" s="86" t="s">
        <v>3177</v>
      </c>
      <c r="C1753" s="86">
        <v>26</v>
      </c>
      <c r="D1753" s="121">
        <v>0.0029552632154706015</v>
      </c>
      <c r="E1753" s="121">
        <v>1.232645660922338</v>
      </c>
      <c r="F1753" s="86" t="s">
        <v>2572</v>
      </c>
      <c r="G1753" s="86" t="b">
        <v>0</v>
      </c>
      <c r="H1753" s="86" t="b">
        <v>0</v>
      </c>
      <c r="I1753" s="86" t="b">
        <v>0</v>
      </c>
      <c r="J1753" s="86" t="b">
        <v>0</v>
      </c>
      <c r="K1753" s="86" t="b">
        <v>0</v>
      </c>
      <c r="L1753" s="86" t="b">
        <v>0</v>
      </c>
    </row>
    <row r="1754" spans="1:12" ht="15">
      <c r="A1754" s="86" t="s">
        <v>3177</v>
      </c>
      <c r="B1754" s="86" t="s">
        <v>3178</v>
      </c>
      <c r="C1754" s="86">
        <v>26</v>
      </c>
      <c r="D1754" s="121">
        <v>0.0029552632154706015</v>
      </c>
      <c r="E1754" s="121">
        <v>1.5811003065144573</v>
      </c>
      <c r="F1754" s="86" t="s">
        <v>2572</v>
      </c>
      <c r="G1754" s="86" t="b">
        <v>0</v>
      </c>
      <c r="H1754" s="86" t="b">
        <v>0</v>
      </c>
      <c r="I1754" s="86" t="b">
        <v>0</v>
      </c>
      <c r="J1754" s="86" t="b">
        <v>0</v>
      </c>
      <c r="K1754" s="86" t="b">
        <v>0</v>
      </c>
      <c r="L1754" s="86" t="b">
        <v>0</v>
      </c>
    </row>
    <row r="1755" spans="1:12" ht="15">
      <c r="A1755" s="86" t="s">
        <v>3178</v>
      </c>
      <c r="B1755" s="86" t="s">
        <v>3163</v>
      </c>
      <c r="C1755" s="86">
        <v>26</v>
      </c>
      <c r="D1755" s="121">
        <v>0.0029552632154706015</v>
      </c>
      <c r="E1755" s="121">
        <v>1.5811003065144573</v>
      </c>
      <c r="F1755" s="86" t="s">
        <v>2572</v>
      </c>
      <c r="G1755" s="86" t="b">
        <v>0</v>
      </c>
      <c r="H1755" s="86" t="b">
        <v>0</v>
      </c>
      <c r="I1755" s="86" t="b">
        <v>0</v>
      </c>
      <c r="J1755" s="86" t="b">
        <v>0</v>
      </c>
      <c r="K1755" s="86" t="b">
        <v>0</v>
      </c>
      <c r="L1755" s="86" t="b">
        <v>0</v>
      </c>
    </row>
    <row r="1756" spans="1:12" ht="15">
      <c r="A1756" s="86" t="s">
        <v>3368</v>
      </c>
      <c r="B1756" s="86" t="s">
        <v>2719</v>
      </c>
      <c r="C1756" s="86">
        <v>3</v>
      </c>
      <c r="D1756" s="121">
        <v>0.0030859248653344177</v>
      </c>
      <c r="E1756" s="121">
        <v>2.394013663157313</v>
      </c>
      <c r="F1756" s="86" t="s">
        <v>2572</v>
      </c>
      <c r="G1756" s="86" t="b">
        <v>0</v>
      </c>
      <c r="H1756" s="86" t="b">
        <v>0</v>
      </c>
      <c r="I1756" s="86" t="b">
        <v>0</v>
      </c>
      <c r="J1756" s="86" t="b">
        <v>0</v>
      </c>
      <c r="K1756" s="86" t="b">
        <v>0</v>
      </c>
      <c r="L1756" s="86" t="b">
        <v>0</v>
      </c>
    </row>
    <row r="1757" spans="1:12" ht="15">
      <c r="A1757" s="86" t="s">
        <v>2719</v>
      </c>
      <c r="B1757" s="86" t="s">
        <v>3240</v>
      </c>
      <c r="C1757" s="86">
        <v>3</v>
      </c>
      <c r="D1757" s="121">
        <v>0.0030859248653344177</v>
      </c>
      <c r="E1757" s="121">
        <v>2.394013663157313</v>
      </c>
      <c r="F1757" s="86" t="s">
        <v>2572</v>
      </c>
      <c r="G1757" s="86" t="b">
        <v>0</v>
      </c>
      <c r="H1757" s="86" t="b">
        <v>0</v>
      </c>
      <c r="I1757" s="86" t="b">
        <v>0</v>
      </c>
      <c r="J1757" s="86" t="b">
        <v>0</v>
      </c>
      <c r="K1757" s="86" t="b">
        <v>0</v>
      </c>
      <c r="L1757" s="86" t="b">
        <v>0</v>
      </c>
    </row>
    <row r="1758" spans="1:12" ht="15">
      <c r="A1758" s="86" t="s">
        <v>3240</v>
      </c>
      <c r="B1758" s="86" t="s">
        <v>2651</v>
      </c>
      <c r="C1758" s="86">
        <v>3</v>
      </c>
      <c r="D1758" s="121">
        <v>0.0030859248653344177</v>
      </c>
      <c r="E1758" s="121">
        <v>2.518952399765613</v>
      </c>
      <c r="F1758" s="86" t="s">
        <v>2572</v>
      </c>
      <c r="G1758" s="86" t="b">
        <v>0</v>
      </c>
      <c r="H1758" s="86" t="b">
        <v>0</v>
      </c>
      <c r="I1758" s="86" t="b">
        <v>0</v>
      </c>
      <c r="J1758" s="86" t="b">
        <v>0</v>
      </c>
      <c r="K1758" s="86" t="b">
        <v>0</v>
      </c>
      <c r="L1758" s="86" t="b">
        <v>0</v>
      </c>
    </row>
    <row r="1759" spans="1:12" ht="15">
      <c r="A1759" s="86" t="s">
        <v>2651</v>
      </c>
      <c r="B1759" s="86" t="s">
        <v>3160</v>
      </c>
      <c r="C1759" s="86">
        <v>3</v>
      </c>
      <c r="D1759" s="121">
        <v>0.0030859248653344177</v>
      </c>
      <c r="E1759" s="121">
        <v>2.217922404101632</v>
      </c>
      <c r="F1759" s="86" t="s">
        <v>2572</v>
      </c>
      <c r="G1759" s="86" t="b">
        <v>0</v>
      </c>
      <c r="H1759" s="86" t="b">
        <v>0</v>
      </c>
      <c r="I1759" s="86" t="b">
        <v>0</v>
      </c>
      <c r="J1759" s="86" t="b">
        <v>0</v>
      </c>
      <c r="K1759" s="86" t="b">
        <v>0</v>
      </c>
      <c r="L1759" s="86" t="b">
        <v>0</v>
      </c>
    </row>
    <row r="1760" spans="1:12" ht="15">
      <c r="A1760" s="86" t="s">
        <v>3160</v>
      </c>
      <c r="B1760" s="86" t="s">
        <v>3263</v>
      </c>
      <c r="C1760" s="86">
        <v>3</v>
      </c>
      <c r="D1760" s="121">
        <v>0.0030859248653344177</v>
      </c>
      <c r="E1760" s="121">
        <v>2.217922404101632</v>
      </c>
      <c r="F1760" s="86" t="s">
        <v>2572</v>
      </c>
      <c r="G1760" s="86" t="b">
        <v>0</v>
      </c>
      <c r="H1760" s="86" t="b">
        <v>0</v>
      </c>
      <c r="I1760" s="86" t="b">
        <v>0</v>
      </c>
      <c r="J1760" s="86" t="b">
        <v>0</v>
      </c>
      <c r="K1760" s="86" t="b">
        <v>0</v>
      </c>
      <c r="L1760" s="86" t="b">
        <v>0</v>
      </c>
    </row>
    <row r="1761" spans="1:12" ht="15">
      <c r="A1761" s="86" t="s">
        <v>3263</v>
      </c>
      <c r="B1761" s="86" t="s">
        <v>2723</v>
      </c>
      <c r="C1761" s="86">
        <v>3</v>
      </c>
      <c r="D1761" s="121">
        <v>0.0030859248653344177</v>
      </c>
      <c r="E1761" s="121">
        <v>2.2971036501492565</v>
      </c>
      <c r="F1761" s="86" t="s">
        <v>2572</v>
      </c>
      <c r="G1761" s="86" t="b">
        <v>0</v>
      </c>
      <c r="H1761" s="86" t="b">
        <v>0</v>
      </c>
      <c r="I1761" s="86" t="b">
        <v>0</v>
      </c>
      <c r="J1761" s="86" t="b">
        <v>0</v>
      </c>
      <c r="K1761" s="86" t="b">
        <v>0</v>
      </c>
      <c r="L1761" s="86" t="b">
        <v>0</v>
      </c>
    </row>
    <row r="1762" spans="1:12" ht="15">
      <c r="A1762" s="86" t="s">
        <v>2723</v>
      </c>
      <c r="B1762" s="86" t="s">
        <v>2727</v>
      </c>
      <c r="C1762" s="86">
        <v>3</v>
      </c>
      <c r="D1762" s="121">
        <v>0.0030859248653344177</v>
      </c>
      <c r="E1762" s="121">
        <v>1.5336756565863192</v>
      </c>
      <c r="F1762" s="86" t="s">
        <v>2572</v>
      </c>
      <c r="G1762" s="86" t="b">
        <v>0</v>
      </c>
      <c r="H1762" s="86" t="b">
        <v>0</v>
      </c>
      <c r="I1762" s="86" t="b">
        <v>0</v>
      </c>
      <c r="J1762" s="86" t="b">
        <v>0</v>
      </c>
      <c r="K1762" s="86" t="b">
        <v>0</v>
      </c>
      <c r="L1762" s="86" t="b">
        <v>0</v>
      </c>
    </row>
    <row r="1763" spans="1:12" ht="15">
      <c r="A1763" s="86" t="s">
        <v>2727</v>
      </c>
      <c r="B1763" s="86" t="s">
        <v>3221</v>
      </c>
      <c r="C1763" s="86">
        <v>3</v>
      </c>
      <c r="D1763" s="121">
        <v>0.0030859248653344177</v>
      </c>
      <c r="E1763" s="121">
        <v>1.5336756565863192</v>
      </c>
      <c r="F1763" s="86" t="s">
        <v>2572</v>
      </c>
      <c r="G1763" s="86" t="b">
        <v>0</v>
      </c>
      <c r="H1763" s="86" t="b">
        <v>0</v>
      </c>
      <c r="I1763" s="86" t="b">
        <v>0</v>
      </c>
      <c r="J1763" s="86" t="b">
        <v>0</v>
      </c>
      <c r="K1763" s="86" t="b">
        <v>0</v>
      </c>
      <c r="L1763" s="86" t="b">
        <v>0</v>
      </c>
    </row>
    <row r="1764" spans="1:12" ht="15">
      <c r="A1764" s="86" t="s">
        <v>3221</v>
      </c>
      <c r="B1764" s="86" t="s">
        <v>337</v>
      </c>
      <c r="C1764" s="86">
        <v>3</v>
      </c>
      <c r="D1764" s="121">
        <v>0.0030859248653344177</v>
      </c>
      <c r="E1764" s="121">
        <v>2.518952399765613</v>
      </c>
      <c r="F1764" s="86" t="s">
        <v>2572</v>
      </c>
      <c r="G1764" s="86" t="b">
        <v>0</v>
      </c>
      <c r="H1764" s="86" t="b">
        <v>0</v>
      </c>
      <c r="I1764" s="86" t="b">
        <v>0</v>
      </c>
      <c r="J1764" s="86" t="b">
        <v>0</v>
      </c>
      <c r="K1764" s="86" t="b">
        <v>0</v>
      </c>
      <c r="L1764" s="86" t="b">
        <v>0</v>
      </c>
    </row>
    <row r="1765" spans="1:12" ht="15">
      <c r="A1765" s="86" t="s">
        <v>337</v>
      </c>
      <c r="B1765" s="86" t="s">
        <v>3289</v>
      </c>
      <c r="C1765" s="86">
        <v>3</v>
      </c>
      <c r="D1765" s="121">
        <v>0.0030859248653344177</v>
      </c>
      <c r="E1765" s="121">
        <v>2.518952399765613</v>
      </c>
      <c r="F1765" s="86" t="s">
        <v>2572</v>
      </c>
      <c r="G1765" s="86" t="b">
        <v>0</v>
      </c>
      <c r="H1765" s="86" t="b">
        <v>0</v>
      </c>
      <c r="I1765" s="86" t="b">
        <v>0</v>
      </c>
      <c r="J1765" s="86" t="b">
        <v>0</v>
      </c>
      <c r="K1765" s="86" t="b">
        <v>0</v>
      </c>
      <c r="L1765" s="86" t="b">
        <v>0</v>
      </c>
    </row>
    <row r="1766" spans="1:12" ht="15">
      <c r="A1766" s="86" t="s">
        <v>3289</v>
      </c>
      <c r="B1766" s="86" t="s">
        <v>3369</v>
      </c>
      <c r="C1766" s="86">
        <v>3</v>
      </c>
      <c r="D1766" s="121">
        <v>0.0030859248653344177</v>
      </c>
      <c r="E1766" s="121">
        <v>2.518952399765613</v>
      </c>
      <c r="F1766" s="86" t="s">
        <v>2572</v>
      </c>
      <c r="G1766" s="86" t="b">
        <v>0</v>
      </c>
      <c r="H1766" s="86" t="b">
        <v>0</v>
      </c>
      <c r="I1766" s="86" t="b">
        <v>0</v>
      </c>
      <c r="J1766" s="86" t="b">
        <v>0</v>
      </c>
      <c r="K1766" s="86" t="b">
        <v>0</v>
      </c>
      <c r="L1766" s="86" t="b">
        <v>0</v>
      </c>
    </row>
    <row r="1767" spans="1:12" ht="15">
      <c r="A1767" s="86" t="s">
        <v>3369</v>
      </c>
      <c r="B1767" s="86" t="s">
        <v>3243</v>
      </c>
      <c r="C1767" s="86">
        <v>3</v>
      </c>
      <c r="D1767" s="121">
        <v>0.0030859248653344177</v>
      </c>
      <c r="E1767" s="121">
        <v>2.518952399765613</v>
      </c>
      <c r="F1767" s="86" t="s">
        <v>2572</v>
      </c>
      <c r="G1767" s="86" t="b">
        <v>0</v>
      </c>
      <c r="H1767" s="86" t="b">
        <v>0</v>
      </c>
      <c r="I1767" s="86" t="b">
        <v>0</v>
      </c>
      <c r="J1767" s="86" t="b">
        <v>0</v>
      </c>
      <c r="K1767" s="86" t="b">
        <v>0</v>
      </c>
      <c r="L1767" s="86" t="b">
        <v>0</v>
      </c>
    </row>
    <row r="1768" spans="1:12" ht="15">
      <c r="A1768" s="86" t="s">
        <v>3243</v>
      </c>
      <c r="B1768" s="86" t="s">
        <v>3212</v>
      </c>
      <c r="C1768" s="86">
        <v>3</v>
      </c>
      <c r="D1768" s="121">
        <v>0.0030859248653344177</v>
      </c>
      <c r="E1768" s="121">
        <v>2.518952399765613</v>
      </c>
      <c r="F1768" s="86" t="s">
        <v>2572</v>
      </c>
      <c r="G1768" s="86" t="b">
        <v>0</v>
      </c>
      <c r="H1768" s="86" t="b">
        <v>0</v>
      </c>
      <c r="I1768" s="86" t="b">
        <v>0</v>
      </c>
      <c r="J1768" s="86" t="b">
        <v>0</v>
      </c>
      <c r="K1768" s="86" t="b">
        <v>0</v>
      </c>
      <c r="L1768" s="86" t="b">
        <v>0</v>
      </c>
    </row>
    <row r="1769" spans="1:12" ht="15">
      <c r="A1769" s="86" t="s">
        <v>3212</v>
      </c>
      <c r="B1769" s="86" t="s">
        <v>287</v>
      </c>
      <c r="C1769" s="86">
        <v>3</v>
      </c>
      <c r="D1769" s="121">
        <v>0.0030859248653344177</v>
      </c>
      <c r="E1769" s="121">
        <v>1.4909236761653692</v>
      </c>
      <c r="F1769" s="86" t="s">
        <v>2572</v>
      </c>
      <c r="G1769" s="86" t="b">
        <v>0</v>
      </c>
      <c r="H1769" s="86" t="b">
        <v>0</v>
      </c>
      <c r="I1769" s="86" t="b">
        <v>0</v>
      </c>
      <c r="J1769" s="86" t="b">
        <v>0</v>
      </c>
      <c r="K1769" s="86" t="b">
        <v>0</v>
      </c>
      <c r="L1769" s="86" t="b">
        <v>0</v>
      </c>
    </row>
    <row r="1770" spans="1:12" ht="15">
      <c r="A1770" s="86" t="s">
        <v>287</v>
      </c>
      <c r="B1770" s="86" t="s">
        <v>2726</v>
      </c>
      <c r="C1770" s="86">
        <v>3</v>
      </c>
      <c r="D1770" s="121">
        <v>0.0030859248653344177</v>
      </c>
      <c r="E1770" s="121">
        <v>0.24736891774304434</v>
      </c>
      <c r="F1770" s="86" t="s">
        <v>2572</v>
      </c>
      <c r="G1770" s="86" t="b">
        <v>0</v>
      </c>
      <c r="H1770" s="86" t="b">
        <v>0</v>
      </c>
      <c r="I1770" s="86" t="b">
        <v>0</v>
      </c>
      <c r="J1770" s="86" t="b">
        <v>0</v>
      </c>
      <c r="K1770" s="86" t="b">
        <v>0</v>
      </c>
      <c r="L1770" s="86" t="b">
        <v>0</v>
      </c>
    </row>
    <row r="1771" spans="1:12" ht="15">
      <c r="A1771" s="86" t="s">
        <v>2726</v>
      </c>
      <c r="B1771" s="86" t="s">
        <v>2713</v>
      </c>
      <c r="C1771" s="86">
        <v>3</v>
      </c>
      <c r="D1771" s="121">
        <v>0.0030859248653344177</v>
      </c>
      <c r="E1771" s="121">
        <v>0.4793179942637265</v>
      </c>
      <c r="F1771" s="86" t="s">
        <v>2572</v>
      </c>
      <c r="G1771" s="86" t="b">
        <v>0</v>
      </c>
      <c r="H1771" s="86" t="b">
        <v>0</v>
      </c>
      <c r="I1771" s="86" t="b">
        <v>0</v>
      </c>
      <c r="J1771" s="86" t="b">
        <v>0</v>
      </c>
      <c r="K1771" s="86" t="b">
        <v>0</v>
      </c>
      <c r="L1771" s="86" t="b">
        <v>0</v>
      </c>
    </row>
    <row r="1772" spans="1:12" ht="15">
      <c r="A1772" s="86" t="s">
        <v>2713</v>
      </c>
      <c r="B1772" s="86" t="s">
        <v>2733</v>
      </c>
      <c r="C1772" s="86">
        <v>3</v>
      </c>
      <c r="D1772" s="121">
        <v>0.0030859248653344177</v>
      </c>
      <c r="E1772" s="121">
        <v>1.5047119606510027</v>
      </c>
      <c r="F1772" s="86" t="s">
        <v>2572</v>
      </c>
      <c r="G1772" s="86" t="b">
        <v>0</v>
      </c>
      <c r="H1772" s="86" t="b">
        <v>0</v>
      </c>
      <c r="I1772" s="86" t="b">
        <v>0</v>
      </c>
      <c r="J1772" s="86" t="b">
        <v>0</v>
      </c>
      <c r="K1772" s="86" t="b">
        <v>0</v>
      </c>
      <c r="L1772" s="86" t="b">
        <v>0</v>
      </c>
    </row>
    <row r="1773" spans="1:12" ht="15">
      <c r="A1773" s="86" t="s">
        <v>3195</v>
      </c>
      <c r="B1773" s="86" t="s">
        <v>3215</v>
      </c>
      <c r="C1773" s="86">
        <v>2</v>
      </c>
      <c r="D1773" s="121">
        <v>0.0029882515454483028</v>
      </c>
      <c r="E1773" s="121">
        <v>2.518952399765613</v>
      </c>
      <c r="F1773" s="86" t="s">
        <v>2572</v>
      </c>
      <c r="G1773" s="86" t="b">
        <v>0</v>
      </c>
      <c r="H1773" s="86" t="b">
        <v>0</v>
      </c>
      <c r="I1773" s="86" t="b">
        <v>0</v>
      </c>
      <c r="J1773" s="86" t="b">
        <v>0</v>
      </c>
      <c r="K1773" s="86" t="b">
        <v>0</v>
      </c>
      <c r="L1773" s="86" t="b">
        <v>0</v>
      </c>
    </row>
    <row r="1774" spans="1:12" ht="15">
      <c r="A1774" s="86" t="s">
        <v>3263</v>
      </c>
      <c r="B1774" s="86" t="s">
        <v>287</v>
      </c>
      <c r="C1774" s="86">
        <v>2</v>
      </c>
      <c r="D1774" s="121">
        <v>0.0024008759441527293</v>
      </c>
      <c r="E1774" s="121">
        <v>1.0929836674933318</v>
      </c>
      <c r="F1774" s="86" t="s">
        <v>2572</v>
      </c>
      <c r="G1774" s="86" t="b">
        <v>0</v>
      </c>
      <c r="H1774" s="86" t="b">
        <v>0</v>
      </c>
      <c r="I1774" s="86" t="b">
        <v>0</v>
      </c>
      <c r="J1774" s="86" t="b">
        <v>0</v>
      </c>
      <c r="K1774" s="86" t="b">
        <v>0</v>
      </c>
      <c r="L1774" s="86" t="b">
        <v>0</v>
      </c>
    </row>
    <row r="1775" spans="1:12" ht="15">
      <c r="A1775" s="86" t="s">
        <v>287</v>
      </c>
      <c r="B1775" s="86" t="s">
        <v>3723</v>
      </c>
      <c r="C1775" s="86">
        <v>2</v>
      </c>
      <c r="D1775" s="121">
        <v>0.0024008759441527293</v>
      </c>
      <c r="E1775" s="121">
        <v>1.232645660922338</v>
      </c>
      <c r="F1775" s="86" t="s">
        <v>2572</v>
      </c>
      <c r="G1775" s="86" t="b">
        <v>0</v>
      </c>
      <c r="H1775" s="86" t="b">
        <v>0</v>
      </c>
      <c r="I1775" s="86" t="b">
        <v>0</v>
      </c>
      <c r="J1775" s="86" t="b">
        <v>0</v>
      </c>
      <c r="K1775" s="86" t="b">
        <v>0</v>
      </c>
      <c r="L1775" s="86" t="b">
        <v>0</v>
      </c>
    </row>
    <row r="1776" spans="1:12" ht="15">
      <c r="A1776" s="86" t="s">
        <v>3723</v>
      </c>
      <c r="B1776" s="86" t="s">
        <v>2650</v>
      </c>
      <c r="C1776" s="86">
        <v>2</v>
      </c>
      <c r="D1776" s="121">
        <v>0.0024008759441527293</v>
      </c>
      <c r="E1776" s="121">
        <v>2.518952399765613</v>
      </c>
      <c r="F1776" s="86" t="s">
        <v>2572</v>
      </c>
      <c r="G1776" s="86" t="b">
        <v>0</v>
      </c>
      <c r="H1776" s="86" t="b">
        <v>0</v>
      </c>
      <c r="I1776" s="86" t="b">
        <v>0</v>
      </c>
      <c r="J1776" s="86" t="b">
        <v>0</v>
      </c>
      <c r="K1776" s="86" t="b">
        <v>0</v>
      </c>
      <c r="L1776" s="86" t="b">
        <v>0</v>
      </c>
    </row>
    <row r="1777" spans="1:12" ht="15">
      <c r="A1777" s="86" t="s">
        <v>2650</v>
      </c>
      <c r="B1777" s="86" t="s">
        <v>2722</v>
      </c>
      <c r="C1777" s="86">
        <v>2</v>
      </c>
      <c r="D1777" s="121">
        <v>0.0024008759441527293</v>
      </c>
      <c r="E1777" s="121">
        <v>2.518952399765613</v>
      </c>
      <c r="F1777" s="86" t="s">
        <v>2572</v>
      </c>
      <c r="G1777" s="86" t="b">
        <v>0</v>
      </c>
      <c r="H1777" s="86" t="b">
        <v>0</v>
      </c>
      <c r="I1777" s="86" t="b">
        <v>0</v>
      </c>
      <c r="J1777" s="86" t="b">
        <v>0</v>
      </c>
      <c r="K1777" s="86" t="b">
        <v>0</v>
      </c>
      <c r="L1777" s="86" t="b">
        <v>0</v>
      </c>
    </row>
    <row r="1778" spans="1:12" ht="15">
      <c r="A1778" s="86" t="s">
        <v>2722</v>
      </c>
      <c r="B1778" s="86" t="s">
        <v>3724</v>
      </c>
      <c r="C1778" s="86">
        <v>2</v>
      </c>
      <c r="D1778" s="121">
        <v>0.0024008759441527293</v>
      </c>
      <c r="E1778" s="121">
        <v>2.695043658821294</v>
      </c>
      <c r="F1778" s="86" t="s">
        <v>2572</v>
      </c>
      <c r="G1778" s="86" t="b">
        <v>0</v>
      </c>
      <c r="H1778" s="86" t="b">
        <v>0</v>
      </c>
      <c r="I1778" s="86" t="b">
        <v>0</v>
      </c>
      <c r="J1778" s="86" t="b">
        <v>0</v>
      </c>
      <c r="K1778" s="86" t="b">
        <v>0</v>
      </c>
      <c r="L1778" s="86" t="b">
        <v>0</v>
      </c>
    </row>
    <row r="1779" spans="1:12" ht="15">
      <c r="A1779" s="86" t="s">
        <v>3724</v>
      </c>
      <c r="B1779" s="86" t="s">
        <v>3335</v>
      </c>
      <c r="C1779" s="86">
        <v>2</v>
      </c>
      <c r="D1779" s="121">
        <v>0.0024008759441527293</v>
      </c>
      <c r="E1779" s="121">
        <v>2.695043658821294</v>
      </c>
      <c r="F1779" s="86" t="s">
        <v>2572</v>
      </c>
      <c r="G1779" s="86" t="b">
        <v>0</v>
      </c>
      <c r="H1779" s="86" t="b">
        <v>0</v>
      </c>
      <c r="I1779" s="86" t="b">
        <v>0</v>
      </c>
      <c r="J1779" s="86" t="b">
        <v>0</v>
      </c>
      <c r="K1779" s="86" t="b">
        <v>0</v>
      </c>
      <c r="L1779" s="86" t="b">
        <v>0</v>
      </c>
    </row>
    <row r="1780" spans="1:12" ht="15">
      <c r="A1780" s="86" t="s">
        <v>3335</v>
      </c>
      <c r="B1780" s="86" t="s">
        <v>3190</v>
      </c>
      <c r="C1780" s="86">
        <v>2</v>
      </c>
      <c r="D1780" s="121">
        <v>0.0024008759441527293</v>
      </c>
      <c r="E1780" s="121">
        <v>2.695043658821294</v>
      </c>
      <c r="F1780" s="86" t="s">
        <v>2572</v>
      </c>
      <c r="G1780" s="86" t="b">
        <v>0</v>
      </c>
      <c r="H1780" s="86" t="b">
        <v>0</v>
      </c>
      <c r="I1780" s="86" t="b">
        <v>0</v>
      </c>
      <c r="J1780" s="86" t="b">
        <v>0</v>
      </c>
      <c r="K1780" s="86" t="b">
        <v>0</v>
      </c>
      <c r="L1780" s="86" t="b">
        <v>0</v>
      </c>
    </row>
    <row r="1781" spans="1:12" ht="15">
      <c r="A1781" s="86" t="s">
        <v>3190</v>
      </c>
      <c r="B1781" s="86" t="s">
        <v>3226</v>
      </c>
      <c r="C1781" s="86">
        <v>2</v>
      </c>
      <c r="D1781" s="121">
        <v>0.0024008759441527293</v>
      </c>
      <c r="E1781" s="121">
        <v>2.695043658821294</v>
      </c>
      <c r="F1781" s="86" t="s">
        <v>2572</v>
      </c>
      <c r="G1781" s="86" t="b">
        <v>0</v>
      </c>
      <c r="H1781" s="86" t="b">
        <v>0</v>
      </c>
      <c r="I1781" s="86" t="b">
        <v>0</v>
      </c>
      <c r="J1781" s="86" t="b">
        <v>0</v>
      </c>
      <c r="K1781" s="86" t="b">
        <v>0</v>
      </c>
      <c r="L1781" s="86" t="b">
        <v>0</v>
      </c>
    </row>
    <row r="1782" spans="1:12" ht="15">
      <c r="A1782" s="86" t="s">
        <v>3226</v>
      </c>
      <c r="B1782" s="86" t="s">
        <v>2713</v>
      </c>
      <c r="C1782" s="86">
        <v>2</v>
      </c>
      <c r="D1782" s="121">
        <v>0.0024008759441527293</v>
      </c>
      <c r="E1782" s="121">
        <v>1.4645947374430204</v>
      </c>
      <c r="F1782" s="86" t="s">
        <v>2572</v>
      </c>
      <c r="G1782" s="86" t="b">
        <v>0</v>
      </c>
      <c r="H1782" s="86" t="b">
        <v>0</v>
      </c>
      <c r="I1782" s="86" t="b">
        <v>0</v>
      </c>
      <c r="J1782" s="86" t="b">
        <v>0</v>
      </c>
      <c r="K1782" s="86" t="b">
        <v>0</v>
      </c>
      <c r="L1782" s="86" t="b">
        <v>0</v>
      </c>
    </row>
    <row r="1783" spans="1:12" ht="15">
      <c r="A1783" s="86" t="s">
        <v>3356</v>
      </c>
      <c r="B1783" s="86" t="s">
        <v>2728</v>
      </c>
      <c r="C1783" s="86">
        <v>2</v>
      </c>
      <c r="D1783" s="121">
        <v>0.0024008759441527293</v>
      </c>
      <c r="E1783" s="121">
        <v>1.548915623143056</v>
      </c>
      <c r="F1783" s="86" t="s">
        <v>2572</v>
      </c>
      <c r="G1783" s="86" t="b">
        <v>0</v>
      </c>
      <c r="H1783" s="86" t="b">
        <v>0</v>
      </c>
      <c r="I1783" s="86" t="b">
        <v>0</v>
      </c>
      <c r="J1783" s="86" t="b">
        <v>0</v>
      </c>
      <c r="K1783" s="86" t="b">
        <v>0</v>
      </c>
      <c r="L1783" s="86" t="b">
        <v>0</v>
      </c>
    </row>
    <row r="1784" spans="1:12" ht="15">
      <c r="A1784" s="86" t="s">
        <v>2728</v>
      </c>
      <c r="B1784" s="86" t="s">
        <v>3220</v>
      </c>
      <c r="C1784" s="86">
        <v>2</v>
      </c>
      <c r="D1784" s="121">
        <v>0.0024008759441527293</v>
      </c>
      <c r="E1784" s="121">
        <v>1.548915623143056</v>
      </c>
      <c r="F1784" s="86" t="s">
        <v>2572</v>
      </c>
      <c r="G1784" s="86" t="b">
        <v>0</v>
      </c>
      <c r="H1784" s="86" t="b">
        <v>0</v>
      </c>
      <c r="I1784" s="86" t="b">
        <v>0</v>
      </c>
      <c r="J1784" s="86" t="b">
        <v>0</v>
      </c>
      <c r="K1784" s="86" t="b">
        <v>0</v>
      </c>
      <c r="L1784" s="86" t="b">
        <v>0</v>
      </c>
    </row>
    <row r="1785" spans="1:12" ht="15">
      <c r="A1785" s="86" t="s">
        <v>3220</v>
      </c>
      <c r="B1785" s="86" t="s">
        <v>3208</v>
      </c>
      <c r="C1785" s="86">
        <v>2</v>
      </c>
      <c r="D1785" s="121">
        <v>0.0024008759441527293</v>
      </c>
      <c r="E1785" s="121">
        <v>2.695043658821294</v>
      </c>
      <c r="F1785" s="86" t="s">
        <v>2572</v>
      </c>
      <c r="G1785" s="86" t="b">
        <v>0</v>
      </c>
      <c r="H1785" s="86" t="b">
        <v>0</v>
      </c>
      <c r="I1785" s="86" t="b">
        <v>0</v>
      </c>
      <c r="J1785" s="86" t="b">
        <v>0</v>
      </c>
      <c r="K1785" s="86" t="b">
        <v>0</v>
      </c>
      <c r="L1785" s="86" t="b">
        <v>0</v>
      </c>
    </row>
    <row r="1786" spans="1:12" ht="15">
      <c r="A1786" s="86" t="s">
        <v>3208</v>
      </c>
      <c r="B1786" s="86" t="s">
        <v>3233</v>
      </c>
      <c r="C1786" s="86">
        <v>2</v>
      </c>
      <c r="D1786" s="121">
        <v>0.0024008759441527293</v>
      </c>
      <c r="E1786" s="121">
        <v>2.695043658821294</v>
      </c>
      <c r="F1786" s="86" t="s">
        <v>2572</v>
      </c>
      <c r="G1786" s="86" t="b">
        <v>0</v>
      </c>
      <c r="H1786" s="86" t="b">
        <v>0</v>
      </c>
      <c r="I1786" s="86" t="b">
        <v>0</v>
      </c>
      <c r="J1786" s="86" t="b">
        <v>0</v>
      </c>
      <c r="K1786" s="86" t="b">
        <v>0</v>
      </c>
      <c r="L1786" s="86" t="b">
        <v>0</v>
      </c>
    </row>
    <row r="1787" spans="1:12" ht="15">
      <c r="A1787" s="86" t="s">
        <v>3233</v>
      </c>
      <c r="B1787" s="86" t="s">
        <v>3234</v>
      </c>
      <c r="C1787" s="86">
        <v>2</v>
      </c>
      <c r="D1787" s="121">
        <v>0.0024008759441527293</v>
      </c>
      <c r="E1787" s="121">
        <v>2.695043658821294</v>
      </c>
      <c r="F1787" s="86" t="s">
        <v>2572</v>
      </c>
      <c r="G1787" s="86" t="b">
        <v>0</v>
      </c>
      <c r="H1787" s="86" t="b">
        <v>0</v>
      </c>
      <c r="I1787" s="86" t="b">
        <v>0</v>
      </c>
      <c r="J1787" s="86" t="b">
        <v>0</v>
      </c>
      <c r="K1787" s="86" t="b">
        <v>0</v>
      </c>
      <c r="L1787" s="86" t="b">
        <v>0</v>
      </c>
    </row>
    <row r="1788" spans="1:12" ht="15">
      <c r="A1788" s="86" t="s">
        <v>3234</v>
      </c>
      <c r="B1788" s="86" t="s">
        <v>2725</v>
      </c>
      <c r="C1788" s="86">
        <v>2</v>
      </c>
      <c r="D1788" s="121">
        <v>0.0024008759441527293</v>
      </c>
      <c r="E1788" s="121">
        <v>1.518952399765613</v>
      </c>
      <c r="F1788" s="86" t="s">
        <v>2572</v>
      </c>
      <c r="G1788" s="86" t="b">
        <v>0</v>
      </c>
      <c r="H1788" s="86" t="b">
        <v>0</v>
      </c>
      <c r="I1788" s="86" t="b">
        <v>0</v>
      </c>
      <c r="J1788" s="86" t="b">
        <v>0</v>
      </c>
      <c r="K1788" s="86" t="b">
        <v>0</v>
      </c>
      <c r="L1788" s="86" t="b">
        <v>0</v>
      </c>
    </row>
    <row r="1789" spans="1:12" ht="15">
      <c r="A1789" s="86" t="s">
        <v>2725</v>
      </c>
      <c r="B1789" s="86" t="s">
        <v>3235</v>
      </c>
      <c r="C1789" s="86">
        <v>2</v>
      </c>
      <c r="D1789" s="121">
        <v>0.0024008759441527293</v>
      </c>
      <c r="E1789" s="121">
        <v>1.518952399765613</v>
      </c>
      <c r="F1789" s="86" t="s">
        <v>2572</v>
      </c>
      <c r="G1789" s="86" t="b">
        <v>0</v>
      </c>
      <c r="H1789" s="86" t="b">
        <v>0</v>
      </c>
      <c r="I1789" s="86" t="b">
        <v>0</v>
      </c>
      <c r="J1789" s="86" t="b">
        <v>0</v>
      </c>
      <c r="K1789" s="86" t="b">
        <v>0</v>
      </c>
      <c r="L1789" s="86" t="b">
        <v>0</v>
      </c>
    </row>
    <row r="1790" spans="1:12" ht="15">
      <c r="A1790" s="86" t="s">
        <v>3235</v>
      </c>
      <c r="B1790" s="86" t="s">
        <v>3357</v>
      </c>
      <c r="C1790" s="86">
        <v>2</v>
      </c>
      <c r="D1790" s="121">
        <v>0.0024008759441527293</v>
      </c>
      <c r="E1790" s="121">
        <v>2.695043658821294</v>
      </c>
      <c r="F1790" s="86" t="s">
        <v>2572</v>
      </c>
      <c r="G1790" s="86" t="b">
        <v>0</v>
      </c>
      <c r="H1790" s="86" t="b">
        <v>0</v>
      </c>
      <c r="I1790" s="86" t="b">
        <v>0</v>
      </c>
      <c r="J1790" s="86" t="b">
        <v>0</v>
      </c>
      <c r="K1790" s="86" t="b">
        <v>0</v>
      </c>
      <c r="L1790" s="86" t="b">
        <v>0</v>
      </c>
    </row>
    <row r="1791" spans="1:12" ht="15">
      <c r="A1791" s="86" t="s">
        <v>3357</v>
      </c>
      <c r="B1791" s="86" t="s">
        <v>3236</v>
      </c>
      <c r="C1791" s="86">
        <v>2</v>
      </c>
      <c r="D1791" s="121">
        <v>0.0024008759441527293</v>
      </c>
      <c r="E1791" s="121">
        <v>2.695043658821294</v>
      </c>
      <c r="F1791" s="86" t="s">
        <v>2572</v>
      </c>
      <c r="G1791" s="86" t="b">
        <v>0</v>
      </c>
      <c r="H1791" s="86" t="b">
        <v>0</v>
      </c>
      <c r="I1791" s="86" t="b">
        <v>0</v>
      </c>
      <c r="J1791" s="86" t="b">
        <v>0</v>
      </c>
      <c r="K1791" s="86" t="b">
        <v>0</v>
      </c>
      <c r="L1791" s="86" t="b">
        <v>0</v>
      </c>
    </row>
    <row r="1792" spans="1:12" ht="15">
      <c r="A1792" s="86" t="s">
        <v>3236</v>
      </c>
      <c r="B1792" s="86" t="s">
        <v>2751</v>
      </c>
      <c r="C1792" s="86">
        <v>2</v>
      </c>
      <c r="D1792" s="121">
        <v>0.0024008759441527293</v>
      </c>
      <c r="E1792" s="121">
        <v>2.695043658821294</v>
      </c>
      <c r="F1792" s="86" t="s">
        <v>2572</v>
      </c>
      <c r="G1792" s="86" t="b">
        <v>0</v>
      </c>
      <c r="H1792" s="86" t="b">
        <v>0</v>
      </c>
      <c r="I1792" s="86" t="b">
        <v>0</v>
      </c>
      <c r="J1792" s="86" t="b">
        <v>0</v>
      </c>
      <c r="K1792" s="86" t="b">
        <v>0</v>
      </c>
      <c r="L1792" s="86" t="b">
        <v>0</v>
      </c>
    </row>
    <row r="1793" spans="1:12" ht="15">
      <c r="A1793" s="86" t="s">
        <v>2751</v>
      </c>
      <c r="B1793" s="86" t="s">
        <v>317</v>
      </c>
      <c r="C1793" s="86">
        <v>2</v>
      </c>
      <c r="D1793" s="121">
        <v>0.0024008759441527293</v>
      </c>
      <c r="E1793" s="121">
        <v>2.695043658821294</v>
      </c>
      <c r="F1793" s="86" t="s">
        <v>2572</v>
      </c>
      <c r="G1793" s="86" t="b">
        <v>0</v>
      </c>
      <c r="H1793" s="86" t="b">
        <v>0</v>
      </c>
      <c r="I1793" s="86" t="b">
        <v>0</v>
      </c>
      <c r="J1793" s="86" t="b">
        <v>0</v>
      </c>
      <c r="K1793" s="86" t="b">
        <v>0</v>
      </c>
      <c r="L1793" s="86" t="b">
        <v>0</v>
      </c>
    </row>
    <row r="1794" spans="1:12" ht="15">
      <c r="A1794" s="86" t="s">
        <v>317</v>
      </c>
      <c r="B1794" s="86" t="s">
        <v>3155</v>
      </c>
      <c r="C1794" s="86">
        <v>2</v>
      </c>
      <c r="D1794" s="121">
        <v>0.0024008759441527293</v>
      </c>
      <c r="E1794" s="121">
        <v>2.695043658821294</v>
      </c>
      <c r="F1794" s="86" t="s">
        <v>2572</v>
      </c>
      <c r="G1794" s="86" t="b">
        <v>0</v>
      </c>
      <c r="H1794" s="86" t="b">
        <v>0</v>
      </c>
      <c r="I1794" s="86" t="b">
        <v>0</v>
      </c>
      <c r="J1794" s="86" t="b">
        <v>0</v>
      </c>
      <c r="K1794" s="86" t="b">
        <v>0</v>
      </c>
      <c r="L1794" s="86" t="b">
        <v>0</v>
      </c>
    </row>
    <row r="1795" spans="1:12" ht="15">
      <c r="A1795" s="86" t="s">
        <v>3155</v>
      </c>
      <c r="B1795" s="86" t="s">
        <v>3358</v>
      </c>
      <c r="C1795" s="86">
        <v>2</v>
      </c>
      <c r="D1795" s="121">
        <v>0.0024008759441527293</v>
      </c>
      <c r="E1795" s="121">
        <v>2.695043658821294</v>
      </c>
      <c r="F1795" s="86" t="s">
        <v>2572</v>
      </c>
      <c r="G1795" s="86" t="b">
        <v>0</v>
      </c>
      <c r="H1795" s="86" t="b">
        <v>0</v>
      </c>
      <c r="I1795" s="86" t="b">
        <v>0</v>
      </c>
      <c r="J1795" s="86" t="b">
        <v>0</v>
      </c>
      <c r="K1795" s="86" t="b">
        <v>0</v>
      </c>
      <c r="L1795" s="86" t="b">
        <v>0</v>
      </c>
    </row>
    <row r="1796" spans="1:12" ht="15">
      <c r="A1796" s="86" t="s">
        <v>3358</v>
      </c>
      <c r="B1796" s="86" t="s">
        <v>3359</v>
      </c>
      <c r="C1796" s="86">
        <v>2</v>
      </c>
      <c r="D1796" s="121">
        <v>0.0024008759441527293</v>
      </c>
      <c r="E1796" s="121">
        <v>2.695043658821294</v>
      </c>
      <c r="F1796" s="86" t="s">
        <v>2572</v>
      </c>
      <c r="G1796" s="86" t="b">
        <v>0</v>
      </c>
      <c r="H1796" s="86" t="b">
        <v>0</v>
      </c>
      <c r="I1796" s="86" t="b">
        <v>0</v>
      </c>
      <c r="J1796" s="86" t="b">
        <v>0</v>
      </c>
      <c r="K1796" s="86" t="b">
        <v>0</v>
      </c>
      <c r="L1796" s="86" t="b">
        <v>0</v>
      </c>
    </row>
    <row r="1797" spans="1:12" ht="15">
      <c r="A1797" s="86" t="s">
        <v>3359</v>
      </c>
      <c r="B1797" s="86" t="s">
        <v>3360</v>
      </c>
      <c r="C1797" s="86">
        <v>2</v>
      </c>
      <c r="D1797" s="121">
        <v>0.0024008759441527293</v>
      </c>
      <c r="E1797" s="121">
        <v>2.695043658821294</v>
      </c>
      <c r="F1797" s="86" t="s">
        <v>2572</v>
      </c>
      <c r="G1797" s="86" t="b">
        <v>0</v>
      </c>
      <c r="H1797" s="86" t="b">
        <v>0</v>
      </c>
      <c r="I1797" s="86" t="b">
        <v>0</v>
      </c>
      <c r="J1797" s="86" t="b">
        <v>0</v>
      </c>
      <c r="K1797" s="86" t="b">
        <v>0</v>
      </c>
      <c r="L1797" s="86" t="b">
        <v>0</v>
      </c>
    </row>
    <row r="1798" spans="1:12" ht="15">
      <c r="A1798" s="86" t="s">
        <v>3360</v>
      </c>
      <c r="B1798" s="86" t="s">
        <v>2713</v>
      </c>
      <c r="C1798" s="86">
        <v>2</v>
      </c>
      <c r="D1798" s="121">
        <v>0.0024008759441527293</v>
      </c>
      <c r="E1798" s="121">
        <v>1.4645947374430204</v>
      </c>
      <c r="F1798" s="86" t="s">
        <v>2572</v>
      </c>
      <c r="G1798" s="86" t="b">
        <v>0</v>
      </c>
      <c r="H1798" s="86" t="b">
        <v>0</v>
      </c>
      <c r="I1798" s="86" t="b">
        <v>0</v>
      </c>
      <c r="J1798" s="86" t="b">
        <v>0</v>
      </c>
      <c r="K1798" s="86" t="b">
        <v>0</v>
      </c>
      <c r="L1798" s="86" t="b">
        <v>0</v>
      </c>
    </row>
    <row r="1799" spans="1:12" ht="15">
      <c r="A1799" s="86" t="s">
        <v>2713</v>
      </c>
      <c r="B1799" s="86" t="s">
        <v>3185</v>
      </c>
      <c r="C1799" s="86">
        <v>2</v>
      </c>
      <c r="D1799" s="121">
        <v>0.0024008759441527293</v>
      </c>
      <c r="E1799" s="121">
        <v>1.5047119606510027</v>
      </c>
      <c r="F1799" s="86" t="s">
        <v>2572</v>
      </c>
      <c r="G1799" s="86" t="b">
        <v>0</v>
      </c>
      <c r="H1799" s="86" t="b">
        <v>0</v>
      </c>
      <c r="I1799" s="86" t="b">
        <v>0</v>
      </c>
      <c r="J1799" s="86" t="b">
        <v>0</v>
      </c>
      <c r="K1799" s="86" t="b">
        <v>0</v>
      </c>
      <c r="L1799" s="86" t="b">
        <v>0</v>
      </c>
    </row>
    <row r="1800" spans="1:12" ht="15">
      <c r="A1800" s="86" t="s">
        <v>3185</v>
      </c>
      <c r="B1800" s="86" t="s">
        <v>2729</v>
      </c>
      <c r="C1800" s="86">
        <v>2</v>
      </c>
      <c r="D1800" s="121">
        <v>0.0024008759441527293</v>
      </c>
      <c r="E1800" s="121">
        <v>1.548915623143056</v>
      </c>
      <c r="F1800" s="86" t="s">
        <v>2572</v>
      </c>
      <c r="G1800" s="86" t="b">
        <v>0</v>
      </c>
      <c r="H1800" s="86" t="b">
        <v>0</v>
      </c>
      <c r="I1800" s="86" t="b">
        <v>0</v>
      </c>
      <c r="J1800" s="86" t="b">
        <v>0</v>
      </c>
      <c r="K1800" s="86" t="b">
        <v>0</v>
      </c>
      <c r="L1800" s="86" t="b">
        <v>0</v>
      </c>
    </row>
    <row r="1801" spans="1:12" ht="15">
      <c r="A1801" s="86" t="s">
        <v>2729</v>
      </c>
      <c r="B1801" s="86" t="s">
        <v>2715</v>
      </c>
      <c r="C1801" s="86">
        <v>2</v>
      </c>
      <c r="D1801" s="121">
        <v>0.0024008759441527293</v>
      </c>
      <c r="E1801" s="121">
        <v>1.2478856274790748</v>
      </c>
      <c r="F1801" s="86" t="s">
        <v>2572</v>
      </c>
      <c r="G1801" s="86" t="b">
        <v>0</v>
      </c>
      <c r="H1801" s="86" t="b">
        <v>0</v>
      </c>
      <c r="I1801" s="86" t="b">
        <v>0</v>
      </c>
      <c r="J1801" s="86" t="b">
        <v>0</v>
      </c>
      <c r="K1801" s="86" t="b">
        <v>0</v>
      </c>
      <c r="L1801" s="86" t="b">
        <v>0</v>
      </c>
    </row>
    <row r="1802" spans="1:12" ht="15">
      <c r="A1802" s="86" t="s">
        <v>2715</v>
      </c>
      <c r="B1802" s="86" t="s">
        <v>2765</v>
      </c>
      <c r="C1802" s="86">
        <v>2</v>
      </c>
      <c r="D1802" s="121">
        <v>0.0024008759441527293</v>
      </c>
      <c r="E1802" s="121">
        <v>2.394013663157313</v>
      </c>
      <c r="F1802" s="86" t="s">
        <v>2572</v>
      </c>
      <c r="G1802" s="86" t="b">
        <v>0</v>
      </c>
      <c r="H1802" s="86" t="b">
        <v>0</v>
      </c>
      <c r="I1802" s="86" t="b">
        <v>0</v>
      </c>
      <c r="J1802" s="86" t="b">
        <v>0</v>
      </c>
      <c r="K1802" s="86" t="b">
        <v>0</v>
      </c>
      <c r="L1802" s="86" t="b">
        <v>0</v>
      </c>
    </row>
    <row r="1803" spans="1:12" ht="15">
      <c r="A1803" s="86" t="s">
        <v>2765</v>
      </c>
      <c r="B1803" s="86" t="s">
        <v>2766</v>
      </c>
      <c r="C1803" s="86">
        <v>2</v>
      </c>
      <c r="D1803" s="121">
        <v>0.0024008759441527293</v>
      </c>
      <c r="E1803" s="121">
        <v>2.695043658821294</v>
      </c>
      <c r="F1803" s="86" t="s">
        <v>2572</v>
      </c>
      <c r="G1803" s="86" t="b">
        <v>0</v>
      </c>
      <c r="H1803" s="86" t="b">
        <v>0</v>
      </c>
      <c r="I1803" s="86" t="b">
        <v>0</v>
      </c>
      <c r="J1803" s="86" t="b">
        <v>0</v>
      </c>
      <c r="K1803" s="86" t="b">
        <v>0</v>
      </c>
      <c r="L1803" s="86" t="b">
        <v>0</v>
      </c>
    </row>
    <row r="1804" spans="1:12" ht="15">
      <c r="A1804" s="86" t="s">
        <v>2766</v>
      </c>
      <c r="B1804" s="86" t="s">
        <v>2741</v>
      </c>
      <c r="C1804" s="86">
        <v>2</v>
      </c>
      <c r="D1804" s="121">
        <v>0.0024008759441527293</v>
      </c>
      <c r="E1804" s="121">
        <v>2.695043658821294</v>
      </c>
      <c r="F1804" s="86" t="s">
        <v>2572</v>
      </c>
      <c r="G1804" s="86" t="b">
        <v>0</v>
      </c>
      <c r="H1804" s="86" t="b">
        <v>0</v>
      </c>
      <c r="I1804" s="86" t="b">
        <v>0</v>
      </c>
      <c r="J1804" s="86" t="b">
        <v>0</v>
      </c>
      <c r="K1804" s="86" t="b">
        <v>0</v>
      </c>
      <c r="L1804" s="86" t="b">
        <v>0</v>
      </c>
    </row>
    <row r="1805" spans="1:12" ht="15">
      <c r="A1805" s="86" t="s">
        <v>2741</v>
      </c>
      <c r="B1805" s="86" t="s">
        <v>2714</v>
      </c>
      <c r="C1805" s="86">
        <v>2</v>
      </c>
      <c r="D1805" s="121">
        <v>0.0024008759441527293</v>
      </c>
      <c r="E1805" s="121">
        <v>1.548915623143056</v>
      </c>
      <c r="F1805" s="86" t="s">
        <v>2572</v>
      </c>
      <c r="G1805" s="86" t="b">
        <v>0</v>
      </c>
      <c r="H1805" s="86" t="b">
        <v>0</v>
      </c>
      <c r="I1805" s="86" t="b">
        <v>0</v>
      </c>
      <c r="J1805" s="86" t="b">
        <v>0</v>
      </c>
      <c r="K1805" s="86" t="b">
        <v>0</v>
      </c>
      <c r="L1805" s="86" t="b">
        <v>0</v>
      </c>
    </row>
    <row r="1806" spans="1:12" ht="15">
      <c r="A1806" s="86" t="s">
        <v>2714</v>
      </c>
      <c r="B1806" s="86" t="s">
        <v>3247</v>
      </c>
      <c r="C1806" s="86">
        <v>2</v>
      </c>
      <c r="D1806" s="121">
        <v>0.0024008759441527293</v>
      </c>
      <c r="E1806" s="121">
        <v>1.548915623143056</v>
      </c>
      <c r="F1806" s="86" t="s">
        <v>2572</v>
      </c>
      <c r="G1806" s="86" t="b">
        <v>0</v>
      </c>
      <c r="H1806" s="86" t="b">
        <v>0</v>
      </c>
      <c r="I1806" s="86" t="b">
        <v>0</v>
      </c>
      <c r="J1806" s="86" t="b">
        <v>0</v>
      </c>
      <c r="K1806" s="86" t="b">
        <v>0</v>
      </c>
      <c r="L1806" s="86" t="b">
        <v>0</v>
      </c>
    </row>
    <row r="1807" spans="1:12" ht="15">
      <c r="A1807" s="86" t="s">
        <v>3247</v>
      </c>
      <c r="B1807" s="86" t="s">
        <v>2715</v>
      </c>
      <c r="C1807" s="86">
        <v>2</v>
      </c>
      <c r="D1807" s="121">
        <v>0.0024008759441527293</v>
      </c>
      <c r="E1807" s="121">
        <v>2.394013663157313</v>
      </c>
      <c r="F1807" s="86" t="s">
        <v>2572</v>
      </c>
      <c r="G1807" s="86" t="b">
        <v>0</v>
      </c>
      <c r="H1807" s="86" t="b">
        <v>0</v>
      </c>
      <c r="I1807" s="86" t="b">
        <v>0</v>
      </c>
      <c r="J1807" s="86" t="b">
        <v>0</v>
      </c>
      <c r="K1807" s="86" t="b">
        <v>0</v>
      </c>
      <c r="L1807" s="86" t="b">
        <v>0</v>
      </c>
    </row>
    <row r="1808" spans="1:12" ht="15">
      <c r="A1808" s="86" t="s">
        <v>2715</v>
      </c>
      <c r="B1808" s="86" t="s">
        <v>3361</v>
      </c>
      <c r="C1808" s="86">
        <v>2</v>
      </c>
      <c r="D1808" s="121">
        <v>0.0024008759441527293</v>
      </c>
      <c r="E1808" s="121">
        <v>2.394013663157313</v>
      </c>
      <c r="F1808" s="86" t="s">
        <v>2572</v>
      </c>
      <c r="G1808" s="86" t="b">
        <v>0</v>
      </c>
      <c r="H1808" s="86" t="b">
        <v>0</v>
      </c>
      <c r="I1808" s="86" t="b">
        <v>0</v>
      </c>
      <c r="J1808" s="86" t="b">
        <v>0</v>
      </c>
      <c r="K1808" s="86" t="b">
        <v>0</v>
      </c>
      <c r="L1808" s="86" t="b">
        <v>0</v>
      </c>
    </row>
    <row r="1809" spans="1:12" ht="15">
      <c r="A1809" s="86" t="s">
        <v>3361</v>
      </c>
      <c r="B1809" s="86" t="s">
        <v>2725</v>
      </c>
      <c r="C1809" s="86">
        <v>2</v>
      </c>
      <c r="D1809" s="121">
        <v>0.0024008759441527293</v>
      </c>
      <c r="E1809" s="121">
        <v>1.518952399765613</v>
      </c>
      <c r="F1809" s="86" t="s">
        <v>2572</v>
      </c>
      <c r="G1809" s="86" t="b">
        <v>0</v>
      </c>
      <c r="H1809" s="86" t="b">
        <v>0</v>
      </c>
      <c r="I1809" s="86" t="b">
        <v>0</v>
      </c>
      <c r="J1809" s="86" t="b">
        <v>0</v>
      </c>
      <c r="K1809" s="86" t="b">
        <v>0</v>
      </c>
      <c r="L1809" s="86" t="b">
        <v>0</v>
      </c>
    </row>
    <row r="1810" spans="1:12" ht="15">
      <c r="A1810" s="86" t="s">
        <v>2725</v>
      </c>
      <c r="B1810" s="86" t="s">
        <v>3362</v>
      </c>
      <c r="C1810" s="86">
        <v>2</v>
      </c>
      <c r="D1810" s="121">
        <v>0.0024008759441527293</v>
      </c>
      <c r="E1810" s="121">
        <v>1.518952399765613</v>
      </c>
      <c r="F1810" s="86" t="s">
        <v>2572</v>
      </c>
      <c r="G1810" s="86" t="b">
        <v>0</v>
      </c>
      <c r="H1810" s="86" t="b">
        <v>0</v>
      </c>
      <c r="I1810" s="86" t="b">
        <v>0</v>
      </c>
      <c r="J1810" s="86" t="b">
        <v>0</v>
      </c>
      <c r="K1810" s="86" t="b">
        <v>0</v>
      </c>
      <c r="L1810" s="86" t="b">
        <v>0</v>
      </c>
    </row>
    <row r="1811" spans="1:12" ht="15">
      <c r="A1811" s="86" t="s">
        <v>3362</v>
      </c>
      <c r="B1811" s="86" t="s">
        <v>3237</v>
      </c>
      <c r="C1811" s="86">
        <v>2</v>
      </c>
      <c r="D1811" s="121">
        <v>0.0024008759441527293</v>
      </c>
      <c r="E1811" s="121">
        <v>2.695043658821294</v>
      </c>
      <c r="F1811" s="86" t="s">
        <v>2572</v>
      </c>
      <c r="G1811" s="86" t="b">
        <v>0</v>
      </c>
      <c r="H1811" s="86" t="b">
        <v>0</v>
      </c>
      <c r="I1811" s="86" t="b">
        <v>0</v>
      </c>
      <c r="J1811" s="86" t="b">
        <v>0</v>
      </c>
      <c r="K1811" s="86" t="b">
        <v>0</v>
      </c>
      <c r="L1811" s="86" t="b">
        <v>0</v>
      </c>
    </row>
    <row r="1812" spans="1:12" ht="15">
      <c r="A1812" s="86" t="s">
        <v>3237</v>
      </c>
      <c r="B1812" s="86" t="s">
        <v>3207</v>
      </c>
      <c r="C1812" s="86">
        <v>2</v>
      </c>
      <c r="D1812" s="121">
        <v>0.0024008759441527293</v>
      </c>
      <c r="E1812" s="121">
        <v>2.695043658821294</v>
      </c>
      <c r="F1812" s="86" t="s">
        <v>2572</v>
      </c>
      <c r="G1812" s="86" t="b">
        <v>0</v>
      </c>
      <c r="H1812" s="86" t="b">
        <v>0</v>
      </c>
      <c r="I1812" s="86" t="b">
        <v>0</v>
      </c>
      <c r="J1812" s="86" t="b">
        <v>0</v>
      </c>
      <c r="K1812" s="86" t="b">
        <v>0</v>
      </c>
      <c r="L1812" s="86" t="b">
        <v>0</v>
      </c>
    </row>
    <row r="1813" spans="1:12" ht="15">
      <c r="A1813" s="86" t="s">
        <v>2717</v>
      </c>
      <c r="B1813" s="86" t="s">
        <v>2713</v>
      </c>
      <c r="C1813" s="86">
        <v>6</v>
      </c>
      <c r="D1813" s="121">
        <v>0.005392835997838576</v>
      </c>
      <c r="E1813" s="121">
        <v>1.3812440471493739</v>
      </c>
      <c r="F1813" s="86" t="s">
        <v>2573</v>
      </c>
      <c r="G1813" s="86" t="b">
        <v>0</v>
      </c>
      <c r="H1813" s="86" t="b">
        <v>0</v>
      </c>
      <c r="I1813" s="86" t="b">
        <v>0</v>
      </c>
      <c r="J1813" s="86" t="b">
        <v>0</v>
      </c>
      <c r="K1813" s="86" t="b">
        <v>0</v>
      </c>
      <c r="L1813" s="86" t="b">
        <v>0</v>
      </c>
    </row>
    <row r="1814" spans="1:12" ht="15">
      <c r="A1814" s="86" t="s">
        <v>2766</v>
      </c>
      <c r="B1814" s="86" t="s">
        <v>2741</v>
      </c>
      <c r="C1814" s="86">
        <v>6</v>
      </c>
      <c r="D1814" s="121">
        <v>0.005392835997838576</v>
      </c>
      <c r="E1814" s="121">
        <v>2.1471608411160057</v>
      </c>
      <c r="F1814" s="86" t="s">
        <v>2573</v>
      </c>
      <c r="G1814" s="86" t="b">
        <v>0</v>
      </c>
      <c r="H1814" s="86" t="b">
        <v>0</v>
      </c>
      <c r="I1814" s="86" t="b">
        <v>0</v>
      </c>
      <c r="J1814" s="86" t="b">
        <v>0</v>
      </c>
      <c r="K1814" s="86" t="b">
        <v>0</v>
      </c>
      <c r="L1814" s="86" t="b">
        <v>0</v>
      </c>
    </row>
    <row r="1815" spans="1:12" ht="15">
      <c r="A1815" s="86" t="s">
        <v>2726</v>
      </c>
      <c r="B1815" s="86" t="s">
        <v>2713</v>
      </c>
      <c r="C1815" s="86">
        <v>5</v>
      </c>
      <c r="D1815" s="121">
        <v>0.004944435265818978</v>
      </c>
      <c r="E1815" s="121">
        <v>1.3812440471493739</v>
      </c>
      <c r="F1815" s="86" t="s">
        <v>2573</v>
      </c>
      <c r="G1815" s="86" t="b">
        <v>0</v>
      </c>
      <c r="H1815" s="86" t="b">
        <v>0</v>
      </c>
      <c r="I1815" s="86" t="b">
        <v>0</v>
      </c>
      <c r="J1815" s="86" t="b">
        <v>0</v>
      </c>
      <c r="K1815" s="86" t="b">
        <v>0</v>
      </c>
      <c r="L1815" s="86" t="b">
        <v>0</v>
      </c>
    </row>
    <row r="1816" spans="1:12" ht="15">
      <c r="A1816" s="86" t="s">
        <v>2713</v>
      </c>
      <c r="B1816" s="86" t="s">
        <v>2733</v>
      </c>
      <c r="C1816" s="86">
        <v>5</v>
      </c>
      <c r="D1816" s="121">
        <v>0.004944435265818978</v>
      </c>
      <c r="E1816" s="121">
        <v>1.067979595068381</v>
      </c>
      <c r="F1816" s="86" t="s">
        <v>2573</v>
      </c>
      <c r="G1816" s="86" t="b">
        <v>0</v>
      </c>
      <c r="H1816" s="86" t="b">
        <v>0</v>
      </c>
      <c r="I1816" s="86" t="b">
        <v>0</v>
      </c>
      <c r="J1816" s="86" t="b">
        <v>0</v>
      </c>
      <c r="K1816" s="86" t="b">
        <v>0</v>
      </c>
      <c r="L1816" s="86" t="b">
        <v>0</v>
      </c>
    </row>
    <row r="1817" spans="1:12" ht="15">
      <c r="A1817" s="86" t="s">
        <v>2765</v>
      </c>
      <c r="B1817" s="86" t="s">
        <v>2722</v>
      </c>
      <c r="C1817" s="86">
        <v>5</v>
      </c>
      <c r="D1817" s="121">
        <v>0.004944435265818978</v>
      </c>
      <c r="E1817" s="121">
        <v>1.5004304548685825</v>
      </c>
      <c r="F1817" s="86" t="s">
        <v>2573</v>
      </c>
      <c r="G1817" s="86" t="b">
        <v>0</v>
      </c>
      <c r="H1817" s="86" t="b">
        <v>0</v>
      </c>
      <c r="I1817" s="86" t="b">
        <v>0</v>
      </c>
      <c r="J1817" s="86" t="b">
        <v>0</v>
      </c>
      <c r="K1817" s="86" t="b">
        <v>0</v>
      </c>
      <c r="L1817" s="86" t="b">
        <v>0</v>
      </c>
    </row>
    <row r="1818" spans="1:12" ht="15">
      <c r="A1818" s="86" t="s">
        <v>2722</v>
      </c>
      <c r="B1818" s="86" t="s">
        <v>2766</v>
      </c>
      <c r="C1818" s="86">
        <v>5</v>
      </c>
      <c r="D1818" s="121">
        <v>0.004944435265818978</v>
      </c>
      <c r="E1818" s="121">
        <v>1.5673772444991958</v>
      </c>
      <c r="F1818" s="86" t="s">
        <v>2573</v>
      </c>
      <c r="G1818" s="86" t="b">
        <v>0</v>
      </c>
      <c r="H1818" s="86" t="b">
        <v>0</v>
      </c>
      <c r="I1818" s="86" t="b">
        <v>0</v>
      </c>
      <c r="J1818" s="86" t="b">
        <v>0</v>
      </c>
      <c r="K1818" s="86" t="b">
        <v>0</v>
      </c>
      <c r="L1818" s="86" t="b">
        <v>0</v>
      </c>
    </row>
    <row r="1819" spans="1:12" ht="15">
      <c r="A1819" s="86" t="s">
        <v>2741</v>
      </c>
      <c r="B1819" s="86" t="s">
        <v>3307</v>
      </c>
      <c r="C1819" s="86">
        <v>5</v>
      </c>
      <c r="D1819" s="121">
        <v>0.004944435265818978</v>
      </c>
      <c r="E1819" s="121">
        <v>2.1471608411160057</v>
      </c>
      <c r="F1819" s="86" t="s">
        <v>2573</v>
      </c>
      <c r="G1819" s="86" t="b">
        <v>0</v>
      </c>
      <c r="H1819" s="86" t="b">
        <v>0</v>
      </c>
      <c r="I1819" s="86" t="b">
        <v>0</v>
      </c>
      <c r="J1819" s="86" t="b">
        <v>0</v>
      </c>
      <c r="K1819" s="86" t="b">
        <v>0</v>
      </c>
      <c r="L1819" s="86" t="b">
        <v>0</v>
      </c>
    </row>
    <row r="1820" spans="1:12" ht="15">
      <c r="A1820" s="86" t="s">
        <v>3307</v>
      </c>
      <c r="B1820" s="86" t="s">
        <v>3308</v>
      </c>
      <c r="C1820" s="86">
        <v>5</v>
      </c>
      <c r="D1820" s="121">
        <v>0.004944435265818978</v>
      </c>
      <c r="E1820" s="121">
        <v>2.226342087163631</v>
      </c>
      <c r="F1820" s="86" t="s">
        <v>2573</v>
      </c>
      <c r="G1820" s="86" t="b">
        <v>0</v>
      </c>
      <c r="H1820" s="86" t="b">
        <v>0</v>
      </c>
      <c r="I1820" s="86" t="b">
        <v>0</v>
      </c>
      <c r="J1820" s="86" t="b">
        <v>0</v>
      </c>
      <c r="K1820" s="86" t="b">
        <v>0</v>
      </c>
      <c r="L1820" s="86" t="b">
        <v>0</v>
      </c>
    </row>
    <row r="1821" spans="1:12" ht="15">
      <c r="A1821" s="86" t="s">
        <v>3308</v>
      </c>
      <c r="B1821" s="86" t="s">
        <v>3255</v>
      </c>
      <c r="C1821" s="86">
        <v>5</v>
      </c>
      <c r="D1821" s="121">
        <v>0.004944435265818978</v>
      </c>
      <c r="E1821" s="121">
        <v>2.226342087163631</v>
      </c>
      <c r="F1821" s="86" t="s">
        <v>2573</v>
      </c>
      <c r="G1821" s="86" t="b">
        <v>0</v>
      </c>
      <c r="H1821" s="86" t="b">
        <v>0</v>
      </c>
      <c r="I1821" s="86" t="b">
        <v>0</v>
      </c>
      <c r="J1821" s="86" t="b">
        <v>0</v>
      </c>
      <c r="K1821" s="86" t="b">
        <v>0</v>
      </c>
      <c r="L1821" s="86" t="b">
        <v>0</v>
      </c>
    </row>
    <row r="1822" spans="1:12" ht="15">
      <c r="A1822" s="86" t="s">
        <v>3255</v>
      </c>
      <c r="B1822" s="86" t="s">
        <v>3309</v>
      </c>
      <c r="C1822" s="86">
        <v>5</v>
      </c>
      <c r="D1822" s="121">
        <v>0.004944435265818978</v>
      </c>
      <c r="E1822" s="121">
        <v>2.226342087163631</v>
      </c>
      <c r="F1822" s="86" t="s">
        <v>2573</v>
      </c>
      <c r="G1822" s="86" t="b">
        <v>0</v>
      </c>
      <c r="H1822" s="86" t="b">
        <v>0</v>
      </c>
      <c r="I1822" s="86" t="b">
        <v>0</v>
      </c>
      <c r="J1822" s="86" t="b">
        <v>0</v>
      </c>
      <c r="K1822" s="86" t="b">
        <v>0</v>
      </c>
      <c r="L1822" s="86" t="b">
        <v>0</v>
      </c>
    </row>
    <row r="1823" spans="1:12" ht="15">
      <c r="A1823" s="86" t="s">
        <v>3309</v>
      </c>
      <c r="B1823" s="86" t="s">
        <v>2733</v>
      </c>
      <c r="C1823" s="86">
        <v>5</v>
      </c>
      <c r="D1823" s="121">
        <v>0.004944435265818978</v>
      </c>
      <c r="E1823" s="121">
        <v>1.9253120914996495</v>
      </c>
      <c r="F1823" s="86" t="s">
        <v>2573</v>
      </c>
      <c r="G1823" s="86" t="b">
        <v>0</v>
      </c>
      <c r="H1823" s="86" t="b">
        <v>0</v>
      </c>
      <c r="I1823" s="86" t="b">
        <v>0</v>
      </c>
      <c r="J1823" s="86" t="b">
        <v>0</v>
      </c>
      <c r="K1823" s="86" t="b">
        <v>0</v>
      </c>
      <c r="L1823" s="86" t="b">
        <v>0</v>
      </c>
    </row>
    <row r="1824" spans="1:12" ht="15">
      <c r="A1824" s="86" t="s">
        <v>2733</v>
      </c>
      <c r="B1824" s="86" t="s">
        <v>3310</v>
      </c>
      <c r="C1824" s="86">
        <v>5</v>
      </c>
      <c r="D1824" s="121">
        <v>0.004944435265818978</v>
      </c>
      <c r="E1824" s="121">
        <v>2.226342087163631</v>
      </c>
      <c r="F1824" s="86" t="s">
        <v>2573</v>
      </c>
      <c r="G1824" s="86" t="b">
        <v>0</v>
      </c>
      <c r="H1824" s="86" t="b">
        <v>0</v>
      </c>
      <c r="I1824" s="86" t="b">
        <v>0</v>
      </c>
      <c r="J1824" s="86" t="b">
        <v>0</v>
      </c>
      <c r="K1824" s="86" t="b">
        <v>0</v>
      </c>
      <c r="L1824" s="86" t="b">
        <v>0</v>
      </c>
    </row>
    <row r="1825" spans="1:12" ht="15">
      <c r="A1825" s="86" t="s">
        <v>3310</v>
      </c>
      <c r="B1825" s="86" t="s">
        <v>2751</v>
      </c>
      <c r="C1825" s="86">
        <v>5</v>
      </c>
      <c r="D1825" s="121">
        <v>0.004944435265818978</v>
      </c>
      <c r="E1825" s="121">
        <v>2.022222104507706</v>
      </c>
      <c r="F1825" s="86" t="s">
        <v>2573</v>
      </c>
      <c r="G1825" s="86" t="b">
        <v>0</v>
      </c>
      <c r="H1825" s="86" t="b">
        <v>0</v>
      </c>
      <c r="I1825" s="86" t="b">
        <v>0</v>
      </c>
      <c r="J1825" s="86" t="b">
        <v>0</v>
      </c>
      <c r="K1825" s="86" t="b">
        <v>0</v>
      </c>
      <c r="L1825" s="86" t="b">
        <v>0</v>
      </c>
    </row>
    <row r="1826" spans="1:12" ht="15">
      <c r="A1826" s="86" t="s">
        <v>2751</v>
      </c>
      <c r="B1826" s="86" t="s">
        <v>288</v>
      </c>
      <c r="C1826" s="86">
        <v>5</v>
      </c>
      <c r="D1826" s="121">
        <v>0.004944435265818978</v>
      </c>
      <c r="E1826" s="121">
        <v>1.6797994236854996</v>
      </c>
      <c r="F1826" s="86" t="s">
        <v>2573</v>
      </c>
      <c r="G1826" s="86" t="b">
        <v>0</v>
      </c>
      <c r="H1826" s="86" t="b">
        <v>0</v>
      </c>
      <c r="I1826" s="86" t="b">
        <v>0</v>
      </c>
      <c r="J1826" s="86" t="b">
        <v>0</v>
      </c>
      <c r="K1826" s="86" t="b">
        <v>0</v>
      </c>
      <c r="L1826" s="86" t="b">
        <v>0</v>
      </c>
    </row>
    <row r="1827" spans="1:12" ht="15">
      <c r="A1827" s="86" t="s">
        <v>288</v>
      </c>
      <c r="B1827" s="86" t="s">
        <v>2716</v>
      </c>
      <c r="C1827" s="86">
        <v>5</v>
      </c>
      <c r="D1827" s="121">
        <v>0.004944435265818978</v>
      </c>
      <c r="E1827" s="121">
        <v>1.1679160627066254</v>
      </c>
      <c r="F1827" s="86" t="s">
        <v>2573</v>
      </c>
      <c r="G1827" s="86" t="b">
        <v>0</v>
      </c>
      <c r="H1827" s="86" t="b">
        <v>0</v>
      </c>
      <c r="I1827" s="86" t="b">
        <v>0</v>
      </c>
      <c r="J1827" s="86" t="b">
        <v>0</v>
      </c>
      <c r="K1827" s="86" t="b">
        <v>0</v>
      </c>
      <c r="L1827" s="86" t="b">
        <v>0</v>
      </c>
    </row>
    <row r="1828" spans="1:12" ht="15">
      <c r="A1828" s="86" t="s">
        <v>2716</v>
      </c>
      <c r="B1828" s="86" t="s">
        <v>3267</v>
      </c>
      <c r="C1828" s="86">
        <v>5</v>
      </c>
      <c r="D1828" s="121">
        <v>0.004944435265818978</v>
      </c>
      <c r="E1828" s="121">
        <v>1.5103387435288316</v>
      </c>
      <c r="F1828" s="86" t="s">
        <v>2573</v>
      </c>
      <c r="G1828" s="86" t="b">
        <v>0</v>
      </c>
      <c r="H1828" s="86" t="b">
        <v>0</v>
      </c>
      <c r="I1828" s="86" t="b">
        <v>0</v>
      </c>
      <c r="J1828" s="86" t="b">
        <v>0</v>
      </c>
      <c r="K1828" s="86" t="b">
        <v>0</v>
      </c>
      <c r="L1828" s="86" t="b">
        <v>0</v>
      </c>
    </row>
    <row r="1829" spans="1:12" ht="15">
      <c r="A1829" s="86" t="s">
        <v>3267</v>
      </c>
      <c r="B1829" s="86" t="s">
        <v>3268</v>
      </c>
      <c r="C1829" s="86">
        <v>5</v>
      </c>
      <c r="D1829" s="121">
        <v>0.004944435265818978</v>
      </c>
      <c r="E1829" s="121">
        <v>2.226342087163631</v>
      </c>
      <c r="F1829" s="86" t="s">
        <v>2573</v>
      </c>
      <c r="G1829" s="86" t="b">
        <v>0</v>
      </c>
      <c r="H1829" s="86" t="b">
        <v>0</v>
      </c>
      <c r="I1829" s="86" t="b">
        <v>0</v>
      </c>
      <c r="J1829" s="86" t="b">
        <v>0</v>
      </c>
      <c r="K1829" s="86" t="b">
        <v>0</v>
      </c>
      <c r="L1829" s="86" t="b">
        <v>0</v>
      </c>
    </row>
    <row r="1830" spans="1:12" ht="15">
      <c r="A1830" s="86" t="s">
        <v>3268</v>
      </c>
      <c r="B1830" s="86" t="s">
        <v>2716</v>
      </c>
      <c r="C1830" s="86">
        <v>5</v>
      </c>
      <c r="D1830" s="121">
        <v>0.004944435265818978</v>
      </c>
      <c r="E1830" s="121">
        <v>1.5103387435288316</v>
      </c>
      <c r="F1830" s="86" t="s">
        <v>2573</v>
      </c>
      <c r="G1830" s="86" t="b">
        <v>0</v>
      </c>
      <c r="H1830" s="86" t="b">
        <v>0</v>
      </c>
      <c r="I1830" s="86" t="b">
        <v>0</v>
      </c>
      <c r="J1830" s="86" t="b">
        <v>0</v>
      </c>
      <c r="K1830" s="86" t="b">
        <v>0</v>
      </c>
      <c r="L1830" s="86" t="b">
        <v>0</v>
      </c>
    </row>
    <row r="1831" spans="1:12" ht="15">
      <c r="A1831" s="86" t="s">
        <v>2716</v>
      </c>
      <c r="B1831" s="86" t="s">
        <v>3209</v>
      </c>
      <c r="C1831" s="86">
        <v>5</v>
      </c>
      <c r="D1831" s="121">
        <v>0.004944435265818978</v>
      </c>
      <c r="E1831" s="121">
        <v>1.5103387435288316</v>
      </c>
      <c r="F1831" s="86" t="s">
        <v>2573</v>
      </c>
      <c r="G1831" s="86" t="b">
        <v>0</v>
      </c>
      <c r="H1831" s="86" t="b">
        <v>0</v>
      </c>
      <c r="I1831" s="86" t="b">
        <v>0</v>
      </c>
      <c r="J1831" s="86" t="b">
        <v>0</v>
      </c>
      <c r="K1831" s="86" t="b">
        <v>0</v>
      </c>
      <c r="L1831" s="86" t="b">
        <v>0</v>
      </c>
    </row>
    <row r="1832" spans="1:12" ht="15">
      <c r="A1832" s="86" t="s">
        <v>3209</v>
      </c>
      <c r="B1832" s="86" t="s">
        <v>3311</v>
      </c>
      <c r="C1832" s="86">
        <v>5</v>
      </c>
      <c r="D1832" s="121">
        <v>0.004944435265818978</v>
      </c>
      <c r="E1832" s="121">
        <v>2.226342087163631</v>
      </c>
      <c r="F1832" s="86" t="s">
        <v>2573</v>
      </c>
      <c r="G1832" s="86" t="b">
        <v>0</v>
      </c>
      <c r="H1832" s="86" t="b">
        <v>0</v>
      </c>
      <c r="I1832" s="86" t="b">
        <v>0</v>
      </c>
      <c r="J1832" s="86" t="b">
        <v>0</v>
      </c>
      <c r="K1832" s="86" t="b">
        <v>0</v>
      </c>
      <c r="L1832" s="86" t="b">
        <v>0</v>
      </c>
    </row>
    <row r="1833" spans="1:12" ht="15">
      <c r="A1833" s="86" t="s">
        <v>3311</v>
      </c>
      <c r="B1833" s="86" t="s">
        <v>3312</v>
      </c>
      <c r="C1833" s="86">
        <v>5</v>
      </c>
      <c r="D1833" s="121">
        <v>0.004944435265818978</v>
      </c>
      <c r="E1833" s="121">
        <v>2.226342087163631</v>
      </c>
      <c r="F1833" s="86" t="s">
        <v>2573</v>
      </c>
      <c r="G1833" s="86" t="b">
        <v>0</v>
      </c>
      <c r="H1833" s="86" t="b">
        <v>0</v>
      </c>
      <c r="I1833" s="86" t="b">
        <v>0</v>
      </c>
      <c r="J1833" s="86" t="b">
        <v>0</v>
      </c>
      <c r="K1833" s="86" t="b">
        <v>0</v>
      </c>
      <c r="L1833" s="86" t="b">
        <v>0</v>
      </c>
    </row>
    <row r="1834" spans="1:12" ht="15">
      <c r="A1834" s="86" t="s">
        <v>3312</v>
      </c>
      <c r="B1834" s="86" t="s">
        <v>3313</v>
      </c>
      <c r="C1834" s="86">
        <v>5</v>
      </c>
      <c r="D1834" s="121">
        <v>0.004944435265818978</v>
      </c>
      <c r="E1834" s="121">
        <v>2.226342087163631</v>
      </c>
      <c r="F1834" s="86" t="s">
        <v>2573</v>
      </c>
      <c r="G1834" s="86" t="b">
        <v>0</v>
      </c>
      <c r="H1834" s="86" t="b">
        <v>0</v>
      </c>
      <c r="I1834" s="86" t="b">
        <v>0</v>
      </c>
      <c r="J1834" s="86" t="b">
        <v>0</v>
      </c>
      <c r="K1834" s="86" t="b">
        <v>0</v>
      </c>
      <c r="L1834" s="86" t="b">
        <v>0</v>
      </c>
    </row>
    <row r="1835" spans="1:12" ht="15">
      <c r="A1835" s="86" t="s">
        <v>3313</v>
      </c>
      <c r="B1835" s="86" t="s">
        <v>3314</v>
      </c>
      <c r="C1835" s="86">
        <v>5</v>
      </c>
      <c r="D1835" s="121">
        <v>0.004944435265818978</v>
      </c>
      <c r="E1835" s="121">
        <v>2.226342087163631</v>
      </c>
      <c r="F1835" s="86" t="s">
        <v>2573</v>
      </c>
      <c r="G1835" s="86" t="b">
        <v>0</v>
      </c>
      <c r="H1835" s="86" t="b">
        <v>0</v>
      </c>
      <c r="I1835" s="86" t="b">
        <v>0</v>
      </c>
      <c r="J1835" s="86" t="b">
        <v>0</v>
      </c>
      <c r="K1835" s="86" t="b">
        <v>0</v>
      </c>
      <c r="L1835" s="86" t="b">
        <v>0</v>
      </c>
    </row>
    <row r="1836" spans="1:12" ht="15">
      <c r="A1836" s="86" t="s">
        <v>3314</v>
      </c>
      <c r="B1836" s="86" t="s">
        <v>2716</v>
      </c>
      <c r="C1836" s="86">
        <v>5</v>
      </c>
      <c r="D1836" s="121">
        <v>0.004944435265818978</v>
      </c>
      <c r="E1836" s="121">
        <v>1.5103387435288316</v>
      </c>
      <c r="F1836" s="86" t="s">
        <v>2573</v>
      </c>
      <c r="G1836" s="86" t="b">
        <v>0</v>
      </c>
      <c r="H1836" s="86" t="b">
        <v>0</v>
      </c>
      <c r="I1836" s="86" t="b">
        <v>0</v>
      </c>
      <c r="J1836" s="86" t="b">
        <v>0</v>
      </c>
      <c r="K1836" s="86" t="b">
        <v>0</v>
      </c>
      <c r="L1836" s="86" t="b">
        <v>0</v>
      </c>
    </row>
    <row r="1837" spans="1:12" ht="15">
      <c r="A1837" s="86" t="s">
        <v>2716</v>
      </c>
      <c r="B1837" s="86" t="s">
        <v>3271</v>
      </c>
      <c r="C1837" s="86">
        <v>5</v>
      </c>
      <c r="D1837" s="121">
        <v>0.004944435265818978</v>
      </c>
      <c r="E1837" s="121">
        <v>1.5103387435288316</v>
      </c>
      <c r="F1837" s="86" t="s">
        <v>2573</v>
      </c>
      <c r="G1837" s="86" t="b">
        <v>0</v>
      </c>
      <c r="H1837" s="86" t="b">
        <v>0</v>
      </c>
      <c r="I1837" s="86" t="b">
        <v>0</v>
      </c>
      <c r="J1837" s="86" t="b">
        <v>0</v>
      </c>
      <c r="K1837" s="86" t="b">
        <v>0</v>
      </c>
      <c r="L1837" s="86" t="b">
        <v>0</v>
      </c>
    </row>
    <row r="1838" spans="1:12" ht="15">
      <c r="A1838" s="86" t="s">
        <v>3271</v>
      </c>
      <c r="B1838" s="86" t="s">
        <v>3315</v>
      </c>
      <c r="C1838" s="86">
        <v>5</v>
      </c>
      <c r="D1838" s="121">
        <v>0.004944435265818978</v>
      </c>
      <c r="E1838" s="121">
        <v>2.226342087163631</v>
      </c>
      <c r="F1838" s="86" t="s">
        <v>2573</v>
      </c>
      <c r="G1838" s="86" t="b">
        <v>0</v>
      </c>
      <c r="H1838" s="86" t="b">
        <v>0</v>
      </c>
      <c r="I1838" s="86" t="b">
        <v>0</v>
      </c>
      <c r="J1838" s="86" t="b">
        <v>0</v>
      </c>
      <c r="K1838" s="86" t="b">
        <v>0</v>
      </c>
      <c r="L1838" s="86" t="b">
        <v>0</v>
      </c>
    </row>
    <row r="1839" spans="1:12" ht="15">
      <c r="A1839" s="86" t="s">
        <v>3315</v>
      </c>
      <c r="B1839" s="86" t="s">
        <v>3155</v>
      </c>
      <c r="C1839" s="86">
        <v>5</v>
      </c>
      <c r="D1839" s="121">
        <v>0.004944435265818978</v>
      </c>
      <c r="E1839" s="121">
        <v>2.022222104507706</v>
      </c>
      <c r="F1839" s="86" t="s">
        <v>2573</v>
      </c>
      <c r="G1839" s="86" t="b">
        <v>0</v>
      </c>
      <c r="H1839" s="86" t="b">
        <v>0</v>
      </c>
      <c r="I1839" s="86" t="b">
        <v>0</v>
      </c>
      <c r="J1839" s="86" t="b">
        <v>0</v>
      </c>
      <c r="K1839" s="86" t="b">
        <v>0</v>
      </c>
      <c r="L1839" s="86" t="b">
        <v>0</v>
      </c>
    </row>
    <row r="1840" spans="1:12" ht="15">
      <c r="A1840" s="86" t="s">
        <v>3155</v>
      </c>
      <c r="B1840" s="86" t="s">
        <v>3316</v>
      </c>
      <c r="C1840" s="86">
        <v>5</v>
      </c>
      <c r="D1840" s="121">
        <v>0.004944435265818978</v>
      </c>
      <c r="E1840" s="121">
        <v>2.022222104507706</v>
      </c>
      <c r="F1840" s="86" t="s">
        <v>2573</v>
      </c>
      <c r="G1840" s="86" t="b">
        <v>0</v>
      </c>
      <c r="H1840" s="86" t="b">
        <v>0</v>
      </c>
      <c r="I1840" s="86" t="b">
        <v>0</v>
      </c>
      <c r="J1840" s="86" t="b">
        <v>0</v>
      </c>
      <c r="K1840" s="86" t="b">
        <v>0</v>
      </c>
      <c r="L1840" s="86" t="b">
        <v>0</v>
      </c>
    </row>
    <row r="1841" spans="1:12" ht="15">
      <c r="A1841" s="86" t="s">
        <v>3316</v>
      </c>
      <c r="B1841" s="86" t="s">
        <v>3317</v>
      </c>
      <c r="C1841" s="86">
        <v>5</v>
      </c>
      <c r="D1841" s="121">
        <v>0.004944435265818978</v>
      </c>
      <c r="E1841" s="121">
        <v>2.226342087163631</v>
      </c>
      <c r="F1841" s="86" t="s">
        <v>2573</v>
      </c>
      <c r="G1841" s="86" t="b">
        <v>0</v>
      </c>
      <c r="H1841" s="86" t="b">
        <v>0</v>
      </c>
      <c r="I1841" s="86" t="b">
        <v>0</v>
      </c>
      <c r="J1841" s="86" t="b">
        <v>0</v>
      </c>
      <c r="K1841" s="86" t="b">
        <v>0</v>
      </c>
      <c r="L1841" s="86" t="b">
        <v>0</v>
      </c>
    </row>
    <row r="1842" spans="1:12" ht="15">
      <c r="A1842" s="86" t="s">
        <v>3317</v>
      </c>
      <c r="B1842" s="86" t="s">
        <v>2734</v>
      </c>
      <c r="C1842" s="86">
        <v>5</v>
      </c>
      <c r="D1842" s="121">
        <v>0.004944435265818978</v>
      </c>
      <c r="E1842" s="121">
        <v>1.9710695820603246</v>
      </c>
      <c r="F1842" s="86" t="s">
        <v>2573</v>
      </c>
      <c r="G1842" s="86" t="b">
        <v>0</v>
      </c>
      <c r="H1842" s="86" t="b">
        <v>0</v>
      </c>
      <c r="I1842" s="86" t="b">
        <v>0</v>
      </c>
      <c r="J1842" s="86" t="b">
        <v>0</v>
      </c>
      <c r="K1842" s="86" t="b">
        <v>0</v>
      </c>
      <c r="L1842" s="86" t="b">
        <v>0</v>
      </c>
    </row>
    <row r="1843" spans="1:12" ht="15">
      <c r="A1843" s="86" t="s">
        <v>2734</v>
      </c>
      <c r="B1843" s="86" t="s">
        <v>3318</v>
      </c>
      <c r="C1843" s="86">
        <v>5</v>
      </c>
      <c r="D1843" s="121">
        <v>0.004944435265818978</v>
      </c>
      <c r="E1843" s="121">
        <v>1.9710695820603246</v>
      </c>
      <c r="F1843" s="86" t="s">
        <v>2573</v>
      </c>
      <c r="G1843" s="86" t="b">
        <v>0</v>
      </c>
      <c r="H1843" s="86" t="b">
        <v>0</v>
      </c>
      <c r="I1843" s="86" t="b">
        <v>0</v>
      </c>
      <c r="J1843" s="86" t="b">
        <v>1</v>
      </c>
      <c r="K1843" s="86" t="b">
        <v>0</v>
      </c>
      <c r="L1843" s="86" t="b">
        <v>0</v>
      </c>
    </row>
    <row r="1844" spans="1:12" ht="15">
      <c r="A1844" s="86" t="s">
        <v>3318</v>
      </c>
      <c r="B1844" s="86" t="s">
        <v>238</v>
      </c>
      <c r="C1844" s="86">
        <v>5</v>
      </c>
      <c r="D1844" s="121">
        <v>0.004944435265818978</v>
      </c>
      <c r="E1844" s="121">
        <v>1.9710695820603246</v>
      </c>
      <c r="F1844" s="86" t="s">
        <v>2573</v>
      </c>
      <c r="G1844" s="86" t="b">
        <v>1</v>
      </c>
      <c r="H1844" s="86" t="b">
        <v>0</v>
      </c>
      <c r="I1844" s="86" t="b">
        <v>0</v>
      </c>
      <c r="J1844" s="86" t="b">
        <v>0</v>
      </c>
      <c r="K1844" s="86" t="b">
        <v>0</v>
      </c>
      <c r="L1844" s="86" t="b">
        <v>0</v>
      </c>
    </row>
    <row r="1845" spans="1:12" ht="15">
      <c r="A1845" s="86" t="s">
        <v>238</v>
      </c>
      <c r="B1845" s="86" t="s">
        <v>2713</v>
      </c>
      <c r="C1845" s="86">
        <v>5</v>
      </c>
      <c r="D1845" s="121">
        <v>0.004944435265818978</v>
      </c>
      <c r="E1845" s="121">
        <v>1.1259715420460679</v>
      </c>
      <c r="F1845" s="86" t="s">
        <v>2573</v>
      </c>
      <c r="G1845" s="86" t="b">
        <v>0</v>
      </c>
      <c r="H1845" s="86" t="b">
        <v>0</v>
      </c>
      <c r="I1845" s="86" t="b">
        <v>0</v>
      </c>
      <c r="J1845" s="86" t="b">
        <v>0</v>
      </c>
      <c r="K1845" s="86" t="b">
        <v>0</v>
      </c>
      <c r="L1845" s="86" t="b">
        <v>0</v>
      </c>
    </row>
    <row r="1846" spans="1:12" ht="15">
      <c r="A1846" s="86" t="s">
        <v>2713</v>
      </c>
      <c r="B1846" s="86" t="s">
        <v>3205</v>
      </c>
      <c r="C1846" s="86">
        <v>5</v>
      </c>
      <c r="D1846" s="121">
        <v>0.004944435265818978</v>
      </c>
      <c r="E1846" s="121">
        <v>1.1137370856290563</v>
      </c>
      <c r="F1846" s="86" t="s">
        <v>2573</v>
      </c>
      <c r="G1846" s="86" t="b">
        <v>0</v>
      </c>
      <c r="H1846" s="86" t="b">
        <v>0</v>
      </c>
      <c r="I1846" s="86" t="b">
        <v>0</v>
      </c>
      <c r="J1846" s="86" t="b">
        <v>0</v>
      </c>
      <c r="K1846" s="86" t="b">
        <v>0</v>
      </c>
      <c r="L1846" s="86" t="b">
        <v>0</v>
      </c>
    </row>
    <row r="1847" spans="1:12" ht="15">
      <c r="A1847" s="86" t="s">
        <v>3205</v>
      </c>
      <c r="B1847" s="86" t="s">
        <v>3154</v>
      </c>
      <c r="C1847" s="86">
        <v>5</v>
      </c>
      <c r="D1847" s="121">
        <v>0.004944435265818978</v>
      </c>
      <c r="E1847" s="121">
        <v>1.7669495994043998</v>
      </c>
      <c r="F1847" s="86" t="s">
        <v>2573</v>
      </c>
      <c r="G1847" s="86" t="b">
        <v>0</v>
      </c>
      <c r="H1847" s="86" t="b">
        <v>0</v>
      </c>
      <c r="I1847" s="86" t="b">
        <v>0</v>
      </c>
      <c r="J1847" s="86" t="b">
        <v>0</v>
      </c>
      <c r="K1847" s="86" t="b">
        <v>0</v>
      </c>
      <c r="L1847" s="86" t="b">
        <v>0</v>
      </c>
    </row>
    <row r="1848" spans="1:12" ht="15">
      <c r="A1848" s="86" t="s">
        <v>2719</v>
      </c>
      <c r="B1848" s="86" t="s">
        <v>3284</v>
      </c>
      <c r="C1848" s="86">
        <v>4</v>
      </c>
      <c r="D1848" s="121">
        <v>0.004396549409506405</v>
      </c>
      <c r="E1848" s="121">
        <v>1.8461308454520247</v>
      </c>
      <c r="F1848" s="86" t="s">
        <v>2573</v>
      </c>
      <c r="G1848" s="86" t="b">
        <v>0</v>
      </c>
      <c r="H1848" s="86" t="b">
        <v>0</v>
      </c>
      <c r="I1848" s="86" t="b">
        <v>0</v>
      </c>
      <c r="J1848" s="86" t="b">
        <v>0</v>
      </c>
      <c r="K1848" s="86" t="b">
        <v>0</v>
      </c>
      <c r="L1848" s="86" t="b">
        <v>0</v>
      </c>
    </row>
    <row r="1849" spans="1:12" ht="15">
      <c r="A1849" s="86" t="s">
        <v>3284</v>
      </c>
      <c r="B1849" s="86" t="s">
        <v>2713</v>
      </c>
      <c r="C1849" s="86">
        <v>4</v>
      </c>
      <c r="D1849" s="121">
        <v>0.004396549409506405</v>
      </c>
      <c r="E1849" s="121">
        <v>1.3812440471493739</v>
      </c>
      <c r="F1849" s="86" t="s">
        <v>2573</v>
      </c>
      <c r="G1849" s="86" t="b">
        <v>0</v>
      </c>
      <c r="H1849" s="86" t="b">
        <v>0</v>
      </c>
      <c r="I1849" s="86" t="b">
        <v>0</v>
      </c>
      <c r="J1849" s="86" t="b">
        <v>0</v>
      </c>
      <c r="K1849" s="86" t="b">
        <v>0</v>
      </c>
      <c r="L1849" s="86" t="b">
        <v>0</v>
      </c>
    </row>
    <row r="1850" spans="1:12" ht="15">
      <c r="A1850" s="86" t="s">
        <v>2713</v>
      </c>
      <c r="B1850" s="86" t="s">
        <v>2714</v>
      </c>
      <c r="C1850" s="86">
        <v>4</v>
      </c>
      <c r="D1850" s="121">
        <v>0.004396549409506405</v>
      </c>
      <c r="E1850" s="121">
        <v>0.8249415463820867</v>
      </c>
      <c r="F1850" s="86" t="s">
        <v>2573</v>
      </c>
      <c r="G1850" s="86" t="b">
        <v>0</v>
      </c>
      <c r="H1850" s="86" t="b">
        <v>0</v>
      </c>
      <c r="I1850" s="86" t="b">
        <v>0</v>
      </c>
      <c r="J1850" s="86" t="b">
        <v>0</v>
      </c>
      <c r="K1850" s="86" t="b">
        <v>0</v>
      </c>
      <c r="L1850" s="86" t="b">
        <v>0</v>
      </c>
    </row>
    <row r="1851" spans="1:12" ht="15">
      <c r="A1851" s="86" t="s">
        <v>2714</v>
      </c>
      <c r="B1851" s="86" t="s">
        <v>3210</v>
      </c>
      <c r="C1851" s="86">
        <v>4</v>
      </c>
      <c r="D1851" s="121">
        <v>0.004396549409506405</v>
      </c>
      <c r="E1851" s="121">
        <v>1.7791840558214116</v>
      </c>
      <c r="F1851" s="86" t="s">
        <v>2573</v>
      </c>
      <c r="G1851" s="86" t="b">
        <v>0</v>
      </c>
      <c r="H1851" s="86" t="b">
        <v>0</v>
      </c>
      <c r="I1851" s="86" t="b">
        <v>0</v>
      </c>
      <c r="J1851" s="86" t="b">
        <v>0</v>
      </c>
      <c r="K1851" s="86" t="b">
        <v>0</v>
      </c>
      <c r="L1851" s="86" t="b">
        <v>0</v>
      </c>
    </row>
    <row r="1852" spans="1:12" ht="15">
      <c r="A1852" s="86" t="s">
        <v>3192</v>
      </c>
      <c r="B1852" s="86" t="s">
        <v>2730</v>
      </c>
      <c r="C1852" s="86">
        <v>4</v>
      </c>
      <c r="D1852" s="121">
        <v>0.004396549409506405</v>
      </c>
      <c r="E1852" s="121">
        <v>1.9253120914996495</v>
      </c>
      <c r="F1852" s="86" t="s">
        <v>2573</v>
      </c>
      <c r="G1852" s="86" t="b">
        <v>0</v>
      </c>
      <c r="H1852" s="86" t="b">
        <v>0</v>
      </c>
      <c r="I1852" s="86" t="b">
        <v>0</v>
      </c>
      <c r="J1852" s="86" t="b">
        <v>0</v>
      </c>
      <c r="K1852" s="86" t="b">
        <v>0</v>
      </c>
      <c r="L1852" s="86" t="b">
        <v>0</v>
      </c>
    </row>
    <row r="1853" spans="1:12" ht="15">
      <c r="A1853" s="86" t="s">
        <v>2730</v>
      </c>
      <c r="B1853" s="86" t="s">
        <v>3371</v>
      </c>
      <c r="C1853" s="86">
        <v>4</v>
      </c>
      <c r="D1853" s="121">
        <v>0.004396549409506405</v>
      </c>
      <c r="E1853" s="121">
        <v>2.022222104507706</v>
      </c>
      <c r="F1853" s="86" t="s">
        <v>2573</v>
      </c>
      <c r="G1853" s="86" t="b">
        <v>0</v>
      </c>
      <c r="H1853" s="86" t="b">
        <v>0</v>
      </c>
      <c r="I1853" s="86" t="b">
        <v>0</v>
      </c>
      <c r="J1853" s="86" t="b">
        <v>0</v>
      </c>
      <c r="K1853" s="86" t="b">
        <v>0</v>
      </c>
      <c r="L1853" s="86" t="b">
        <v>0</v>
      </c>
    </row>
    <row r="1854" spans="1:12" ht="15">
      <c r="A1854" s="86" t="s">
        <v>3371</v>
      </c>
      <c r="B1854" s="86" t="s">
        <v>2725</v>
      </c>
      <c r="C1854" s="86">
        <v>4</v>
      </c>
      <c r="D1854" s="121">
        <v>0.004396549409506405</v>
      </c>
      <c r="E1854" s="121">
        <v>1.8113687391928128</v>
      </c>
      <c r="F1854" s="86" t="s">
        <v>2573</v>
      </c>
      <c r="G1854" s="86" t="b">
        <v>0</v>
      </c>
      <c r="H1854" s="86" t="b">
        <v>0</v>
      </c>
      <c r="I1854" s="86" t="b">
        <v>0</v>
      </c>
      <c r="J1854" s="86" t="b">
        <v>0</v>
      </c>
      <c r="K1854" s="86" t="b">
        <v>0</v>
      </c>
      <c r="L1854" s="86" t="b">
        <v>0</v>
      </c>
    </row>
    <row r="1855" spans="1:12" ht="15">
      <c r="A1855" s="86" t="s">
        <v>2725</v>
      </c>
      <c r="B1855" s="86" t="s">
        <v>3278</v>
      </c>
      <c r="C1855" s="86">
        <v>4</v>
      </c>
      <c r="D1855" s="121">
        <v>0.004396549409506405</v>
      </c>
      <c r="E1855" s="121">
        <v>1.8113687391928128</v>
      </c>
      <c r="F1855" s="86" t="s">
        <v>2573</v>
      </c>
      <c r="G1855" s="86" t="b">
        <v>0</v>
      </c>
      <c r="H1855" s="86" t="b">
        <v>0</v>
      </c>
      <c r="I1855" s="86" t="b">
        <v>0</v>
      </c>
      <c r="J1855" s="86" t="b">
        <v>0</v>
      </c>
      <c r="K1855" s="86" t="b">
        <v>0</v>
      </c>
      <c r="L1855" s="86" t="b">
        <v>0</v>
      </c>
    </row>
    <row r="1856" spans="1:12" ht="15">
      <c r="A1856" s="86" t="s">
        <v>3278</v>
      </c>
      <c r="B1856" s="86" t="s">
        <v>3253</v>
      </c>
      <c r="C1856" s="86">
        <v>4</v>
      </c>
      <c r="D1856" s="121">
        <v>0.004396549409506405</v>
      </c>
      <c r="E1856" s="121">
        <v>2.323252100171687</v>
      </c>
      <c r="F1856" s="86" t="s">
        <v>2573</v>
      </c>
      <c r="G1856" s="86" t="b">
        <v>0</v>
      </c>
      <c r="H1856" s="86" t="b">
        <v>0</v>
      </c>
      <c r="I1856" s="86" t="b">
        <v>0</v>
      </c>
      <c r="J1856" s="86" t="b">
        <v>0</v>
      </c>
      <c r="K1856" s="86" t="b">
        <v>0</v>
      </c>
      <c r="L1856" s="86" t="b">
        <v>0</v>
      </c>
    </row>
    <row r="1857" spans="1:12" ht="15">
      <c r="A1857" s="86" t="s">
        <v>3253</v>
      </c>
      <c r="B1857" s="86" t="s">
        <v>3228</v>
      </c>
      <c r="C1857" s="86">
        <v>4</v>
      </c>
      <c r="D1857" s="121">
        <v>0.004396549409506405</v>
      </c>
      <c r="E1857" s="121">
        <v>2.323252100171687</v>
      </c>
      <c r="F1857" s="86" t="s">
        <v>2573</v>
      </c>
      <c r="G1857" s="86" t="b">
        <v>0</v>
      </c>
      <c r="H1857" s="86" t="b">
        <v>0</v>
      </c>
      <c r="I1857" s="86" t="b">
        <v>0</v>
      </c>
      <c r="J1857" s="86" t="b">
        <v>0</v>
      </c>
      <c r="K1857" s="86" t="b">
        <v>0</v>
      </c>
      <c r="L1857" s="86" t="b">
        <v>0</v>
      </c>
    </row>
    <row r="1858" spans="1:12" ht="15">
      <c r="A1858" s="86" t="s">
        <v>3228</v>
      </c>
      <c r="B1858" s="86" t="s">
        <v>2715</v>
      </c>
      <c r="C1858" s="86">
        <v>4</v>
      </c>
      <c r="D1858" s="121">
        <v>0.004396549409506405</v>
      </c>
      <c r="E1858" s="121">
        <v>1.7211921088437248</v>
      </c>
      <c r="F1858" s="86" t="s">
        <v>2573</v>
      </c>
      <c r="G1858" s="86" t="b">
        <v>0</v>
      </c>
      <c r="H1858" s="86" t="b">
        <v>0</v>
      </c>
      <c r="I1858" s="86" t="b">
        <v>0</v>
      </c>
      <c r="J1858" s="86" t="b">
        <v>0</v>
      </c>
      <c r="K1858" s="86" t="b">
        <v>0</v>
      </c>
      <c r="L1858" s="86" t="b">
        <v>0</v>
      </c>
    </row>
    <row r="1859" spans="1:12" ht="15">
      <c r="A1859" s="86" t="s">
        <v>2715</v>
      </c>
      <c r="B1859" s="86" t="s">
        <v>3191</v>
      </c>
      <c r="C1859" s="86">
        <v>4</v>
      </c>
      <c r="D1859" s="121">
        <v>0.004396549409506405</v>
      </c>
      <c r="E1859" s="121">
        <v>1.3690095907323623</v>
      </c>
      <c r="F1859" s="86" t="s">
        <v>2573</v>
      </c>
      <c r="G1859" s="86" t="b">
        <v>0</v>
      </c>
      <c r="H1859" s="86" t="b">
        <v>0</v>
      </c>
      <c r="I1859" s="86" t="b">
        <v>0</v>
      </c>
      <c r="J1859" s="86" t="b">
        <v>0</v>
      </c>
      <c r="K1859" s="86" t="b">
        <v>0</v>
      </c>
      <c r="L1859" s="86" t="b">
        <v>0</v>
      </c>
    </row>
    <row r="1860" spans="1:12" ht="15">
      <c r="A1860" s="86" t="s">
        <v>3191</v>
      </c>
      <c r="B1860" s="86" t="s">
        <v>2725</v>
      </c>
      <c r="C1860" s="86">
        <v>4</v>
      </c>
      <c r="D1860" s="121">
        <v>0.004396549409506405</v>
      </c>
      <c r="E1860" s="121">
        <v>1.4591862210814504</v>
      </c>
      <c r="F1860" s="86" t="s">
        <v>2573</v>
      </c>
      <c r="G1860" s="86" t="b">
        <v>0</v>
      </c>
      <c r="H1860" s="86" t="b">
        <v>0</v>
      </c>
      <c r="I1860" s="86" t="b">
        <v>0</v>
      </c>
      <c r="J1860" s="86" t="b">
        <v>0</v>
      </c>
      <c r="K1860" s="86" t="b">
        <v>0</v>
      </c>
      <c r="L1860" s="86" t="b">
        <v>0</v>
      </c>
    </row>
    <row r="1861" spans="1:12" ht="15">
      <c r="A1861" s="86" t="s">
        <v>2725</v>
      </c>
      <c r="B1861" s="86" t="s">
        <v>3193</v>
      </c>
      <c r="C1861" s="86">
        <v>4</v>
      </c>
      <c r="D1861" s="121">
        <v>0.004396549409506405</v>
      </c>
      <c r="E1861" s="121">
        <v>1.6352774801371315</v>
      </c>
      <c r="F1861" s="86" t="s">
        <v>2573</v>
      </c>
      <c r="G1861" s="86" t="b">
        <v>0</v>
      </c>
      <c r="H1861" s="86" t="b">
        <v>0</v>
      </c>
      <c r="I1861" s="86" t="b">
        <v>0</v>
      </c>
      <c r="J1861" s="86" t="b">
        <v>0</v>
      </c>
      <c r="K1861" s="86" t="b">
        <v>0</v>
      </c>
      <c r="L1861" s="86" t="b">
        <v>0</v>
      </c>
    </row>
    <row r="1862" spans="1:12" ht="15">
      <c r="A1862" s="86" t="s">
        <v>3193</v>
      </c>
      <c r="B1862" s="86" t="s">
        <v>3372</v>
      </c>
      <c r="C1862" s="86">
        <v>4</v>
      </c>
      <c r="D1862" s="121">
        <v>0.004396549409506405</v>
      </c>
      <c r="E1862" s="121">
        <v>2.1471608411160057</v>
      </c>
      <c r="F1862" s="86" t="s">
        <v>2573</v>
      </c>
      <c r="G1862" s="86" t="b">
        <v>0</v>
      </c>
      <c r="H1862" s="86" t="b">
        <v>0</v>
      </c>
      <c r="I1862" s="86" t="b">
        <v>0</v>
      </c>
      <c r="J1862" s="86" t="b">
        <v>0</v>
      </c>
      <c r="K1862" s="86" t="b">
        <v>0</v>
      </c>
      <c r="L1862" s="86" t="b">
        <v>0</v>
      </c>
    </row>
    <row r="1863" spans="1:12" ht="15">
      <c r="A1863" s="86" t="s">
        <v>3372</v>
      </c>
      <c r="B1863" s="86" t="s">
        <v>3373</v>
      </c>
      <c r="C1863" s="86">
        <v>4</v>
      </c>
      <c r="D1863" s="121">
        <v>0.004396549409506405</v>
      </c>
      <c r="E1863" s="121">
        <v>2.323252100171687</v>
      </c>
      <c r="F1863" s="86" t="s">
        <v>2573</v>
      </c>
      <c r="G1863" s="86" t="b">
        <v>0</v>
      </c>
      <c r="H1863" s="86" t="b">
        <v>0</v>
      </c>
      <c r="I1863" s="86" t="b">
        <v>0</v>
      </c>
      <c r="J1863" s="86" t="b">
        <v>0</v>
      </c>
      <c r="K1863" s="86" t="b">
        <v>0</v>
      </c>
      <c r="L1863" s="86" t="b">
        <v>0</v>
      </c>
    </row>
    <row r="1864" spans="1:12" ht="15">
      <c r="A1864" s="86" t="s">
        <v>3373</v>
      </c>
      <c r="B1864" s="86" t="s">
        <v>3374</v>
      </c>
      <c r="C1864" s="86">
        <v>4</v>
      </c>
      <c r="D1864" s="121">
        <v>0.004396549409506405</v>
      </c>
      <c r="E1864" s="121">
        <v>2.323252100171687</v>
      </c>
      <c r="F1864" s="86" t="s">
        <v>2573</v>
      </c>
      <c r="G1864" s="86" t="b">
        <v>0</v>
      </c>
      <c r="H1864" s="86" t="b">
        <v>0</v>
      </c>
      <c r="I1864" s="86" t="b">
        <v>0</v>
      </c>
      <c r="J1864" s="86" t="b">
        <v>0</v>
      </c>
      <c r="K1864" s="86" t="b">
        <v>0</v>
      </c>
      <c r="L1864" s="86" t="b">
        <v>0</v>
      </c>
    </row>
    <row r="1865" spans="1:12" ht="15">
      <c r="A1865" s="86" t="s">
        <v>3374</v>
      </c>
      <c r="B1865" s="86" t="s">
        <v>2769</v>
      </c>
      <c r="C1865" s="86">
        <v>4</v>
      </c>
      <c r="D1865" s="121">
        <v>0.004396549409506405</v>
      </c>
      <c r="E1865" s="121">
        <v>2.323252100171687</v>
      </c>
      <c r="F1865" s="86" t="s">
        <v>2573</v>
      </c>
      <c r="G1865" s="86" t="b">
        <v>0</v>
      </c>
      <c r="H1865" s="86" t="b">
        <v>0</v>
      </c>
      <c r="I1865" s="86" t="b">
        <v>0</v>
      </c>
      <c r="J1865" s="86" t="b">
        <v>0</v>
      </c>
      <c r="K1865" s="86" t="b">
        <v>0</v>
      </c>
      <c r="L1865" s="86" t="b">
        <v>0</v>
      </c>
    </row>
    <row r="1866" spans="1:12" ht="15">
      <c r="A1866" s="86" t="s">
        <v>2769</v>
      </c>
      <c r="B1866" s="86" t="s">
        <v>2715</v>
      </c>
      <c r="C1866" s="86">
        <v>4</v>
      </c>
      <c r="D1866" s="121">
        <v>0.004396549409506405</v>
      </c>
      <c r="E1866" s="121">
        <v>1.7211921088437248</v>
      </c>
      <c r="F1866" s="86" t="s">
        <v>2573</v>
      </c>
      <c r="G1866" s="86" t="b">
        <v>0</v>
      </c>
      <c r="H1866" s="86" t="b">
        <v>0</v>
      </c>
      <c r="I1866" s="86" t="b">
        <v>0</v>
      </c>
      <c r="J1866" s="86" t="b">
        <v>0</v>
      </c>
      <c r="K1866" s="86" t="b">
        <v>0</v>
      </c>
      <c r="L1866" s="86" t="b">
        <v>0</v>
      </c>
    </row>
    <row r="1867" spans="1:12" ht="15">
      <c r="A1867" s="86" t="s">
        <v>2715</v>
      </c>
      <c r="B1867" s="86" t="s">
        <v>3232</v>
      </c>
      <c r="C1867" s="86">
        <v>4</v>
      </c>
      <c r="D1867" s="121">
        <v>0.004396549409506405</v>
      </c>
      <c r="E1867" s="121">
        <v>1.7211921088437248</v>
      </c>
      <c r="F1867" s="86" t="s">
        <v>2573</v>
      </c>
      <c r="G1867" s="86" t="b">
        <v>0</v>
      </c>
      <c r="H1867" s="86" t="b">
        <v>0</v>
      </c>
      <c r="I1867" s="86" t="b">
        <v>0</v>
      </c>
      <c r="J1867" s="86" t="b">
        <v>0</v>
      </c>
      <c r="K1867" s="86" t="b">
        <v>0</v>
      </c>
      <c r="L1867" s="86" t="b">
        <v>0</v>
      </c>
    </row>
    <row r="1868" spans="1:12" ht="15">
      <c r="A1868" s="86" t="s">
        <v>3232</v>
      </c>
      <c r="B1868" s="86" t="s">
        <v>3200</v>
      </c>
      <c r="C1868" s="86">
        <v>4</v>
      </c>
      <c r="D1868" s="121">
        <v>0.004396549409506405</v>
      </c>
      <c r="E1868" s="121">
        <v>2.323252100171687</v>
      </c>
      <c r="F1868" s="86" t="s">
        <v>2573</v>
      </c>
      <c r="G1868" s="86" t="b">
        <v>0</v>
      </c>
      <c r="H1868" s="86" t="b">
        <v>0</v>
      </c>
      <c r="I1868" s="86" t="b">
        <v>0</v>
      </c>
      <c r="J1868" s="86" t="b">
        <v>0</v>
      </c>
      <c r="K1868" s="86" t="b">
        <v>0</v>
      </c>
      <c r="L1868" s="86" t="b">
        <v>0</v>
      </c>
    </row>
    <row r="1869" spans="1:12" ht="15">
      <c r="A1869" s="86" t="s">
        <v>3200</v>
      </c>
      <c r="B1869" s="86" t="s">
        <v>3375</v>
      </c>
      <c r="C1869" s="86">
        <v>4</v>
      </c>
      <c r="D1869" s="121">
        <v>0.004396549409506405</v>
      </c>
      <c r="E1869" s="121">
        <v>2.323252100171687</v>
      </c>
      <c r="F1869" s="86" t="s">
        <v>2573</v>
      </c>
      <c r="G1869" s="86" t="b">
        <v>0</v>
      </c>
      <c r="H1869" s="86" t="b">
        <v>0</v>
      </c>
      <c r="I1869" s="86" t="b">
        <v>0</v>
      </c>
      <c r="J1869" s="86" t="b">
        <v>0</v>
      </c>
      <c r="K1869" s="86" t="b">
        <v>0</v>
      </c>
      <c r="L1869" s="86" t="b">
        <v>0</v>
      </c>
    </row>
    <row r="1870" spans="1:12" ht="15">
      <c r="A1870" s="86" t="s">
        <v>3375</v>
      </c>
      <c r="B1870" s="86" t="s">
        <v>3270</v>
      </c>
      <c r="C1870" s="86">
        <v>4</v>
      </c>
      <c r="D1870" s="121">
        <v>0.004396549409506405</v>
      </c>
      <c r="E1870" s="121">
        <v>2.323252100171687</v>
      </c>
      <c r="F1870" s="86" t="s">
        <v>2573</v>
      </c>
      <c r="G1870" s="86" t="b">
        <v>0</v>
      </c>
      <c r="H1870" s="86" t="b">
        <v>0</v>
      </c>
      <c r="I1870" s="86" t="b">
        <v>0</v>
      </c>
      <c r="J1870" s="86" t="b">
        <v>0</v>
      </c>
      <c r="K1870" s="86" t="b">
        <v>0</v>
      </c>
      <c r="L1870" s="86" t="b">
        <v>0</v>
      </c>
    </row>
    <row r="1871" spans="1:12" ht="15">
      <c r="A1871" s="86" t="s">
        <v>3270</v>
      </c>
      <c r="B1871" s="86" t="s">
        <v>3376</v>
      </c>
      <c r="C1871" s="86">
        <v>4</v>
      </c>
      <c r="D1871" s="121">
        <v>0.004396549409506405</v>
      </c>
      <c r="E1871" s="121">
        <v>2.323252100171687</v>
      </c>
      <c r="F1871" s="86" t="s">
        <v>2573</v>
      </c>
      <c r="G1871" s="86" t="b">
        <v>0</v>
      </c>
      <c r="H1871" s="86" t="b">
        <v>0</v>
      </c>
      <c r="I1871" s="86" t="b">
        <v>0</v>
      </c>
      <c r="J1871" s="86" t="b">
        <v>0</v>
      </c>
      <c r="K1871" s="86" t="b">
        <v>0</v>
      </c>
      <c r="L1871" s="86" t="b">
        <v>0</v>
      </c>
    </row>
    <row r="1872" spans="1:12" ht="15">
      <c r="A1872" s="86" t="s">
        <v>3376</v>
      </c>
      <c r="B1872" s="86" t="s">
        <v>2716</v>
      </c>
      <c r="C1872" s="86">
        <v>4</v>
      </c>
      <c r="D1872" s="121">
        <v>0.004396549409506405</v>
      </c>
      <c r="E1872" s="121">
        <v>1.5103387435288316</v>
      </c>
      <c r="F1872" s="86" t="s">
        <v>2573</v>
      </c>
      <c r="G1872" s="86" t="b">
        <v>0</v>
      </c>
      <c r="H1872" s="86" t="b">
        <v>0</v>
      </c>
      <c r="I1872" s="86" t="b">
        <v>0</v>
      </c>
      <c r="J1872" s="86" t="b">
        <v>0</v>
      </c>
      <c r="K1872" s="86" t="b">
        <v>0</v>
      </c>
      <c r="L1872" s="86" t="b">
        <v>0</v>
      </c>
    </row>
    <row r="1873" spans="1:12" ht="15">
      <c r="A1873" s="86" t="s">
        <v>2716</v>
      </c>
      <c r="B1873" s="86" t="s">
        <v>3377</v>
      </c>
      <c r="C1873" s="86">
        <v>4</v>
      </c>
      <c r="D1873" s="121">
        <v>0.004396549409506405</v>
      </c>
      <c r="E1873" s="121">
        <v>1.5103387435288316</v>
      </c>
      <c r="F1873" s="86" t="s">
        <v>2573</v>
      </c>
      <c r="G1873" s="86" t="b">
        <v>0</v>
      </c>
      <c r="H1873" s="86" t="b">
        <v>0</v>
      </c>
      <c r="I1873" s="86" t="b">
        <v>0</v>
      </c>
      <c r="J1873" s="86" t="b">
        <v>0</v>
      </c>
      <c r="K1873" s="86" t="b">
        <v>0</v>
      </c>
      <c r="L1873" s="86" t="b">
        <v>0</v>
      </c>
    </row>
    <row r="1874" spans="1:12" ht="15">
      <c r="A1874" s="86" t="s">
        <v>3377</v>
      </c>
      <c r="B1874" s="86" t="s">
        <v>3378</v>
      </c>
      <c r="C1874" s="86">
        <v>4</v>
      </c>
      <c r="D1874" s="121">
        <v>0.004396549409506405</v>
      </c>
      <c r="E1874" s="121">
        <v>2.323252100171687</v>
      </c>
      <c r="F1874" s="86" t="s">
        <v>2573</v>
      </c>
      <c r="G1874" s="86" t="b">
        <v>0</v>
      </c>
      <c r="H1874" s="86" t="b">
        <v>0</v>
      </c>
      <c r="I1874" s="86" t="b">
        <v>0</v>
      </c>
      <c r="J1874" s="86" t="b">
        <v>0</v>
      </c>
      <c r="K1874" s="86" t="b">
        <v>0</v>
      </c>
      <c r="L1874" s="86" t="b">
        <v>0</v>
      </c>
    </row>
    <row r="1875" spans="1:12" ht="15">
      <c r="A1875" s="86" t="s">
        <v>3378</v>
      </c>
      <c r="B1875" s="86" t="s">
        <v>3221</v>
      </c>
      <c r="C1875" s="86">
        <v>4</v>
      </c>
      <c r="D1875" s="121">
        <v>0.004396549409506405</v>
      </c>
      <c r="E1875" s="121">
        <v>2.226342087163631</v>
      </c>
      <c r="F1875" s="86" t="s">
        <v>2573</v>
      </c>
      <c r="G1875" s="86" t="b">
        <v>0</v>
      </c>
      <c r="H1875" s="86" t="b">
        <v>0</v>
      </c>
      <c r="I1875" s="86" t="b">
        <v>0</v>
      </c>
      <c r="J1875" s="86" t="b">
        <v>0</v>
      </c>
      <c r="K1875" s="86" t="b">
        <v>0</v>
      </c>
      <c r="L1875" s="86" t="b">
        <v>0</v>
      </c>
    </row>
    <row r="1876" spans="1:12" ht="15">
      <c r="A1876" s="86" t="s">
        <v>3221</v>
      </c>
      <c r="B1876" s="86" t="s">
        <v>341</v>
      </c>
      <c r="C1876" s="86">
        <v>4</v>
      </c>
      <c r="D1876" s="121">
        <v>0.004396549409506405</v>
      </c>
      <c r="E1876" s="121">
        <v>2.226342087163631</v>
      </c>
      <c r="F1876" s="86" t="s">
        <v>2573</v>
      </c>
      <c r="G1876" s="86" t="b">
        <v>0</v>
      </c>
      <c r="H1876" s="86" t="b">
        <v>0</v>
      </c>
      <c r="I1876" s="86" t="b">
        <v>0</v>
      </c>
      <c r="J1876" s="86" t="b">
        <v>0</v>
      </c>
      <c r="K1876" s="86" t="b">
        <v>0</v>
      </c>
      <c r="L1876" s="86" t="b">
        <v>0</v>
      </c>
    </row>
    <row r="1877" spans="1:12" ht="15">
      <c r="A1877" s="86" t="s">
        <v>341</v>
      </c>
      <c r="B1877" s="86" t="s">
        <v>3379</v>
      </c>
      <c r="C1877" s="86">
        <v>4</v>
      </c>
      <c r="D1877" s="121">
        <v>0.004396549409506405</v>
      </c>
      <c r="E1877" s="121">
        <v>2.323252100171687</v>
      </c>
      <c r="F1877" s="86" t="s">
        <v>2573</v>
      </c>
      <c r="G1877" s="86" t="b">
        <v>0</v>
      </c>
      <c r="H1877" s="86" t="b">
        <v>0</v>
      </c>
      <c r="I1877" s="86" t="b">
        <v>0</v>
      </c>
      <c r="J1877" s="86" t="b">
        <v>0</v>
      </c>
      <c r="K1877" s="86" t="b">
        <v>0</v>
      </c>
      <c r="L1877" s="86" t="b">
        <v>0</v>
      </c>
    </row>
    <row r="1878" spans="1:12" ht="15">
      <c r="A1878" s="86" t="s">
        <v>3379</v>
      </c>
      <c r="B1878" s="86" t="s">
        <v>3380</v>
      </c>
      <c r="C1878" s="86">
        <v>4</v>
      </c>
      <c r="D1878" s="121">
        <v>0.004396549409506405</v>
      </c>
      <c r="E1878" s="121">
        <v>2.323252100171687</v>
      </c>
      <c r="F1878" s="86" t="s">
        <v>2573</v>
      </c>
      <c r="G1878" s="86" t="b">
        <v>0</v>
      </c>
      <c r="H1878" s="86" t="b">
        <v>0</v>
      </c>
      <c r="I1878" s="86" t="b">
        <v>0</v>
      </c>
      <c r="J1878" s="86" t="b">
        <v>0</v>
      </c>
      <c r="K1878" s="86" t="b">
        <v>0</v>
      </c>
      <c r="L1878" s="86" t="b">
        <v>0</v>
      </c>
    </row>
    <row r="1879" spans="1:12" ht="15">
      <c r="A1879" s="86" t="s">
        <v>3380</v>
      </c>
      <c r="B1879" s="86" t="s">
        <v>340</v>
      </c>
      <c r="C1879" s="86">
        <v>4</v>
      </c>
      <c r="D1879" s="121">
        <v>0.004396549409506405</v>
      </c>
      <c r="E1879" s="121">
        <v>2.323252100171687</v>
      </c>
      <c r="F1879" s="86" t="s">
        <v>2573</v>
      </c>
      <c r="G1879" s="86" t="b">
        <v>0</v>
      </c>
      <c r="H1879" s="86" t="b">
        <v>0</v>
      </c>
      <c r="I1879" s="86" t="b">
        <v>0</v>
      </c>
      <c r="J1879" s="86" t="b">
        <v>0</v>
      </c>
      <c r="K1879" s="86" t="b">
        <v>0</v>
      </c>
      <c r="L1879" s="86" t="b">
        <v>0</v>
      </c>
    </row>
    <row r="1880" spans="1:12" ht="15">
      <c r="A1880" s="86" t="s">
        <v>340</v>
      </c>
      <c r="B1880" s="86" t="s">
        <v>2726</v>
      </c>
      <c r="C1880" s="86">
        <v>4</v>
      </c>
      <c r="D1880" s="121">
        <v>0.004396549409506405</v>
      </c>
      <c r="E1880" s="121">
        <v>2.226342087163631</v>
      </c>
      <c r="F1880" s="86" t="s">
        <v>2573</v>
      </c>
      <c r="G1880" s="86" t="b">
        <v>0</v>
      </c>
      <c r="H1880" s="86" t="b">
        <v>0</v>
      </c>
      <c r="I1880" s="86" t="b">
        <v>0</v>
      </c>
      <c r="J1880" s="86" t="b">
        <v>0</v>
      </c>
      <c r="K1880" s="86" t="b">
        <v>0</v>
      </c>
      <c r="L1880" s="86" t="b">
        <v>0</v>
      </c>
    </row>
    <row r="1881" spans="1:12" ht="15">
      <c r="A1881" s="86" t="s">
        <v>3304</v>
      </c>
      <c r="B1881" s="86" t="s">
        <v>3305</v>
      </c>
      <c r="C1881" s="86">
        <v>4</v>
      </c>
      <c r="D1881" s="121">
        <v>0.004396549409506405</v>
      </c>
      <c r="E1881" s="121">
        <v>2.323252100171687</v>
      </c>
      <c r="F1881" s="86" t="s">
        <v>2573</v>
      </c>
      <c r="G1881" s="86" t="b">
        <v>0</v>
      </c>
      <c r="H1881" s="86" t="b">
        <v>0</v>
      </c>
      <c r="I1881" s="86" t="b">
        <v>0</v>
      </c>
      <c r="J1881" s="86" t="b">
        <v>0</v>
      </c>
      <c r="K1881" s="86" t="b">
        <v>0</v>
      </c>
      <c r="L1881" s="86" t="b">
        <v>0</v>
      </c>
    </row>
    <row r="1882" spans="1:12" ht="15">
      <c r="A1882" s="86" t="s">
        <v>3305</v>
      </c>
      <c r="B1882" s="86" t="s">
        <v>293</v>
      </c>
      <c r="C1882" s="86">
        <v>4</v>
      </c>
      <c r="D1882" s="121">
        <v>0.004396549409506405</v>
      </c>
      <c r="E1882" s="121">
        <v>2.022222104507706</v>
      </c>
      <c r="F1882" s="86" t="s">
        <v>2573</v>
      </c>
      <c r="G1882" s="86" t="b">
        <v>0</v>
      </c>
      <c r="H1882" s="86" t="b">
        <v>0</v>
      </c>
      <c r="I1882" s="86" t="b">
        <v>0</v>
      </c>
      <c r="J1882" s="86" t="b">
        <v>0</v>
      </c>
      <c r="K1882" s="86" t="b">
        <v>0</v>
      </c>
      <c r="L1882" s="86" t="b">
        <v>0</v>
      </c>
    </row>
    <row r="1883" spans="1:12" ht="15">
      <c r="A1883" s="86" t="s">
        <v>293</v>
      </c>
      <c r="B1883" s="86" t="s">
        <v>2723</v>
      </c>
      <c r="C1883" s="86">
        <v>4</v>
      </c>
      <c r="D1883" s="121">
        <v>0.004396549409506405</v>
      </c>
      <c r="E1883" s="121">
        <v>1.8461308454520247</v>
      </c>
      <c r="F1883" s="86" t="s">
        <v>2573</v>
      </c>
      <c r="G1883" s="86" t="b">
        <v>0</v>
      </c>
      <c r="H1883" s="86" t="b">
        <v>0</v>
      </c>
      <c r="I1883" s="86" t="b">
        <v>0</v>
      </c>
      <c r="J1883" s="86" t="b">
        <v>0</v>
      </c>
      <c r="K1883" s="86" t="b">
        <v>0</v>
      </c>
      <c r="L1883" s="86" t="b">
        <v>0</v>
      </c>
    </row>
    <row r="1884" spans="1:12" ht="15">
      <c r="A1884" s="86" t="s">
        <v>2723</v>
      </c>
      <c r="B1884" s="86" t="s">
        <v>288</v>
      </c>
      <c r="C1884" s="86">
        <v>4</v>
      </c>
      <c r="D1884" s="121">
        <v>0.004396549409506405</v>
      </c>
      <c r="E1884" s="121">
        <v>1.7078281472857433</v>
      </c>
      <c r="F1884" s="86" t="s">
        <v>2573</v>
      </c>
      <c r="G1884" s="86" t="b">
        <v>0</v>
      </c>
      <c r="H1884" s="86" t="b">
        <v>0</v>
      </c>
      <c r="I1884" s="86" t="b">
        <v>0</v>
      </c>
      <c r="J1884" s="86" t="b">
        <v>0</v>
      </c>
      <c r="K1884" s="86" t="b">
        <v>0</v>
      </c>
      <c r="L1884" s="86" t="b">
        <v>0</v>
      </c>
    </row>
    <row r="1885" spans="1:12" ht="15">
      <c r="A1885" s="86" t="s">
        <v>288</v>
      </c>
      <c r="B1885" s="86" t="s">
        <v>3160</v>
      </c>
      <c r="C1885" s="86">
        <v>4</v>
      </c>
      <c r="D1885" s="121">
        <v>0.004396549409506405</v>
      </c>
      <c r="E1885" s="121">
        <v>1.64088135765513</v>
      </c>
      <c r="F1885" s="86" t="s">
        <v>2573</v>
      </c>
      <c r="G1885" s="86" t="b">
        <v>0</v>
      </c>
      <c r="H1885" s="86" t="b">
        <v>0</v>
      </c>
      <c r="I1885" s="86" t="b">
        <v>0</v>
      </c>
      <c r="J1885" s="86" t="b">
        <v>0</v>
      </c>
      <c r="K1885" s="86" t="b">
        <v>0</v>
      </c>
      <c r="L1885" s="86" t="b">
        <v>0</v>
      </c>
    </row>
    <row r="1886" spans="1:12" ht="15">
      <c r="A1886" s="86" t="s">
        <v>3160</v>
      </c>
      <c r="B1886" s="86" t="s">
        <v>309</v>
      </c>
      <c r="C1886" s="86">
        <v>4</v>
      </c>
      <c r="D1886" s="121">
        <v>0.004396549409506405</v>
      </c>
      <c r="E1886" s="121">
        <v>2.0802140514853926</v>
      </c>
      <c r="F1886" s="86" t="s">
        <v>2573</v>
      </c>
      <c r="G1886" s="86" t="b">
        <v>0</v>
      </c>
      <c r="H1886" s="86" t="b">
        <v>0</v>
      </c>
      <c r="I1886" s="86" t="b">
        <v>0</v>
      </c>
      <c r="J1886" s="86" t="b">
        <v>0</v>
      </c>
      <c r="K1886" s="86" t="b">
        <v>0</v>
      </c>
      <c r="L1886" s="86" t="b">
        <v>0</v>
      </c>
    </row>
    <row r="1887" spans="1:12" ht="15">
      <c r="A1887" s="86" t="s">
        <v>309</v>
      </c>
      <c r="B1887" s="86" t="s">
        <v>2722</v>
      </c>
      <c r="C1887" s="86">
        <v>4</v>
      </c>
      <c r="D1887" s="121">
        <v>0.004396549409506405</v>
      </c>
      <c r="E1887" s="121">
        <v>1.6465584905468205</v>
      </c>
      <c r="F1887" s="86" t="s">
        <v>2573</v>
      </c>
      <c r="G1887" s="86" t="b">
        <v>0</v>
      </c>
      <c r="H1887" s="86" t="b">
        <v>0</v>
      </c>
      <c r="I1887" s="86" t="b">
        <v>0</v>
      </c>
      <c r="J1887" s="86" t="b">
        <v>0</v>
      </c>
      <c r="K1887" s="86" t="b">
        <v>0</v>
      </c>
      <c r="L1887" s="86" t="b">
        <v>0</v>
      </c>
    </row>
    <row r="1888" spans="1:12" ht="15">
      <c r="A1888" s="86" t="s">
        <v>2722</v>
      </c>
      <c r="B1888" s="86" t="s">
        <v>238</v>
      </c>
      <c r="C1888" s="86">
        <v>4</v>
      </c>
      <c r="D1888" s="121">
        <v>0.004396549409506405</v>
      </c>
      <c r="E1888" s="121">
        <v>1.2943759724354582</v>
      </c>
      <c r="F1888" s="86" t="s">
        <v>2573</v>
      </c>
      <c r="G1888" s="86" t="b">
        <v>0</v>
      </c>
      <c r="H1888" s="86" t="b">
        <v>0</v>
      </c>
      <c r="I1888" s="86" t="b">
        <v>0</v>
      </c>
      <c r="J1888" s="86" t="b">
        <v>0</v>
      </c>
      <c r="K1888" s="86" t="b">
        <v>0</v>
      </c>
      <c r="L1888" s="86" t="b">
        <v>0</v>
      </c>
    </row>
    <row r="1889" spans="1:12" ht="15">
      <c r="A1889" s="86" t="s">
        <v>238</v>
      </c>
      <c r="B1889" s="86" t="s">
        <v>3205</v>
      </c>
      <c r="C1889" s="86">
        <v>4</v>
      </c>
      <c r="D1889" s="121">
        <v>0.004396549409506405</v>
      </c>
      <c r="E1889" s="121">
        <v>1.6188870639489623</v>
      </c>
      <c r="F1889" s="86" t="s">
        <v>2573</v>
      </c>
      <c r="G1889" s="86" t="b">
        <v>0</v>
      </c>
      <c r="H1889" s="86" t="b">
        <v>0</v>
      </c>
      <c r="I1889" s="86" t="b">
        <v>0</v>
      </c>
      <c r="J1889" s="86" t="b">
        <v>0</v>
      </c>
      <c r="K1889" s="86" t="b">
        <v>0</v>
      </c>
      <c r="L1889" s="86" t="b">
        <v>0</v>
      </c>
    </row>
    <row r="1890" spans="1:12" ht="15">
      <c r="A1890" s="86" t="s">
        <v>3205</v>
      </c>
      <c r="B1890" s="86" t="s">
        <v>2713</v>
      </c>
      <c r="C1890" s="86">
        <v>4</v>
      </c>
      <c r="D1890" s="121">
        <v>0.004396549409506405</v>
      </c>
      <c r="E1890" s="121">
        <v>1.0290615290380114</v>
      </c>
      <c r="F1890" s="86" t="s">
        <v>2573</v>
      </c>
      <c r="G1890" s="86" t="b">
        <v>0</v>
      </c>
      <c r="H1890" s="86" t="b">
        <v>0</v>
      </c>
      <c r="I1890" s="86" t="b">
        <v>0</v>
      </c>
      <c r="J1890" s="86" t="b">
        <v>0</v>
      </c>
      <c r="K1890" s="86" t="b">
        <v>0</v>
      </c>
      <c r="L1890" s="86" t="b">
        <v>0</v>
      </c>
    </row>
    <row r="1891" spans="1:12" ht="15">
      <c r="A1891" s="86" t="s">
        <v>2713</v>
      </c>
      <c r="B1891" s="86" t="s">
        <v>3306</v>
      </c>
      <c r="C1891" s="86">
        <v>4</v>
      </c>
      <c r="D1891" s="121">
        <v>0.004396549409506405</v>
      </c>
      <c r="E1891" s="121">
        <v>1.3690095907323623</v>
      </c>
      <c r="F1891" s="86" t="s">
        <v>2573</v>
      </c>
      <c r="G1891" s="86" t="b">
        <v>0</v>
      </c>
      <c r="H1891" s="86" t="b">
        <v>0</v>
      </c>
      <c r="I1891" s="86" t="b">
        <v>0</v>
      </c>
      <c r="J1891" s="86" t="b">
        <v>0</v>
      </c>
      <c r="K1891" s="86" t="b">
        <v>0</v>
      </c>
      <c r="L1891" s="86" t="b">
        <v>0</v>
      </c>
    </row>
    <row r="1892" spans="1:12" ht="15">
      <c r="A1892" s="86" t="s">
        <v>3186</v>
      </c>
      <c r="B1892" s="86" t="s">
        <v>3229</v>
      </c>
      <c r="C1892" s="86">
        <v>3</v>
      </c>
      <c r="D1892" s="121">
        <v>0.003723824127465299</v>
      </c>
      <c r="E1892" s="121">
        <v>2.0802140514853926</v>
      </c>
      <c r="F1892" s="86" t="s">
        <v>2573</v>
      </c>
      <c r="G1892" s="86" t="b">
        <v>0</v>
      </c>
      <c r="H1892" s="86" t="b">
        <v>0</v>
      </c>
      <c r="I1892" s="86" t="b">
        <v>0</v>
      </c>
      <c r="J1892" s="86" t="b">
        <v>0</v>
      </c>
      <c r="K1892" s="86" t="b">
        <v>0</v>
      </c>
      <c r="L1892" s="86" t="b">
        <v>0</v>
      </c>
    </row>
    <row r="1893" spans="1:12" ht="15">
      <c r="A1893" s="86" t="s">
        <v>3229</v>
      </c>
      <c r="B1893" s="86" t="s">
        <v>3201</v>
      </c>
      <c r="C1893" s="86">
        <v>3</v>
      </c>
      <c r="D1893" s="121">
        <v>0.003723824127465299</v>
      </c>
      <c r="E1893" s="121">
        <v>2.226342087163631</v>
      </c>
      <c r="F1893" s="86" t="s">
        <v>2573</v>
      </c>
      <c r="G1893" s="86" t="b">
        <v>0</v>
      </c>
      <c r="H1893" s="86" t="b">
        <v>0</v>
      </c>
      <c r="I1893" s="86" t="b">
        <v>0</v>
      </c>
      <c r="J1893" s="86" t="b">
        <v>0</v>
      </c>
      <c r="K1893" s="86" t="b">
        <v>0</v>
      </c>
      <c r="L1893" s="86" t="b">
        <v>0</v>
      </c>
    </row>
    <row r="1894" spans="1:12" ht="15">
      <c r="A1894" s="86" t="s">
        <v>3201</v>
      </c>
      <c r="B1894" s="86" t="s">
        <v>2713</v>
      </c>
      <c r="C1894" s="86">
        <v>3</v>
      </c>
      <c r="D1894" s="121">
        <v>0.003723824127465299</v>
      </c>
      <c r="E1894" s="121">
        <v>1.1593952975330175</v>
      </c>
      <c r="F1894" s="86" t="s">
        <v>2573</v>
      </c>
      <c r="G1894" s="86" t="b">
        <v>0</v>
      </c>
      <c r="H1894" s="86" t="b">
        <v>0</v>
      </c>
      <c r="I1894" s="86" t="b">
        <v>0</v>
      </c>
      <c r="J1894" s="86" t="b">
        <v>0</v>
      </c>
      <c r="K1894" s="86" t="b">
        <v>0</v>
      </c>
      <c r="L1894" s="86" t="b">
        <v>0</v>
      </c>
    </row>
    <row r="1895" spans="1:12" ht="15">
      <c r="A1895" s="86" t="s">
        <v>2713</v>
      </c>
      <c r="B1895" s="86" t="s">
        <v>3367</v>
      </c>
      <c r="C1895" s="86">
        <v>3</v>
      </c>
      <c r="D1895" s="121">
        <v>0.003723824127465299</v>
      </c>
      <c r="E1895" s="121">
        <v>1.3690095907323623</v>
      </c>
      <c r="F1895" s="86" t="s">
        <v>2573</v>
      </c>
      <c r="G1895" s="86" t="b">
        <v>0</v>
      </c>
      <c r="H1895" s="86" t="b">
        <v>0</v>
      </c>
      <c r="I1895" s="86" t="b">
        <v>0</v>
      </c>
      <c r="J1895" s="86" t="b">
        <v>0</v>
      </c>
      <c r="K1895" s="86" t="b">
        <v>0</v>
      </c>
      <c r="L1895" s="86" t="b">
        <v>0</v>
      </c>
    </row>
    <row r="1896" spans="1:12" ht="15">
      <c r="A1896" s="86" t="s">
        <v>3367</v>
      </c>
      <c r="B1896" s="86" t="s">
        <v>3184</v>
      </c>
      <c r="C1896" s="86">
        <v>3</v>
      </c>
      <c r="D1896" s="121">
        <v>0.003723824127465299</v>
      </c>
      <c r="E1896" s="121">
        <v>2.448190836779987</v>
      </c>
      <c r="F1896" s="86" t="s">
        <v>2573</v>
      </c>
      <c r="G1896" s="86" t="b">
        <v>0</v>
      </c>
      <c r="H1896" s="86" t="b">
        <v>0</v>
      </c>
      <c r="I1896" s="86" t="b">
        <v>0</v>
      </c>
      <c r="J1896" s="86" t="b">
        <v>0</v>
      </c>
      <c r="K1896" s="86" t="b">
        <v>0</v>
      </c>
      <c r="L1896" s="86" t="b">
        <v>0</v>
      </c>
    </row>
    <row r="1897" spans="1:12" ht="15">
      <c r="A1897" s="86" t="s">
        <v>3184</v>
      </c>
      <c r="B1897" s="86" t="s">
        <v>2719</v>
      </c>
      <c r="C1897" s="86">
        <v>3</v>
      </c>
      <c r="D1897" s="121">
        <v>0.003723824127465299</v>
      </c>
      <c r="E1897" s="121">
        <v>1.8461308454520247</v>
      </c>
      <c r="F1897" s="86" t="s">
        <v>2573</v>
      </c>
      <c r="G1897" s="86" t="b">
        <v>0</v>
      </c>
      <c r="H1897" s="86" t="b">
        <v>0</v>
      </c>
      <c r="I1897" s="86" t="b">
        <v>0</v>
      </c>
      <c r="J1897" s="86" t="b">
        <v>0</v>
      </c>
      <c r="K1897" s="86" t="b">
        <v>0</v>
      </c>
      <c r="L1897" s="86" t="b">
        <v>0</v>
      </c>
    </row>
    <row r="1898" spans="1:12" ht="15">
      <c r="A1898" s="86" t="s">
        <v>2719</v>
      </c>
      <c r="B1898" s="86" t="s">
        <v>293</v>
      </c>
      <c r="C1898" s="86">
        <v>3</v>
      </c>
      <c r="D1898" s="121">
        <v>0.003723824127465299</v>
      </c>
      <c r="E1898" s="121">
        <v>1.4201621131797435</v>
      </c>
      <c r="F1898" s="86" t="s">
        <v>2573</v>
      </c>
      <c r="G1898" s="86" t="b">
        <v>0</v>
      </c>
      <c r="H1898" s="86" t="b">
        <v>0</v>
      </c>
      <c r="I1898" s="86" t="b">
        <v>0</v>
      </c>
      <c r="J1898" s="86" t="b">
        <v>0</v>
      </c>
      <c r="K1898" s="86" t="b">
        <v>0</v>
      </c>
      <c r="L1898" s="86" t="b">
        <v>0</v>
      </c>
    </row>
    <row r="1899" spans="1:12" ht="15">
      <c r="A1899" s="86" t="s">
        <v>293</v>
      </c>
      <c r="B1899" s="86" t="s">
        <v>3207</v>
      </c>
      <c r="C1899" s="86">
        <v>3</v>
      </c>
      <c r="D1899" s="121">
        <v>0.003723824127465299</v>
      </c>
      <c r="E1899" s="121">
        <v>1.8972833678994059</v>
      </c>
      <c r="F1899" s="86" t="s">
        <v>2573</v>
      </c>
      <c r="G1899" s="86" t="b">
        <v>0</v>
      </c>
      <c r="H1899" s="86" t="b">
        <v>0</v>
      </c>
      <c r="I1899" s="86" t="b">
        <v>0</v>
      </c>
      <c r="J1899" s="86" t="b">
        <v>0</v>
      </c>
      <c r="K1899" s="86" t="b">
        <v>0</v>
      </c>
      <c r="L1899" s="86" t="b">
        <v>0</v>
      </c>
    </row>
    <row r="1900" spans="1:12" ht="15">
      <c r="A1900" s="86" t="s">
        <v>3186</v>
      </c>
      <c r="B1900" s="86" t="s">
        <v>3158</v>
      </c>
      <c r="C1900" s="86">
        <v>3</v>
      </c>
      <c r="D1900" s="121">
        <v>0.003723824127465299</v>
      </c>
      <c r="E1900" s="121">
        <v>1.9552753148770927</v>
      </c>
      <c r="F1900" s="86" t="s">
        <v>2573</v>
      </c>
      <c r="G1900" s="86" t="b">
        <v>0</v>
      </c>
      <c r="H1900" s="86" t="b">
        <v>0</v>
      </c>
      <c r="I1900" s="86" t="b">
        <v>0</v>
      </c>
      <c r="J1900" s="86" t="b">
        <v>0</v>
      </c>
      <c r="K1900" s="86" t="b">
        <v>0</v>
      </c>
      <c r="L1900" s="86" t="b">
        <v>0</v>
      </c>
    </row>
    <row r="1901" spans="1:12" ht="15">
      <c r="A1901" s="86" t="s">
        <v>3158</v>
      </c>
      <c r="B1901" s="86" t="s">
        <v>2727</v>
      </c>
      <c r="C1901" s="86">
        <v>3</v>
      </c>
      <c r="D1901" s="121">
        <v>0.003723824127465299</v>
      </c>
      <c r="E1901" s="121">
        <v>2.198313363563387</v>
      </c>
      <c r="F1901" s="86" t="s">
        <v>2573</v>
      </c>
      <c r="G1901" s="86" t="b">
        <v>0</v>
      </c>
      <c r="H1901" s="86" t="b">
        <v>0</v>
      </c>
      <c r="I1901" s="86" t="b">
        <v>0</v>
      </c>
      <c r="J1901" s="86" t="b">
        <v>0</v>
      </c>
      <c r="K1901" s="86" t="b">
        <v>0</v>
      </c>
      <c r="L1901" s="86" t="b">
        <v>0</v>
      </c>
    </row>
    <row r="1902" spans="1:12" ht="15">
      <c r="A1902" s="86" t="s">
        <v>2727</v>
      </c>
      <c r="B1902" s="86" t="s">
        <v>2734</v>
      </c>
      <c r="C1902" s="86">
        <v>3</v>
      </c>
      <c r="D1902" s="121">
        <v>0.003723824127465299</v>
      </c>
      <c r="E1902" s="121">
        <v>1.8461308454520247</v>
      </c>
      <c r="F1902" s="86" t="s">
        <v>2573</v>
      </c>
      <c r="G1902" s="86" t="b">
        <v>0</v>
      </c>
      <c r="H1902" s="86" t="b">
        <v>0</v>
      </c>
      <c r="I1902" s="86" t="b">
        <v>0</v>
      </c>
      <c r="J1902" s="86" t="b">
        <v>0</v>
      </c>
      <c r="K1902" s="86" t="b">
        <v>0</v>
      </c>
      <c r="L1902" s="86" t="b">
        <v>0</v>
      </c>
    </row>
    <row r="1903" spans="1:12" ht="15">
      <c r="A1903" s="86" t="s">
        <v>2734</v>
      </c>
      <c r="B1903" s="86" t="s">
        <v>3467</v>
      </c>
      <c r="C1903" s="86">
        <v>3</v>
      </c>
      <c r="D1903" s="121">
        <v>0.003723824127465299</v>
      </c>
      <c r="E1903" s="121">
        <v>1.9710695820603246</v>
      </c>
      <c r="F1903" s="86" t="s">
        <v>2573</v>
      </c>
      <c r="G1903" s="86" t="b">
        <v>0</v>
      </c>
      <c r="H1903" s="86" t="b">
        <v>0</v>
      </c>
      <c r="I1903" s="86" t="b">
        <v>0</v>
      </c>
      <c r="J1903" s="86" t="b">
        <v>0</v>
      </c>
      <c r="K1903" s="86" t="b">
        <v>0</v>
      </c>
      <c r="L1903" s="86" t="b">
        <v>0</v>
      </c>
    </row>
    <row r="1904" spans="1:12" ht="15">
      <c r="A1904" s="86" t="s">
        <v>3467</v>
      </c>
      <c r="B1904" s="86" t="s">
        <v>3295</v>
      </c>
      <c r="C1904" s="86">
        <v>3</v>
      </c>
      <c r="D1904" s="121">
        <v>0.003723824127465299</v>
      </c>
      <c r="E1904" s="121">
        <v>2.448190836779987</v>
      </c>
      <c r="F1904" s="86" t="s">
        <v>2573</v>
      </c>
      <c r="G1904" s="86" t="b">
        <v>0</v>
      </c>
      <c r="H1904" s="86" t="b">
        <v>0</v>
      </c>
      <c r="I1904" s="86" t="b">
        <v>0</v>
      </c>
      <c r="J1904" s="86" t="b">
        <v>0</v>
      </c>
      <c r="K1904" s="86" t="b">
        <v>0</v>
      </c>
      <c r="L1904" s="86" t="b">
        <v>0</v>
      </c>
    </row>
    <row r="1905" spans="1:12" ht="15">
      <c r="A1905" s="86" t="s">
        <v>3295</v>
      </c>
      <c r="B1905" s="86" t="s">
        <v>2719</v>
      </c>
      <c r="C1905" s="86">
        <v>3</v>
      </c>
      <c r="D1905" s="121">
        <v>0.003723824127465299</v>
      </c>
      <c r="E1905" s="121">
        <v>1.8461308454520247</v>
      </c>
      <c r="F1905" s="86" t="s">
        <v>2573</v>
      </c>
      <c r="G1905" s="86" t="b">
        <v>0</v>
      </c>
      <c r="H1905" s="86" t="b">
        <v>0</v>
      </c>
      <c r="I1905" s="86" t="b">
        <v>0</v>
      </c>
      <c r="J1905" s="86" t="b">
        <v>0</v>
      </c>
      <c r="K1905" s="86" t="b">
        <v>0</v>
      </c>
      <c r="L1905" s="86" t="b">
        <v>0</v>
      </c>
    </row>
    <row r="1906" spans="1:12" ht="15">
      <c r="A1906" s="86" t="s">
        <v>3210</v>
      </c>
      <c r="B1906" s="86" t="s">
        <v>3236</v>
      </c>
      <c r="C1906" s="86">
        <v>3</v>
      </c>
      <c r="D1906" s="121">
        <v>0.003723824127465299</v>
      </c>
      <c r="E1906" s="121">
        <v>2.198313363563387</v>
      </c>
      <c r="F1906" s="86" t="s">
        <v>2573</v>
      </c>
      <c r="G1906" s="86" t="b">
        <v>0</v>
      </c>
      <c r="H1906" s="86" t="b">
        <v>0</v>
      </c>
      <c r="I1906" s="86" t="b">
        <v>0</v>
      </c>
      <c r="J1906" s="86" t="b">
        <v>0</v>
      </c>
      <c r="K1906" s="86" t="b">
        <v>0</v>
      </c>
      <c r="L1906" s="86" t="b">
        <v>0</v>
      </c>
    </row>
    <row r="1907" spans="1:12" ht="15">
      <c r="A1907" s="86" t="s">
        <v>3236</v>
      </c>
      <c r="B1907" s="86" t="s">
        <v>2715</v>
      </c>
      <c r="C1907" s="86">
        <v>3</v>
      </c>
      <c r="D1907" s="121">
        <v>0.003723824127465299</v>
      </c>
      <c r="E1907" s="121">
        <v>1.5962533722354248</v>
      </c>
      <c r="F1907" s="86" t="s">
        <v>2573</v>
      </c>
      <c r="G1907" s="86" t="b">
        <v>0</v>
      </c>
      <c r="H1907" s="86" t="b">
        <v>0</v>
      </c>
      <c r="I1907" s="86" t="b">
        <v>0</v>
      </c>
      <c r="J1907" s="86" t="b">
        <v>0</v>
      </c>
      <c r="K1907" s="86" t="b">
        <v>0</v>
      </c>
      <c r="L1907" s="86" t="b">
        <v>0</v>
      </c>
    </row>
    <row r="1908" spans="1:12" ht="15">
      <c r="A1908" s="86" t="s">
        <v>2715</v>
      </c>
      <c r="B1908" s="86" t="s">
        <v>3468</v>
      </c>
      <c r="C1908" s="86">
        <v>3</v>
      </c>
      <c r="D1908" s="121">
        <v>0.003723824127465299</v>
      </c>
      <c r="E1908" s="121">
        <v>1.7211921088437248</v>
      </c>
      <c r="F1908" s="86" t="s">
        <v>2573</v>
      </c>
      <c r="G1908" s="86" t="b">
        <v>0</v>
      </c>
      <c r="H1908" s="86" t="b">
        <v>0</v>
      </c>
      <c r="I1908" s="86" t="b">
        <v>0</v>
      </c>
      <c r="J1908" s="86" t="b">
        <v>0</v>
      </c>
      <c r="K1908" s="86" t="b">
        <v>0</v>
      </c>
      <c r="L1908" s="86" t="b">
        <v>0</v>
      </c>
    </row>
    <row r="1909" spans="1:12" ht="15">
      <c r="A1909" s="86" t="s">
        <v>3468</v>
      </c>
      <c r="B1909" s="86" t="s">
        <v>3469</v>
      </c>
      <c r="C1909" s="86">
        <v>3</v>
      </c>
      <c r="D1909" s="121">
        <v>0.003723824127465299</v>
      </c>
      <c r="E1909" s="121">
        <v>2.448190836779987</v>
      </c>
      <c r="F1909" s="86" t="s">
        <v>2573</v>
      </c>
      <c r="G1909" s="86" t="b">
        <v>0</v>
      </c>
      <c r="H1909" s="86" t="b">
        <v>0</v>
      </c>
      <c r="I1909" s="86" t="b">
        <v>0</v>
      </c>
      <c r="J1909" s="86" t="b">
        <v>1</v>
      </c>
      <c r="K1909" s="86" t="b">
        <v>0</v>
      </c>
      <c r="L1909" s="86" t="b">
        <v>0</v>
      </c>
    </row>
    <row r="1910" spans="1:12" ht="15">
      <c r="A1910" s="86" t="s">
        <v>3469</v>
      </c>
      <c r="B1910" s="86" t="s">
        <v>2725</v>
      </c>
      <c r="C1910" s="86">
        <v>3</v>
      </c>
      <c r="D1910" s="121">
        <v>0.003723824127465299</v>
      </c>
      <c r="E1910" s="121">
        <v>1.8113687391928128</v>
      </c>
      <c r="F1910" s="86" t="s">
        <v>2573</v>
      </c>
      <c r="G1910" s="86" t="b">
        <v>1</v>
      </c>
      <c r="H1910" s="86" t="b">
        <v>0</v>
      </c>
      <c r="I1910" s="86" t="b">
        <v>0</v>
      </c>
      <c r="J1910" s="86" t="b">
        <v>0</v>
      </c>
      <c r="K1910" s="86" t="b">
        <v>0</v>
      </c>
      <c r="L1910" s="86" t="b">
        <v>0</v>
      </c>
    </row>
    <row r="1911" spans="1:12" ht="15">
      <c r="A1911" s="86" t="s">
        <v>2725</v>
      </c>
      <c r="B1911" s="86" t="s">
        <v>3470</v>
      </c>
      <c r="C1911" s="86">
        <v>3</v>
      </c>
      <c r="D1911" s="121">
        <v>0.003723824127465299</v>
      </c>
      <c r="E1911" s="121">
        <v>1.8113687391928128</v>
      </c>
      <c r="F1911" s="86" t="s">
        <v>2573</v>
      </c>
      <c r="G1911" s="86" t="b">
        <v>0</v>
      </c>
      <c r="H1911" s="86" t="b">
        <v>0</v>
      </c>
      <c r="I1911" s="86" t="b">
        <v>0</v>
      </c>
      <c r="J1911" s="86" t="b">
        <v>0</v>
      </c>
      <c r="K1911" s="86" t="b">
        <v>0</v>
      </c>
      <c r="L1911" s="86" t="b">
        <v>0</v>
      </c>
    </row>
    <row r="1912" spans="1:12" ht="15">
      <c r="A1912" s="86" t="s">
        <v>3470</v>
      </c>
      <c r="B1912" s="86" t="s">
        <v>2716</v>
      </c>
      <c r="C1912" s="86">
        <v>3</v>
      </c>
      <c r="D1912" s="121">
        <v>0.003723824127465299</v>
      </c>
      <c r="E1912" s="121">
        <v>1.5103387435288316</v>
      </c>
      <c r="F1912" s="86" t="s">
        <v>2573</v>
      </c>
      <c r="G1912" s="86" t="b">
        <v>0</v>
      </c>
      <c r="H1912" s="86" t="b">
        <v>0</v>
      </c>
      <c r="I1912" s="86" t="b">
        <v>0</v>
      </c>
      <c r="J1912" s="86" t="b">
        <v>0</v>
      </c>
      <c r="K1912" s="86" t="b">
        <v>0</v>
      </c>
      <c r="L1912" s="86" t="b">
        <v>0</v>
      </c>
    </row>
    <row r="1913" spans="1:12" ht="15">
      <c r="A1913" s="86" t="s">
        <v>2716</v>
      </c>
      <c r="B1913" s="86" t="s">
        <v>3471</v>
      </c>
      <c r="C1913" s="86">
        <v>3</v>
      </c>
      <c r="D1913" s="121">
        <v>0.003723824127465299</v>
      </c>
      <c r="E1913" s="121">
        <v>1.5103387435288316</v>
      </c>
      <c r="F1913" s="86" t="s">
        <v>2573</v>
      </c>
      <c r="G1913" s="86" t="b">
        <v>0</v>
      </c>
      <c r="H1913" s="86" t="b">
        <v>0</v>
      </c>
      <c r="I1913" s="86" t="b">
        <v>0</v>
      </c>
      <c r="J1913" s="86" t="b">
        <v>0</v>
      </c>
      <c r="K1913" s="86" t="b">
        <v>0</v>
      </c>
      <c r="L1913" s="86" t="b">
        <v>0</v>
      </c>
    </row>
    <row r="1914" spans="1:12" ht="15">
      <c r="A1914" s="86" t="s">
        <v>3471</v>
      </c>
      <c r="B1914" s="86" t="s">
        <v>3238</v>
      </c>
      <c r="C1914" s="86">
        <v>3</v>
      </c>
      <c r="D1914" s="121">
        <v>0.003723824127465299</v>
      </c>
      <c r="E1914" s="121">
        <v>2.448190836779987</v>
      </c>
      <c r="F1914" s="86" t="s">
        <v>2573</v>
      </c>
      <c r="G1914" s="86" t="b">
        <v>0</v>
      </c>
      <c r="H1914" s="86" t="b">
        <v>0</v>
      </c>
      <c r="I1914" s="86" t="b">
        <v>0</v>
      </c>
      <c r="J1914" s="86" t="b">
        <v>0</v>
      </c>
      <c r="K1914" s="86" t="b">
        <v>0</v>
      </c>
      <c r="L1914" s="86" t="b">
        <v>0</v>
      </c>
    </row>
    <row r="1915" spans="1:12" ht="15">
      <c r="A1915" s="86" t="s">
        <v>3238</v>
      </c>
      <c r="B1915" s="86" t="s">
        <v>2720</v>
      </c>
      <c r="C1915" s="86">
        <v>3</v>
      </c>
      <c r="D1915" s="121">
        <v>0.003723824127465299</v>
      </c>
      <c r="E1915" s="121">
        <v>2.1471608411160057</v>
      </c>
      <c r="F1915" s="86" t="s">
        <v>2573</v>
      </c>
      <c r="G1915" s="86" t="b">
        <v>0</v>
      </c>
      <c r="H1915" s="86" t="b">
        <v>0</v>
      </c>
      <c r="I1915" s="86" t="b">
        <v>0</v>
      </c>
      <c r="J1915" s="86" t="b">
        <v>0</v>
      </c>
      <c r="K1915" s="86" t="b">
        <v>0</v>
      </c>
      <c r="L1915" s="86" t="b">
        <v>0</v>
      </c>
    </row>
    <row r="1916" spans="1:12" ht="15">
      <c r="A1916" s="86" t="s">
        <v>2720</v>
      </c>
      <c r="B1916" s="86" t="s">
        <v>3191</v>
      </c>
      <c r="C1916" s="86">
        <v>3</v>
      </c>
      <c r="D1916" s="121">
        <v>0.003723824127465299</v>
      </c>
      <c r="E1916" s="121">
        <v>1.6700395863963435</v>
      </c>
      <c r="F1916" s="86" t="s">
        <v>2573</v>
      </c>
      <c r="G1916" s="86" t="b">
        <v>0</v>
      </c>
      <c r="H1916" s="86" t="b">
        <v>0</v>
      </c>
      <c r="I1916" s="86" t="b">
        <v>0</v>
      </c>
      <c r="J1916" s="86" t="b">
        <v>0</v>
      </c>
      <c r="K1916" s="86" t="b">
        <v>0</v>
      </c>
      <c r="L1916" s="86" t="b">
        <v>0</v>
      </c>
    </row>
    <row r="1917" spans="1:12" ht="15">
      <c r="A1917" s="86" t="s">
        <v>3191</v>
      </c>
      <c r="B1917" s="86" t="s">
        <v>3472</v>
      </c>
      <c r="C1917" s="86">
        <v>3</v>
      </c>
      <c r="D1917" s="121">
        <v>0.003723824127465299</v>
      </c>
      <c r="E1917" s="121">
        <v>1.9710695820603246</v>
      </c>
      <c r="F1917" s="86" t="s">
        <v>2573</v>
      </c>
      <c r="G1917" s="86" t="b">
        <v>0</v>
      </c>
      <c r="H1917" s="86" t="b">
        <v>0</v>
      </c>
      <c r="I1917" s="86" t="b">
        <v>0</v>
      </c>
      <c r="J1917" s="86" t="b">
        <v>0</v>
      </c>
      <c r="K1917" s="86" t="b">
        <v>0</v>
      </c>
      <c r="L1917" s="86" t="b">
        <v>0</v>
      </c>
    </row>
    <row r="1918" spans="1:12" ht="15">
      <c r="A1918" s="86" t="s">
        <v>3472</v>
      </c>
      <c r="B1918" s="86" t="s">
        <v>2714</v>
      </c>
      <c r="C1918" s="86">
        <v>3</v>
      </c>
      <c r="D1918" s="121">
        <v>0.003723824127465299</v>
      </c>
      <c r="E1918" s="121">
        <v>1.7791840558214116</v>
      </c>
      <c r="F1918" s="86" t="s">
        <v>2573</v>
      </c>
      <c r="G1918" s="86" t="b">
        <v>0</v>
      </c>
      <c r="H1918" s="86" t="b">
        <v>0</v>
      </c>
      <c r="I1918" s="86" t="b">
        <v>0</v>
      </c>
      <c r="J1918" s="86" t="b">
        <v>0</v>
      </c>
      <c r="K1918" s="86" t="b">
        <v>0</v>
      </c>
      <c r="L1918" s="86" t="b">
        <v>0</v>
      </c>
    </row>
    <row r="1919" spans="1:12" ht="15">
      <c r="A1919" s="86" t="s">
        <v>2714</v>
      </c>
      <c r="B1919" s="86" t="s">
        <v>3473</v>
      </c>
      <c r="C1919" s="86">
        <v>3</v>
      </c>
      <c r="D1919" s="121">
        <v>0.003723824127465299</v>
      </c>
      <c r="E1919" s="121">
        <v>1.7791840558214116</v>
      </c>
      <c r="F1919" s="86" t="s">
        <v>2573</v>
      </c>
      <c r="G1919" s="86" t="b">
        <v>0</v>
      </c>
      <c r="H1919" s="86" t="b">
        <v>0</v>
      </c>
      <c r="I1919" s="86" t="b">
        <v>0</v>
      </c>
      <c r="J1919" s="86" t="b">
        <v>0</v>
      </c>
      <c r="K1919" s="86" t="b">
        <v>0</v>
      </c>
      <c r="L1919" s="86" t="b">
        <v>0</v>
      </c>
    </row>
    <row r="1920" spans="1:12" ht="15">
      <c r="A1920" s="86" t="s">
        <v>3473</v>
      </c>
      <c r="B1920" s="86" t="s">
        <v>3153</v>
      </c>
      <c r="C1920" s="86">
        <v>3</v>
      </c>
      <c r="D1920" s="121">
        <v>0.003723824127465299</v>
      </c>
      <c r="E1920" s="121">
        <v>2.448190836779987</v>
      </c>
      <c r="F1920" s="86" t="s">
        <v>2573</v>
      </c>
      <c r="G1920" s="86" t="b">
        <v>0</v>
      </c>
      <c r="H1920" s="86" t="b">
        <v>0</v>
      </c>
      <c r="I1920" s="86" t="b">
        <v>0</v>
      </c>
      <c r="J1920" s="86" t="b">
        <v>0</v>
      </c>
      <c r="K1920" s="86" t="b">
        <v>0</v>
      </c>
      <c r="L1920" s="86" t="b">
        <v>0</v>
      </c>
    </row>
    <row r="1921" spans="1:12" ht="15">
      <c r="A1921" s="86" t="s">
        <v>3153</v>
      </c>
      <c r="B1921" s="86" t="s">
        <v>3474</v>
      </c>
      <c r="C1921" s="86">
        <v>3</v>
      </c>
      <c r="D1921" s="121">
        <v>0.003723824127465299</v>
      </c>
      <c r="E1921" s="121">
        <v>2.448190836779987</v>
      </c>
      <c r="F1921" s="86" t="s">
        <v>2573</v>
      </c>
      <c r="G1921" s="86" t="b">
        <v>0</v>
      </c>
      <c r="H1921" s="86" t="b">
        <v>0</v>
      </c>
      <c r="I1921" s="86" t="b">
        <v>0</v>
      </c>
      <c r="J1921" s="86" t="b">
        <v>0</v>
      </c>
      <c r="K1921" s="86" t="b">
        <v>0</v>
      </c>
      <c r="L1921" s="86" t="b">
        <v>0</v>
      </c>
    </row>
    <row r="1922" spans="1:12" ht="15">
      <c r="A1922" s="86" t="s">
        <v>3474</v>
      </c>
      <c r="B1922" s="86" t="s">
        <v>3475</v>
      </c>
      <c r="C1922" s="86">
        <v>3</v>
      </c>
      <c r="D1922" s="121">
        <v>0.003723824127465299</v>
      </c>
      <c r="E1922" s="121">
        <v>2.448190836779987</v>
      </c>
      <c r="F1922" s="86" t="s">
        <v>2573</v>
      </c>
      <c r="G1922" s="86" t="b">
        <v>0</v>
      </c>
      <c r="H1922" s="86" t="b">
        <v>0</v>
      </c>
      <c r="I1922" s="86" t="b">
        <v>0</v>
      </c>
      <c r="J1922" s="86" t="b">
        <v>0</v>
      </c>
      <c r="K1922" s="86" t="b">
        <v>0</v>
      </c>
      <c r="L1922" s="86" t="b">
        <v>0</v>
      </c>
    </row>
    <row r="1923" spans="1:12" ht="15">
      <c r="A1923" s="86" t="s">
        <v>3475</v>
      </c>
      <c r="B1923" s="86" t="s">
        <v>3256</v>
      </c>
      <c r="C1923" s="86">
        <v>3</v>
      </c>
      <c r="D1923" s="121">
        <v>0.003723824127465299</v>
      </c>
      <c r="E1923" s="121">
        <v>2.448190836779987</v>
      </c>
      <c r="F1923" s="86" t="s">
        <v>2573</v>
      </c>
      <c r="G1923" s="86" t="b">
        <v>0</v>
      </c>
      <c r="H1923" s="86" t="b">
        <v>0</v>
      </c>
      <c r="I1923" s="86" t="b">
        <v>0</v>
      </c>
      <c r="J1923" s="86" t="b">
        <v>0</v>
      </c>
      <c r="K1923" s="86" t="b">
        <v>0</v>
      </c>
      <c r="L1923" s="86" t="b">
        <v>0</v>
      </c>
    </row>
    <row r="1924" spans="1:12" ht="15">
      <c r="A1924" s="86" t="s">
        <v>3256</v>
      </c>
      <c r="B1924" s="86" t="s">
        <v>3476</v>
      </c>
      <c r="C1924" s="86">
        <v>3</v>
      </c>
      <c r="D1924" s="121">
        <v>0.003723824127465299</v>
      </c>
      <c r="E1924" s="121">
        <v>2.448190836779987</v>
      </c>
      <c r="F1924" s="86" t="s">
        <v>2573</v>
      </c>
      <c r="G1924" s="86" t="b">
        <v>0</v>
      </c>
      <c r="H1924" s="86" t="b">
        <v>0</v>
      </c>
      <c r="I1924" s="86" t="b">
        <v>0</v>
      </c>
      <c r="J1924" s="86" t="b">
        <v>0</v>
      </c>
      <c r="K1924" s="86" t="b">
        <v>0</v>
      </c>
      <c r="L1924" s="86" t="b">
        <v>0</v>
      </c>
    </row>
    <row r="1925" spans="1:12" ht="15">
      <c r="A1925" s="86" t="s">
        <v>3451</v>
      </c>
      <c r="B1925" s="86" t="s">
        <v>3211</v>
      </c>
      <c r="C1925" s="86">
        <v>3</v>
      </c>
      <c r="D1925" s="121">
        <v>0.003723824127465299</v>
      </c>
      <c r="E1925" s="121">
        <v>2.448190836779987</v>
      </c>
      <c r="F1925" s="86" t="s">
        <v>2573</v>
      </c>
      <c r="G1925" s="86" t="b">
        <v>0</v>
      </c>
      <c r="H1925" s="86" t="b">
        <v>0</v>
      </c>
      <c r="I1925" s="86" t="b">
        <v>0</v>
      </c>
      <c r="J1925" s="86" t="b">
        <v>0</v>
      </c>
      <c r="K1925" s="86" t="b">
        <v>0</v>
      </c>
      <c r="L1925" s="86" t="b">
        <v>0</v>
      </c>
    </row>
    <row r="1926" spans="1:12" ht="15">
      <c r="A1926" s="86" t="s">
        <v>3211</v>
      </c>
      <c r="B1926" s="86" t="s">
        <v>3353</v>
      </c>
      <c r="C1926" s="86">
        <v>3</v>
      </c>
      <c r="D1926" s="121">
        <v>0.003723824127465299</v>
      </c>
      <c r="E1926" s="121">
        <v>2.448190836779987</v>
      </c>
      <c r="F1926" s="86" t="s">
        <v>2573</v>
      </c>
      <c r="G1926" s="86" t="b">
        <v>0</v>
      </c>
      <c r="H1926" s="86" t="b">
        <v>0</v>
      </c>
      <c r="I1926" s="86" t="b">
        <v>0</v>
      </c>
      <c r="J1926" s="86" t="b">
        <v>0</v>
      </c>
      <c r="K1926" s="86" t="b">
        <v>0</v>
      </c>
      <c r="L1926" s="86" t="b">
        <v>0</v>
      </c>
    </row>
    <row r="1927" spans="1:12" ht="15">
      <c r="A1927" s="86" t="s">
        <v>3353</v>
      </c>
      <c r="B1927" s="86" t="s">
        <v>2715</v>
      </c>
      <c r="C1927" s="86">
        <v>3</v>
      </c>
      <c r="D1927" s="121">
        <v>0.003723824127465299</v>
      </c>
      <c r="E1927" s="121">
        <v>1.7211921088437248</v>
      </c>
      <c r="F1927" s="86" t="s">
        <v>2573</v>
      </c>
      <c r="G1927" s="86" t="b">
        <v>0</v>
      </c>
      <c r="H1927" s="86" t="b">
        <v>0</v>
      </c>
      <c r="I1927" s="86" t="b">
        <v>0</v>
      </c>
      <c r="J1927" s="86" t="b">
        <v>0</v>
      </c>
      <c r="K1927" s="86" t="b">
        <v>0</v>
      </c>
      <c r="L1927" s="86" t="b">
        <v>0</v>
      </c>
    </row>
    <row r="1928" spans="1:12" ht="15">
      <c r="A1928" s="86" t="s">
        <v>2715</v>
      </c>
      <c r="B1928" s="86" t="s">
        <v>3279</v>
      </c>
      <c r="C1928" s="86">
        <v>3</v>
      </c>
      <c r="D1928" s="121">
        <v>0.003723824127465299</v>
      </c>
      <c r="E1928" s="121">
        <v>1.7211921088437248</v>
      </c>
      <c r="F1928" s="86" t="s">
        <v>2573</v>
      </c>
      <c r="G1928" s="86" t="b">
        <v>0</v>
      </c>
      <c r="H1928" s="86" t="b">
        <v>0</v>
      </c>
      <c r="I1928" s="86" t="b">
        <v>0</v>
      </c>
      <c r="J1928" s="86" t="b">
        <v>0</v>
      </c>
      <c r="K1928" s="86" t="b">
        <v>0</v>
      </c>
      <c r="L1928" s="86" t="b">
        <v>0</v>
      </c>
    </row>
    <row r="1929" spans="1:12" ht="15">
      <c r="A1929" s="86" t="s">
        <v>3279</v>
      </c>
      <c r="B1929" s="86" t="s">
        <v>375</v>
      </c>
      <c r="C1929" s="86">
        <v>3</v>
      </c>
      <c r="D1929" s="121">
        <v>0.003723824127465299</v>
      </c>
      <c r="E1929" s="121">
        <v>2.448190836779987</v>
      </c>
      <c r="F1929" s="86" t="s">
        <v>2573</v>
      </c>
      <c r="G1929" s="86" t="b">
        <v>0</v>
      </c>
      <c r="H1929" s="86" t="b">
        <v>0</v>
      </c>
      <c r="I1929" s="86" t="b">
        <v>0</v>
      </c>
      <c r="J1929" s="86" t="b">
        <v>0</v>
      </c>
      <c r="K1929" s="86" t="b">
        <v>0</v>
      </c>
      <c r="L1929" s="86" t="b">
        <v>0</v>
      </c>
    </row>
    <row r="1930" spans="1:12" ht="15">
      <c r="A1930" s="86" t="s">
        <v>375</v>
      </c>
      <c r="B1930" s="86" t="s">
        <v>3235</v>
      </c>
      <c r="C1930" s="86">
        <v>3</v>
      </c>
      <c r="D1930" s="121">
        <v>0.003723824127465299</v>
      </c>
      <c r="E1930" s="121">
        <v>2.323252100171687</v>
      </c>
      <c r="F1930" s="86" t="s">
        <v>2573</v>
      </c>
      <c r="G1930" s="86" t="b">
        <v>0</v>
      </c>
      <c r="H1930" s="86" t="b">
        <v>0</v>
      </c>
      <c r="I1930" s="86" t="b">
        <v>0</v>
      </c>
      <c r="J1930" s="86" t="b">
        <v>0</v>
      </c>
      <c r="K1930" s="86" t="b">
        <v>0</v>
      </c>
      <c r="L1930" s="86" t="b">
        <v>0</v>
      </c>
    </row>
    <row r="1931" spans="1:12" ht="15">
      <c r="A1931" s="86" t="s">
        <v>3235</v>
      </c>
      <c r="B1931" s="86" t="s">
        <v>3452</v>
      </c>
      <c r="C1931" s="86">
        <v>3</v>
      </c>
      <c r="D1931" s="121">
        <v>0.003723824127465299</v>
      </c>
      <c r="E1931" s="121">
        <v>2.323252100171687</v>
      </c>
      <c r="F1931" s="86" t="s">
        <v>2573</v>
      </c>
      <c r="G1931" s="86" t="b">
        <v>0</v>
      </c>
      <c r="H1931" s="86" t="b">
        <v>0</v>
      </c>
      <c r="I1931" s="86" t="b">
        <v>0</v>
      </c>
      <c r="J1931" s="86" t="b">
        <v>0</v>
      </c>
      <c r="K1931" s="86" t="b">
        <v>0</v>
      </c>
      <c r="L1931" s="86" t="b">
        <v>0</v>
      </c>
    </row>
    <row r="1932" spans="1:12" ht="15">
      <c r="A1932" s="86" t="s">
        <v>3452</v>
      </c>
      <c r="B1932" s="86" t="s">
        <v>2717</v>
      </c>
      <c r="C1932" s="86">
        <v>3</v>
      </c>
      <c r="D1932" s="121">
        <v>0.003723824127465299</v>
      </c>
      <c r="E1932" s="121">
        <v>2.1471608411160057</v>
      </c>
      <c r="F1932" s="86" t="s">
        <v>2573</v>
      </c>
      <c r="G1932" s="86" t="b">
        <v>0</v>
      </c>
      <c r="H1932" s="86" t="b">
        <v>0</v>
      </c>
      <c r="I1932" s="86" t="b">
        <v>0</v>
      </c>
      <c r="J1932" s="86" t="b">
        <v>0</v>
      </c>
      <c r="K1932" s="86" t="b">
        <v>0</v>
      </c>
      <c r="L1932" s="86" t="b">
        <v>0</v>
      </c>
    </row>
    <row r="1933" spans="1:12" ht="15">
      <c r="A1933" s="86" t="s">
        <v>2713</v>
      </c>
      <c r="B1933" s="86" t="s">
        <v>3453</v>
      </c>
      <c r="C1933" s="86">
        <v>3</v>
      </c>
      <c r="D1933" s="121">
        <v>0.003723824127465299</v>
      </c>
      <c r="E1933" s="121">
        <v>1.3690095907323623</v>
      </c>
      <c r="F1933" s="86" t="s">
        <v>2573</v>
      </c>
      <c r="G1933" s="86" t="b">
        <v>0</v>
      </c>
      <c r="H1933" s="86" t="b">
        <v>0</v>
      </c>
      <c r="I1933" s="86" t="b">
        <v>0</v>
      </c>
      <c r="J1933" s="86" t="b">
        <v>0</v>
      </c>
      <c r="K1933" s="86" t="b">
        <v>0</v>
      </c>
      <c r="L1933" s="86" t="b">
        <v>0</v>
      </c>
    </row>
    <row r="1934" spans="1:12" ht="15">
      <c r="A1934" s="86" t="s">
        <v>3453</v>
      </c>
      <c r="B1934" s="86" t="s">
        <v>3454</v>
      </c>
      <c r="C1934" s="86">
        <v>3</v>
      </c>
      <c r="D1934" s="121">
        <v>0.003723824127465299</v>
      </c>
      <c r="E1934" s="121">
        <v>2.448190836779987</v>
      </c>
      <c r="F1934" s="86" t="s">
        <v>2573</v>
      </c>
      <c r="G1934" s="86" t="b">
        <v>0</v>
      </c>
      <c r="H1934" s="86" t="b">
        <v>0</v>
      </c>
      <c r="I1934" s="86" t="b">
        <v>0</v>
      </c>
      <c r="J1934" s="86" t="b">
        <v>0</v>
      </c>
      <c r="K1934" s="86" t="b">
        <v>0</v>
      </c>
      <c r="L1934" s="86" t="b">
        <v>0</v>
      </c>
    </row>
    <row r="1935" spans="1:12" ht="15">
      <c r="A1935" s="86" t="s">
        <v>3454</v>
      </c>
      <c r="B1935" s="86" t="s">
        <v>2722</v>
      </c>
      <c r="C1935" s="86">
        <v>3</v>
      </c>
      <c r="D1935" s="121">
        <v>0.003723824127465299</v>
      </c>
      <c r="E1935" s="121">
        <v>1.6465584905468205</v>
      </c>
      <c r="F1935" s="86" t="s">
        <v>2573</v>
      </c>
      <c r="G1935" s="86" t="b">
        <v>0</v>
      </c>
      <c r="H1935" s="86" t="b">
        <v>0</v>
      </c>
      <c r="I1935" s="86" t="b">
        <v>0</v>
      </c>
      <c r="J1935" s="86" t="b">
        <v>0</v>
      </c>
      <c r="K1935" s="86" t="b">
        <v>0</v>
      </c>
      <c r="L1935" s="86" t="b">
        <v>0</v>
      </c>
    </row>
    <row r="1936" spans="1:12" ht="15">
      <c r="A1936" s="86" t="s">
        <v>2722</v>
      </c>
      <c r="B1936" s="86" t="s">
        <v>3264</v>
      </c>
      <c r="C1936" s="86">
        <v>3</v>
      </c>
      <c r="D1936" s="121">
        <v>0.003723824127465299</v>
      </c>
      <c r="E1936" s="121">
        <v>1.6465584905468205</v>
      </c>
      <c r="F1936" s="86" t="s">
        <v>2573</v>
      </c>
      <c r="G1936" s="86" t="b">
        <v>0</v>
      </c>
      <c r="H1936" s="86" t="b">
        <v>0</v>
      </c>
      <c r="I1936" s="86" t="b">
        <v>0</v>
      </c>
      <c r="J1936" s="86" t="b">
        <v>0</v>
      </c>
      <c r="K1936" s="86" t="b">
        <v>0</v>
      </c>
      <c r="L1936" s="86" t="b">
        <v>0</v>
      </c>
    </row>
    <row r="1937" spans="1:12" ht="15">
      <c r="A1937" s="86" t="s">
        <v>3264</v>
      </c>
      <c r="B1937" s="86" t="s">
        <v>3455</v>
      </c>
      <c r="C1937" s="86">
        <v>3</v>
      </c>
      <c r="D1937" s="121">
        <v>0.003723824127465299</v>
      </c>
      <c r="E1937" s="121">
        <v>2.448190836779987</v>
      </c>
      <c r="F1937" s="86" t="s">
        <v>2573</v>
      </c>
      <c r="G1937" s="86" t="b">
        <v>0</v>
      </c>
      <c r="H1937" s="86" t="b">
        <v>0</v>
      </c>
      <c r="I1937" s="86" t="b">
        <v>0</v>
      </c>
      <c r="J1937" s="86" t="b">
        <v>0</v>
      </c>
      <c r="K1937" s="86" t="b">
        <v>0</v>
      </c>
      <c r="L1937" s="86" t="b">
        <v>0</v>
      </c>
    </row>
    <row r="1938" spans="1:12" ht="15">
      <c r="A1938" s="86" t="s">
        <v>3455</v>
      </c>
      <c r="B1938" s="86" t="s">
        <v>3456</v>
      </c>
      <c r="C1938" s="86">
        <v>3</v>
      </c>
      <c r="D1938" s="121">
        <v>0.003723824127465299</v>
      </c>
      <c r="E1938" s="121">
        <v>2.448190836779987</v>
      </c>
      <c r="F1938" s="86" t="s">
        <v>2573</v>
      </c>
      <c r="G1938" s="86" t="b">
        <v>0</v>
      </c>
      <c r="H1938" s="86" t="b">
        <v>0</v>
      </c>
      <c r="I1938" s="86" t="b">
        <v>0</v>
      </c>
      <c r="J1938" s="86" t="b">
        <v>0</v>
      </c>
      <c r="K1938" s="86" t="b">
        <v>0</v>
      </c>
      <c r="L1938" s="86" t="b">
        <v>0</v>
      </c>
    </row>
    <row r="1939" spans="1:12" ht="15">
      <c r="A1939" s="86" t="s">
        <v>3456</v>
      </c>
      <c r="B1939" s="86" t="s">
        <v>3157</v>
      </c>
      <c r="C1939" s="86">
        <v>3</v>
      </c>
      <c r="D1939" s="121">
        <v>0.003723824127465299</v>
      </c>
      <c r="E1939" s="121">
        <v>2.0802140514853926</v>
      </c>
      <c r="F1939" s="86" t="s">
        <v>2573</v>
      </c>
      <c r="G1939" s="86" t="b">
        <v>0</v>
      </c>
      <c r="H1939" s="86" t="b">
        <v>0</v>
      </c>
      <c r="I1939" s="86" t="b">
        <v>0</v>
      </c>
      <c r="J1939" s="86" t="b">
        <v>0</v>
      </c>
      <c r="K1939" s="86" t="b">
        <v>0</v>
      </c>
      <c r="L1939" s="86" t="b">
        <v>0</v>
      </c>
    </row>
    <row r="1940" spans="1:12" ht="15">
      <c r="A1940" s="86" t="s">
        <v>3157</v>
      </c>
      <c r="B1940" s="86" t="s">
        <v>3457</v>
      </c>
      <c r="C1940" s="86">
        <v>3</v>
      </c>
      <c r="D1940" s="121">
        <v>0.003723824127465299</v>
      </c>
      <c r="E1940" s="121">
        <v>2.0802140514853926</v>
      </c>
      <c r="F1940" s="86" t="s">
        <v>2573</v>
      </c>
      <c r="G1940" s="86" t="b">
        <v>0</v>
      </c>
      <c r="H1940" s="86" t="b">
        <v>0</v>
      </c>
      <c r="I1940" s="86" t="b">
        <v>0</v>
      </c>
      <c r="J1940" s="86" t="b">
        <v>0</v>
      </c>
      <c r="K1940" s="86" t="b">
        <v>0</v>
      </c>
      <c r="L1940" s="86" t="b">
        <v>0</v>
      </c>
    </row>
    <row r="1941" spans="1:12" ht="15">
      <c r="A1941" s="86" t="s">
        <v>3457</v>
      </c>
      <c r="B1941" s="86" t="s">
        <v>2719</v>
      </c>
      <c r="C1941" s="86">
        <v>3</v>
      </c>
      <c r="D1941" s="121">
        <v>0.003723824127465299</v>
      </c>
      <c r="E1941" s="121">
        <v>1.8461308454520247</v>
      </c>
      <c r="F1941" s="86" t="s">
        <v>2573</v>
      </c>
      <c r="G1941" s="86" t="b">
        <v>0</v>
      </c>
      <c r="H1941" s="86" t="b">
        <v>0</v>
      </c>
      <c r="I1941" s="86" t="b">
        <v>0</v>
      </c>
      <c r="J1941" s="86" t="b">
        <v>0</v>
      </c>
      <c r="K1941" s="86" t="b">
        <v>0</v>
      </c>
      <c r="L1941" s="86" t="b">
        <v>0</v>
      </c>
    </row>
    <row r="1942" spans="1:12" ht="15">
      <c r="A1942" s="86" t="s">
        <v>2719</v>
      </c>
      <c r="B1942" s="86" t="s">
        <v>3324</v>
      </c>
      <c r="C1942" s="86">
        <v>3</v>
      </c>
      <c r="D1942" s="121">
        <v>0.003723824127465299</v>
      </c>
      <c r="E1942" s="121">
        <v>1.8461308454520247</v>
      </c>
      <c r="F1942" s="86" t="s">
        <v>2573</v>
      </c>
      <c r="G1942" s="86" t="b">
        <v>0</v>
      </c>
      <c r="H1942" s="86" t="b">
        <v>0</v>
      </c>
      <c r="I1942" s="86" t="b">
        <v>0</v>
      </c>
      <c r="J1942" s="86" t="b">
        <v>0</v>
      </c>
      <c r="K1942" s="86" t="b">
        <v>0</v>
      </c>
      <c r="L1942" s="86" t="b">
        <v>0</v>
      </c>
    </row>
    <row r="1943" spans="1:12" ht="15">
      <c r="A1943" s="86" t="s">
        <v>3324</v>
      </c>
      <c r="B1943" s="86" t="s">
        <v>2763</v>
      </c>
      <c r="C1943" s="86">
        <v>3</v>
      </c>
      <c r="D1943" s="121">
        <v>0.003723824127465299</v>
      </c>
      <c r="E1943" s="121">
        <v>2.448190836779987</v>
      </c>
      <c r="F1943" s="86" t="s">
        <v>2573</v>
      </c>
      <c r="G1943" s="86" t="b">
        <v>0</v>
      </c>
      <c r="H1943" s="86" t="b">
        <v>0</v>
      </c>
      <c r="I1943" s="86" t="b">
        <v>0</v>
      </c>
      <c r="J1943" s="86" t="b">
        <v>0</v>
      </c>
      <c r="K1943" s="86" t="b">
        <v>0</v>
      </c>
      <c r="L1943" s="86" t="b">
        <v>0</v>
      </c>
    </row>
    <row r="1944" spans="1:12" ht="15">
      <c r="A1944" s="86" t="s">
        <v>2763</v>
      </c>
      <c r="B1944" s="86" t="s">
        <v>3458</v>
      </c>
      <c r="C1944" s="86">
        <v>3</v>
      </c>
      <c r="D1944" s="121">
        <v>0.003723824127465299</v>
      </c>
      <c r="E1944" s="121">
        <v>2.323252100171687</v>
      </c>
      <c r="F1944" s="86" t="s">
        <v>2573</v>
      </c>
      <c r="G1944" s="86" t="b">
        <v>0</v>
      </c>
      <c r="H1944" s="86" t="b">
        <v>0</v>
      </c>
      <c r="I1944" s="86" t="b">
        <v>0</v>
      </c>
      <c r="J1944" s="86" t="b">
        <v>0</v>
      </c>
      <c r="K1944" s="86" t="b">
        <v>0</v>
      </c>
      <c r="L1944" s="86" t="b">
        <v>0</v>
      </c>
    </row>
    <row r="1945" spans="1:12" ht="15">
      <c r="A1945" s="86" t="s">
        <v>3458</v>
      </c>
      <c r="B1945" s="86" t="s">
        <v>3459</v>
      </c>
      <c r="C1945" s="86">
        <v>3</v>
      </c>
      <c r="D1945" s="121">
        <v>0.003723824127465299</v>
      </c>
      <c r="E1945" s="121">
        <v>2.448190836779987</v>
      </c>
      <c r="F1945" s="86" t="s">
        <v>2573</v>
      </c>
      <c r="G1945" s="86" t="b">
        <v>0</v>
      </c>
      <c r="H1945" s="86" t="b">
        <v>0</v>
      </c>
      <c r="I1945" s="86" t="b">
        <v>0</v>
      </c>
      <c r="J1945" s="86" t="b">
        <v>0</v>
      </c>
      <c r="K1945" s="86" t="b">
        <v>0</v>
      </c>
      <c r="L1945" s="86" t="b">
        <v>0</v>
      </c>
    </row>
    <row r="1946" spans="1:12" ht="15">
      <c r="A1946" s="86" t="s">
        <v>3459</v>
      </c>
      <c r="B1946" s="86" t="s">
        <v>3157</v>
      </c>
      <c r="C1946" s="86">
        <v>3</v>
      </c>
      <c r="D1946" s="121">
        <v>0.003723824127465299</v>
      </c>
      <c r="E1946" s="121">
        <v>2.0802140514853926</v>
      </c>
      <c r="F1946" s="86" t="s">
        <v>2573</v>
      </c>
      <c r="G1946" s="86" t="b">
        <v>0</v>
      </c>
      <c r="H1946" s="86" t="b">
        <v>0</v>
      </c>
      <c r="I1946" s="86" t="b">
        <v>0</v>
      </c>
      <c r="J1946" s="86" t="b">
        <v>0</v>
      </c>
      <c r="K1946" s="86" t="b">
        <v>0</v>
      </c>
      <c r="L1946" s="86" t="b">
        <v>0</v>
      </c>
    </row>
    <row r="1947" spans="1:12" ht="15">
      <c r="A1947" s="86" t="s">
        <v>3157</v>
      </c>
      <c r="B1947" s="86" t="s">
        <v>3460</v>
      </c>
      <c r="C1947" s="86">
        <v>3</v>
      </c>
      <c r="D1947" s="121">
        <v>0.003723824127465299</v>
      </c>
      <c r="E1947" s="121">
        <v>2.0802140514853926</v>
      </c>
      <c r="F1947" s="86" t="s">
        <v>2573</v>
      </c>
      <c r="G1947" s="86" t="b">
        <v>0</v>
      </c>
      <c r="H1947" s="86" t="b">
        <v>0</v>
      </c>
      <c r="I1947" s="86" t="b">
        <v>0</v>
      </c>
      <c r="J1947" s="86" t="b">
        <v>0</v>
      </c>
      <c r="K1947" s="86" t="b">
        <v>0</v>
      </c>
      <c r="L1947" s="86" t="b">
        <v>0</v>
      </c>
    </row>
    <row r="1948" spans="1:12" ht="15">
      <c r="A1948" s="86" t="s">
        <v>3460</v>
      </c>
      <c r="B1948" s="86" t="s">
        <v>3183</v>
      </c>
      <c r="C1948" s="86">
        <v>3</v>
      </c>
      <c r="D1948" s="121">
        <v>0.003723824127465299</v>
      </c>
      <c r="E1948" s="121">
        <v>2.448190836779987</v>
      </c>
      <c r="F1948" s="86" t="s">
        <v>2573</v>
      </c>
      <c r="G1948" s="86" t="b">
        <v>0</v>
      </c>
      <c r="H1948" s="86" t="b">
        <v>0</v>
      </c>
      <c r="I1948" s="86" t="b">
        <v>0</v>
      </c>
      <c r="J1948" s="86" t="b">
        <v>0</v>
      </c>
      <c r="K1948" s="86" t="b">
        <v>0</v>
      </c>
      <c r="L1948" s="86" t="b">
        <v>0</v>
      </c>
    </row>
    <row r="1949" spans="1:12" ht="15">
      <c r="A1949" s="86" t="s">
        <v>3183</v>
      </c>
      <c r="B1949" s="86" t="s">
        <v>3349</v>
      </c>
      <c r="C1949" s="86">
        <v>3</v>
      </c>
      <c r="D1949" s="121">
        <v>0.003723824127465299</v>
      </c>
      <c r="E1949" s="121">
        <v>2.448190836779987</v>
      </c>
      <c r="F1949" s="86" t="s">
        <v>2573</v>
      </c>
      <c r="G1949" s="86" t="b">
        <v>0</v>
      </c>
      <c r="H1949" s="86" t="b">
        <v>0</v>
      </c>
      <c r="I1949" s="86" t="b">
        <v>0</v>
      </c>
      <c r="J1949" s="86" t="b">
        <v>0</v>
      </c>
      <c r="K1949" s="86" t="b">
        <v>0</v>
      </c>
      <c r="L1949" s="86" t="b">
        <v>0</v>
      </c>
    </row>
    <row r="1950" spans="1:12" ht="15">
      <c r="A1950" s="86" t="s">
        <v>3349</v>
      </c>
      <c r="B1950" s="86" t="s">
        <v>3230</v>
      </c>
      <c r="C1950" s="86">
        <v>3</v>
      </c>
      <c r="D1950" s="121">
        <v>0.003723824127465299</v>
      </c>
      <c r="E1950" s="121">
        <v>2.448190836779987</v>
      </c>
      <c r="F1950" s="86" t="s">
        <v>2573</v>
      </c>
      <c r="G1950" s="86" t="b">
        <v>0</v>
      </c>
      <c r="H1950" s="86" t="b">
        <v>0</v>
      </c>
      <c r="I1950" s="86" t="b">
        <v>0</v>
      </c>
      <c r="J1950" s="86" t="b">
        <v>0</v>
      </c>
      <c r="K1950" s="86" t="b">
        <v>0</v>
      </c>
      <c r="L1950" s="86" t="b">
        <v>0</v>
      </c>
    </row>
    <row r="1951" spans="1:12" ht="15">
      <c r="A1951" s="86" t="s">
        <v>3230</v>
      </c>
      <c r="B1951" s="86" t="s">
        <v>2716</v>
      </c>
      <c r="C1951" s="86">
        <v>3</v>
      </c>
      <c r="D1951" s="121">
        <v>0.003723824127465299</v>
      </c>
      <c r="E1951" s="121">
        <v>1.5103387435288316</v>
      </c>
      <c r="F1951" s="86" t="s">
        <v>2573</v>
      </c>
      <c r="G1951" s="86" t="b">
        <v>0</v>
      </c>
      <c r="H1951" s="86" t="b">
        <v>0</v>
      </c>
      <c r="I1951" s="86" t="b">
        <v>0</v>
      </c>
      <c r="J1951" s="86" t="b">
        <v>0</v>
      </c>
      <c r="K1951" s="86" t="b">
        <v>0</v>
      </c>
      <c r="L1951" s="86" t="b">
        <v>0</v>
      </c>
    </row>
    <row r="1952" spans="1:12" ht="15">
      <c r="A1952" s="86" t="s">
        <v>2716</v>
      </c>
      <c r="B1952" s="86" t="s">
        <v>3461</v>
      </c>
      <c r="C1952" s="86">
        <v>3</v>
      </c>
      <c r="D1952" s="121">
        <v>0.003723824127465299</v>
      </c>
      <c r="E1952" s="121">
        <v>1.5103387435288316</v>
      </c>
      <c r="F1952" s="86" t="s">
        <v>2573</v>
      </c>
      <c r="G1952" s="86" t="b">
        <v>0</v>
      </c>
      <c r="H1952" s="86" t="b">
        <v>0</v>
      </c>
      <c r="I1952" s="86" t="b">
        <v>0</v>
      </c>
      <c r="J1952" s="86" t="b">
        <v>0</v>
      </c>
      <c r="K1952" s="86" t="b">
        <v>0</v>
      </c>
      <c r="L1952" s="86" t="b">
        <v>0</v>
      </c>
    </row>
    <row r="1953" spans="1:12" ht="15">
      <c r="A1953" s="86" t="s">
        <v>3196</v>
      </c>
      <c r="B1953" s="86" t="s">
        <v>3498</v>
      </c>
      <c r="C1953" s="86">
        <v>3</v>
      </c>
      <c r="D1953" s="121">
        <v>0.003723824127465299</v>
      </c>
      <c r="E1953" s="121">
        <v>2.448190836779987</v>
      </c>
      <c r="F1953" s="86" t="s">
        <v>2573</v>
      </c>
      <c r="G1953" s="86" t="b">
        <v>0</v>
      </c>
      <c r="H1953" s="86" t="b">
        <v>0</v>
      </c>
      <c r="I1953" s="86" t="b">
        <v>0</v>
      </c>
      <c r="J1953" s="86" t="b">
        <v>0</v>
      </c>
      <c r="K1953" s="86" t="b">
        <v>0</v>
      </c>
      <c r="L1953" s="86" t="b">
        <v>0</v>
      </c>
    </row>
    <row r="1954" spans="1:12" ht="15">
      <c r="A1954" s="86" t="s">
        <v>3498</v>
      </c>
      <c r="B1954" s="86" t="s">
        <v>3343</v>
      </c>
      <c r="C1954" s="86">
        <v>3</v>
      </c>
      <c r="D1954" s="121">
        <v>0.003723824127465299</v>
      </c>
      <c r="E1954" s="121">
        <v>2.448190836779987</v>
      </c>
      <c r="F1954" s="86" t="s">
        <v>2573</v>
      </c>
      <c r="G1954" s="86" t="b">
        <v>0</v>
      </c>
      <c r="H1954" s="86" t="b">
        <v>0</v>
      </c>
      <c r="I1954" s="86" t="b">
        <v>0</v>
      </c>
      <c r="J1954" s="86" t="b">
        <v>1</v>
      </c>
      <c r="K1954" s="86" t="b">
        <v>0</v>
      </c>
      <c r="L1954" s="86" t="b">
        <v>0</v>
      </c>
    </row>
    <row r="1955" spans="1:12" ht="15">
      <c r="A1955" s="86" t="s">
        <v>3343</v>
      </c>
      <c r="B1955" s="86" t="s">
        <v>3499</v>
      </c>
      <c r="C1955" s="86">
        <v>3</v>
      </c>
      <c r="D1955" s="121">
        <v>0.003723824127465299</v>
      </c>
      <c r="E1955" s="121">
        <v>2.448190836779987</v>
      </c>
      <c r="F1955" s="86" t="s">
        <v>2573</v>
      </c>
      <c r="G1955" s="86" t="b">
        <v>1</v>
      </c>
      <c r="H1955" s="86" t="b">
        <v>0</v>
      </c>
      <c r="I1955" s="86" t="b">
        <v>0</v>
      </c>
      <c r="J1955" s="86" t="b">
        <v>0</v>
      </c>
      <c r="K1955" s="86" t="b">
        <v>0</v>
      </c>
      <c r="L1955" s="86" t="b">
        <v>0</v>
      </c>
    </row>
    <row r="1956" spans="1:12" ht="15">
      <c r="A1956" s="86" t="s">
        <v>3499</v>
      </c>
      <c r="B1956" s="86" t="s">
        <v>3364</v>
      </c>
      <c r="C1956" s="86">
        <v>3</v>
      </c>
      <c r="D1956" s="121">
        <v>0.003723824127465299</v>
      </c>
      <c r="E1956" s="121">
        <v>2.448190836779987</v>
      </c>
      <c r="F1956" s="86" t="s">
        <v>2573</v>
      </c>
      <c r="G1956" s="86" t="b">
        <v>0</v>
      </c>
      <c r="H1956" s="86" t="b">
        <v>0</v>
      </c>
      <c r="I1956" s="86" t="b">
        <v>0</v>
      </c>
      <c r="J1956" s="86" t="b">
        <v>0</v>
      </c>
      <c r="K1956" s="86" t="b">
        <v>0</v>
      </c>
      <c r="L1956" s="86" t="b">
        <v>0</v>
      </c>
    </row>
    <row r="1957" spans="1:12" ht="15">
      <c r="A1957" s="86" t="s">
        <v>3364</v>
      </c>
      <c r="B1957" s="86" t="s">
        <v>3500</v>
      </c>
      <c r="C1957" s="86">
        <v>3</v>
      </c>
      <c r="D1957" s="121">
        <v>0.003723824127465299</v>
      </c>
      <c r="E1957" s="121">
        <v>2.448190836779987</v>
      </c>
      <c r="F1957" s="86" t="s">
        <v>2573</v>
      </c>
      <c r="G1957" s="86" t="b">
        <v>0</v>
      </c>
      <c r="H1957" s="86" t="b">
        <v>0</v>
      </c>
      <c r="I1957" s="86" t="b">
        <v>0</v>
      </c>
      <c r="J1957" s="86" t="b">
        <v>0</v>
      </c>
      <c r="K1957" s="86" t="b">
        <v>0</v>
      </c>
      <c r="L1957" s="86" t="b">
        <v>0</v>
      </c>
    </row>
    <row r="1958" spans="1:12" ht="15">
      <c r="A1958" s="86" t="s">
        <v>3500</v>
      </c>
      <c r="B1958" s="86" t="s">
        <v>3336</v>
      </c>
      <c r="C1958" s="86">
        <v>3</v>
      </c>
      <c r="D1958" s="121">
        <v>0.003723824127465299</v>
      </c>
      <c r="E1958" s="121">
        <v>2.448190836779987</v>
      </c>
      <c r="F1958" s="86" t="s">
        <v>2573</v>
      </c>
      <c r="G1958" s="86" t="b">
        <v>0</v>
      </c>
      <c r="H1958" s="86" t="b">
        <v>0</v>
      </c>
      <c r="I1958" s="86" t="b">
        <v>0</v>
      </c>
      <c r="J1958" s="86" t="b">
        <v>0</v>
      </c>
      <c r="K1958" s="86" t="b">
        <v>0</v>
      </c>
      <c r="L1958" s="86" t="b">
        <v>0</v>
      </c>
    </row>
    <row r="1959" spans="1:12" ht="15">
      <c r="A1959" s="86" t="s">
        <v>3336</v>
      </c>
      <c r="B1959" s="86" t="s">
        <v>3337</v>
      </c>
      <c r="C1959" s="86">
        <v>3</v>
      </c>
      <c r="D1959" s="121">
        <v>0.003723824127465299</v>
      </c>
      <c r="E1959" s="121">
        <v>2.323252100171687</v>
      </c>
      <c r="F1959" s="86" t="s">
        <v>2573</v>
      </c>
      <c r="G1959" s="86" t="b">
        <v>0</v>
      </c>
      <c r="H1959" s="86" t="b">
        <v>0</v>
      </c>
      <c r="I1959" s="86" t="b">
        <v>0</v>
      </c>
      <c r="J1959" s="86" t="b">
        <v>0</v>
      </c>
      <c r="K1959" s="86" t="b">
        <v>0</v>
      </c>
      <c r="L1959" s="86" t="b">
        <v>0</v>
      </c>
    </row>
    <row r="1960" spans="1:12" ht="15">
      <c r="A1960" s="86" t="s">
        <v>3337</v>
      </c>
      <c r="B1960" s="86" t="s">
        <v>3501</v>
      </c>
      <c r="C1960" s="86">
        <v>3</v>
      </c>
      <c r="D1960" s="121">
        <v>0.003723824127465299</v>
      </c>
      <c r="E1960" s="121">
        <v>2.323252100171687</v>
      </c>
      <c r="F1960" s="86" t="s">
        <v>2573</v>
      </c>
      <c r="G1960" s="86" t="b">
        <v>0</v>
      </c>
      <c r="H1960" s="86" t="b">
        <v>0</v>
      </c>
      <c r="I1960" s="86" t="b">
        <v>0</v>
      </c>
      <c r="J1960" s="86" t="b">
        <v>0</v>
      </c>
      <c r="K1960" s="86" t="b">
        <v>0</v>
      </c>
      <c r="L1960" s="86" t="b">
        <v>0</v>
      </c>
    </row>
    <row r="1961" spans="1:12" ht="15">
      <c r="A1961" s="86" t="s">
        <v>3501</v>
      </c>
      <c r="B1961" s="86" t="s">
        <v>2717</v>
      </c>
      <c r="C1961" s="86">
        <v>3</v>
      </c>
      <c r="D1961" s="121">
        <v>0.003723824127465299</v>
      </c>
      <c r="E1961" s="121">
        <v>2.1471608411160057</v>
      </c>
      <c r="F1961" s="86" t="s">
        <v>2573</v>
      </c>
      <c r="G1961" s="86" t="b">
        <v>0</v>
      </c>
      <c r="H1961" s="86" t="b">
        <v>0</v>
      </c>
      <c r="I1961" s="86" t="b">
        <v>0</v>
      </c>
      <c r="J1961" s="86" t="b">
        <v>0</v>
      </c>
      <c r="K1961" s="86" t="b">
        <v>0</v>
      </c>
      <c r="L1961" s="86" t="b">
        <v>0</v>
      </c>
    </row>
    <row r="1962" spans="1:12" ht="15">
      <c r="A1962" s="86" t="s">
        <v>2713</v>
      </c>
      <c r="B1962" s="86" t="s">
        <v>3352</v>
      </c>
      <c r="C1962" s="86">
        <v>3</v>
      </c>
      <c r="D1962" s="121">
        <v>0.003723824127465299</v>
      </c>
      <c r="E1962" s="121">
        <v>1.3690095907323623</v>
      </c>
      <c r="F1962" s="86" t="s">
        <v>2573</v>
      </c>
      <c r="G1962" s="86" t="b">
        <v>0</v>
      </c>
      <c r="H1962" s="86" t="b">
        <v>0</v>
      </c>
      <c r="I1962" s="86" t="b">
        <v>0</v>
      </c>
      <c r="J1962" s="86" t="b">
        <v>0</v>
      </c>
      <c r="K1962" s="86" t="b">
        <v>0</v>
      </c>
      <c r="L1962" s="86" t="b">
        <v>0</v>
      </c>
    </row>
    <row r="1963" spans="1:12" ht="15">
      <c r="A1963" s="86" t="s">
        <v>3352</v>
      </c>
      <c r="B1963" s="86" t="s">
        <v>2722</v>
      </c>
      <c r="C1963" s="86">
        <v>3</v>
      </c>
      <c r="D1963" s="121">
        <v>0.003723824127465299</v>
      </c>
      <c r="E1963" s="121">
        <v>1.6465584905468205</v>
      </c>
      <c r="F1963" s="86" t="s">
        <v>2573</v>
      </c>
      <c r="G1963" s="86" t="b">
        <v>0</v>
      </c>
      <c r="H1963" s="86" t="b">
        <v>0</v>
      </c>
      <c r="I1963" s="86" t="b">
        <v>0</v>
      </c>
      <c r="J1963" s="86" t="b">
        <v>0</v>
      </c>
      <c r="K1963" s="86" t="b">
        <v>0</v>
      </c>
      <c r="L1963" s="86" t="b">
        <v>0</v>
      </c>
    </row>
    <row r="1964" spans="1:12" ht="15">
      <c r="A1964" s="86" t="s">
        <v>2722</v>
      </c>
      <c r="B1964" s="86" t="s">
        <v>2729</v>
      </c>
      <c r="C1964" s="86">
        <v>3</v>
      </c>
      <c r="D1964" s="121">
        <v>0.003723824127465299</v>
      </c>
      <c r="E1964" s="121">
        <v>1.3455284948828394</v>
      </c>
      <c r="F1964" s="86" t="s">
        <v>2573</v>
      </c>
      <c r="G1964" s="86" t="b">
        <v>0</v>
      </c>
      <c r="H1964" s="86" t="b">
        <v>0</v>
      </c>
      <c r="I1964" s="86" t="b">
        <v>0</v>
      </c>
      <c r="J1964" s="86" t="b">
        <v>0</v>
      </c>
      <c r="K1964" s="86" t="b">
        <v>0</v>
      </c>
      <c r="L1964" s="86" t="b">
        <v>0</v>
      </c>
    </row>
    <row r="1965" spans="1:12" ht="15">
      <c r="A1965" s="86" t="s">
        <v>2729</v>
      </c>
      <c r="B1965" s="86" t="s">
        <v>2753</v>
      </c>
      <c r="C1965" s="86">
        <v>3</v>
      </c>
      <c r="D1965" s="121">
        <v>0.003723824127465299</v>
      </c>
      <c r="E1965" s="121">
        <v>2.022222104507706</v>
      </c>
      <c r="F1965" s="86" t="s">
        <v>2573</v>
      </c>
      <c r="G1965" s="86" t="b">
        <v>0</v>
      </c>
      <c r="H1965" s="86" t="b">
        <v>0</v>
      </c>
      <c r="I1965" s="86" t="b">
        <v>0</v>
      </c>
      <c r="J1965" s="86" t="b">
        <v>0</v>
      </c>
      <c r="K1965" s="86" t="b">
        <v>0</v>
      </c>
      <c r="L1965" s="86" t="b">
        <v>0</v>
      </c>
    </row>
    <row r="1966" spans="1:12" ht="15">
      <c r="A1966" s="86" t="s">
        <v>2753</v>
      </c>
      <c r="B1966" s="86" t="s">
        <v>3342</v>
      </c>
      <c r="C1966" s="86">
        <v>3</v>
      </c>
      <c r="D1966" s="121">
        <v>0.003723824127465299</v>
      </c>
      <c r="E1966" s="121">
        <v>2.448190836779987</v>
      </c>
      <c r="F1966" s="86" t="s">
        <v>2573</v>
      </c>
      <c r="G1966" s="86" t="b">
        <v>0</v>
      </c>
      <c r="H1966" s="86" t="b">
        <v>0</v>
      </c>
      <c r="I1966" s="86" t="b">
        <v>0</v>
      </c>
      <c r="J1966" s="86" t="b">
        <v>0</v>
      </c>
      <c r="K1966" s="86" t="b">
        <v>0</v>
      </c>
      <c r="L1966" s="86" t="b">
        <v>0</v>
      </c>
    </row>
    <row r="1967" spans="1:12" ht="15">
      <c r="A1967" s="86" t="s">
        <v>3342</v>
      </c>
      <c r="B1967" s="86" t="s">
        <v>3154</v>
      </c>
      <c r="C1967" s="86">
        <v>3</v>
      </c>
      <c r="D1967" s="121">
        <v>0.003723824127465299</v>
      </c>
      <c r="E1967" s="121">
        <v>2.022222104507706</v>
      </c>
      <c r="F1967" s="86" t="s">
        <v>2573</v>
      </c>
      <c r="G1967" s="86" t="b">
        <v>0</v>
      </c>
      <c r="H1967" s="86" t="b">
        <v>0</v>
      </c>
      <c r="I1967" s="86" t="b">
        <v>0</v>
      </c>
      <c r="J1967" s="86" t="b">
        <v>0</v>
      </c>
      <c r="K1967" s="86" t="b">
        <v>0</v>
      </c>
      <c r="L1967" s="86" t="b">
        <v>0</v>
      </c>
    </row>
    <row r="1968" spans="1:12" ht="15">
      <c r="A1968" s="86" t="s">
        <v>3486</v>
      </c>
      <c r="B1968" s="86" t="s">
        <v>3487</v>
      </c>
      <c r="C1968" s="86">
        <v>2</v>
      </c>
      <c r="D1968" s="121">
        <v>0.0028832121237838764</v>
      </c>
      <c r="E1968" s="121">
        <v>2.6242820958356683</v>
      </c>
      <c r="F1968" s="86" t="s">
        <v>2573</v>
      </c>
      <c r="G1968" s="86" t="b">
        <v>0</v>
      </c>
      <c r="H1968" s="86" t="b">
        <v>0</v>
      </c>
      <c r="I1968" s="86" t="b">
        <v>0</v>
      </c>
      <c r="J1968" s="86" t="b">
        <v>0</v>
      </c>
      <c r="K1968" s="86" t="b">
        <v>0</v>
      </c>
      <c r="L1968" s="86" t="b">
        <v>0</v>
      </c>
    </row>
    <row r="1969" spans="1:12" ht="15">
      <c r="A1969" s="86" t="s">
        <v>3487</v>
      </c>
      <c r="B1969" s="86" t="s">
        <v>3191</v>
      </c>
      <c r="C1969" s="86">
        <v>2</v>
      </c>
      <c r="D1969" s="121">
        <v>0.0028832121237838764</v>
      </c>
      <c r="E1969" s="121">
        <v>1.9710695820603246</v>
      </c>
      <c r="F1969" s="86" t="s">
        <v>2573</v>
      </c>
      <c r="G1969" s="86" t="b">
        <v>0</v>
      </c>
      <c r="H1969" s="86" t="b">
        <v>0</v>
      </c>
      <c r="I1969" s="86" t="b">
        <v>0</v>
      </c>
      <c r="J1969" s="86" t="b">
        <v>0</v>
      </c>
      <c r="K1969" s="86" t="b">
        <v>0</v>
      </c>
      <c r="L1969" s="86" t="b">
        <v>0</v>
      </c>
    </row>
    <row r="1970" spans="1:12" ht="15">
      <c r="A1970" s="86" t="s">
        <v>3191</v>
      </c>
      <c r="B1970" s="86" t="s">
        <v>3193</v>
      </c>
      <c r="C1970" s="86">
        <v>2</v>
      </c>
      <c r="D1970" s="121">
        <v>0.0028832121237838764</v>
      </c>
      <c r="E1970" s="121">
        <v>1.4939483273406622</v>
      </c>
      <c r="F1970" s="86" t="s">
        <v>2573</v>
      </c>
      <c r="G1970" s="86" t="b">
        <v>0</v>
      </c>
      <c r="H1970" s="86" t="b">
        <v>0</v>
      </c>
      <c r="I1970" s="86" t="b">
        <v>0</v>
      </c>
      <c r="J1970" s="86" t="b">
        <v>0</v>
      </c>
      <c r="K1970" s="86" t="b">
        <v>0</v>
      </c>
      <c r="L1970" s="86" t="b">
        <v>0</v>
      </c>
    </row>
    <row r="1971" spans="1:12" ht="15">
      <c r="A1971" s="86" t="s">
        <v>3193</v>
      </c>
      <c r="B1971" s="86" t="s">
        <v>3488</v>
      </c>
      <c r="C1971" s="86">
        <v>2</v>
      </c>
      <c r="D1971" s="121">
        <v>0.0028832121237838764</v>
      </c>
      <c r="E1971" s="121">
        <v>2.1471608411160057</v>
      </c>
      <c r="F1971" s="86" t="s">
        <v>2573</v>
      </c>
      <c r="G1971" s="86" t="b">
        <v>0</v>
      </c>
      <c r="H1971" s="86" t="b">
        <v>0</v>
      </c>
      <c r="I1971" s="86" t="b">
        <v>0</v>
      </c>
      <c r="J1971" s="86" t="b">
        <v>0</v>
      </c>
      <c r="K1971" s="86" t="b">
        <v>0</v>
      </c>
      <c r="L1971" s="86" t="b">
        <v>0</v>
      </c>
    </row>
    <row r="1972" spans="1:12" ht="15">
      <c r="A1972" s="86" t="s">
        <v>3488</v>
      </c>
      <c r="B1972" s="86" t="s">
        <v>2772</v>
      </c>
      <c r="C1972" s="86">
        <v>2</v>
      </c>
      <c r="D1972" s="121">
        <v>0.0028832121237838764</v>
      </c>
      <c r="E1972" s="121">
        <v>2.6242820958356683</v>
      </c>
      <c r="F1972" s="86" t="s">
        <v>2573</v>
      </c>
      <c r="G1972" s="86" t="b">
        <v>0</v>
      </c>
      <c r="H1972" s="86" t="b">
        <v>0</v>
      </c>
      <c r="I1972" s="86" t="b">
        <v>0</v>
      </c>
      <c r="J1972" s="86" t="b">
        <v>0</v>
      </c>
      <c r="K1972" s="86" t="b">
        <v>0</v>
      </c>
      <c r="L1972" s="86" t="b">
        <v>0</v>
      </c>
    </row>
    <row r="1973" spans="1:12" ht="15">
      <c r="A1973" s="86" t="s">
        <v>2772</v>
      </c>
      <c r="B1973" s="86" t="s">
        <v>3489</v>
      </c>
      <c r="C1973" s="86">
        <v>2</v>
      </c>
      <c r="D1973" s="121">
        <v>0.0028832121237838764</v>
      </c>
      <c r="E1973" s="121">
        <v>2.6242820958356683</v>
      </c>
      <c r="F1973" s="86" t="s">
        <v>2573</v>
      </c>
      <c r="G1973" s="86" t="b">
        <v>0</v>
      </c>
      <c r="H1973" s="86" t="b">
        <v>0</v>
      </c>
      <c r="I1973" s="86" t="b">
        <v>0</v>
      </c>
      <c r="J1973" s="86" t="b">
        <v>0</v>
      </c>
      <c r="K1973" s="86" t="b">
        <v>0</v>
      </c>
      <c r="L1973" s="86" t="b">
        <v>0</v>
      </c>
    </row>
    <row r="1974" spans="1:12" ht="15">
      <c r="A1974" s="86" t="s">
        <v>3489</v>
      </c>
      <c r="B1974" s="86" t="s">
        <v>3286</v>
      </c>
      <c r="C1974" s="86">
        <v>2</v>
      </c>
      <c r="D1974" s="121">
        <v>0.0028832121237838764</v>
      </c>
      <c r="E1974" s="121">
        <v>2.6242820958356683</v>
      </c>
      <c r="F1974" s="86" t="s">
        <v>2573</v>
      </c>
      <c r="G1974" s="86" t="b">
        <v>0</v>
      </c>
      <c r="H1974" s="86" t="b">
        <v>0</v>
      </c>
      <c r="I1974" s="86" t="b">
        <v>0</v>
      </c>
      <c r="J1974" s="86" t="b">
        <v>0</v>
      </c>
      <c r="K1974" s="86" t="b">
        <v>0</v>
      </c>
      <c r="L1974" s="86" t="b">
        <v>0</v>
      </c>
    </row>
    <row r="1975" spans="1:12" ht="15">
      <c r="A1975" s="86" t="s">
        <v>3286</v>
      </c>
      <c r="B1975" s="86" t="s">
        <v>3240</v>
      </c>
      <c r="C1975" s="86">
        <v>2</v>
      </c>
      <c r="D1975" s="121">
        <v>0.0028832121237838764</v>
      </c>
      <c r="E1975" s="121">
        <v>2.448190836779987</v>
      </c>
      <c r="F1975" s="86" t="s">
        <v>2573</v>
      </c>
      <c r="G1975" s="86" t="b">
        <v>0</v>
      </c>
      <c r="H1975" s="86" t="b">
        <v>0</v>
      </c>
      <c r="I1975" s="86" t="b">
        <v>0</v>
      </c>
      <c r="J1975" s="86" t="b">
        <v>0</v>
      </c>
      <c r="K1975" s="86" t="b">
        <v>0</v>
      </c>
      <c r="L1975" s="86" t="b">
        <v>0</v>
      </c>
    </row>
    <row r="1976" spans="1:12" ht="15">
      <c r="A1976" s="86" t="s">
        <v>3240</v>
      </c>
      <c r="B1976" s="86" t="s">
        <v>3490</v>
      </c>
      <c r="C1976" s="86">
        <v>2</v>
      </c>
      <c r="D1976" s="121">
        <v>0.0028832121237838764</v>
      </c>
      <c r="E1976" s="121">
        <v>2.448190836779987</v>
      </c>
      <c r="F1976" s="86" t="s">
        <v>2573</v>
      </c>
      <c r="G1976" s="86" t="b">
        <v>0</v>
      </c>
      <c r="H1976" s="86" t="b">
        <v>0</v>
      </c>
      <c r="I1976" s="86" t="b">
        <v>0</v>
      </c>
      <c r="J1976" s="86" t="b">
        <v>0</v>
      </c>
      <c r="K1976" s="86" t="b">
        <v>0</v>
      </c>
      <c r="L1976" s="86" t="b">
        <v>0</v>
      </c>
    </row>
    <row r="1977" spans="1:12" ht="15">
      <c r="A1977" s="86" t="s">
        <v>3490</v>
      </c>
      <c r="B1977" s="86" t="s">
        <v>2744</v>
      </c>
      <c r="C1977" s="86">
        <v>2</v>
      </c>
      <c r="D1977" s="121">
        <v>0.0028832121237838764</v>
      </c>
      <c r="E1977" s="121">
        <v>2.448190836779987</v>
      </c>
      <c r="F1977" s="86" t="s">
        <v>2573</v>
      </c>
      <c r="G1977" s="86" t="b">
        <v>0</v>
      </c>
      <c r="H1977" s="86" t="b">
        <v>0</v>
      </c>
      <c r="I1977" s="86" t="b">
        <v>0</v>
      </c>
      <c r="J1977" s="86" t="b">
        <v>0</v>
      </c>
      <c r="K1977" s="86" t="b">
        <v>0</v>
      </c>
      <c r="L1977" s="86" t="b">
        <v>0</v>
      </c>
    </row>
    <row r="1978" spans="1:12" ht="15">
      <c r="A1978" s="86" t="s">
        <v>2744</v>
      </c>
      <c r="B1978" s="86" t="s">
        <v>3491</v>
      </c>
      <c r="C1978" s="86">
        <v>2</v>
      </c>
      <c r="D1978" s="121">
        <v>0.0028832121237838764</v>
      </c>
      <c r="E1978" s="121">
        <v>2.448190836779987</v>
      </c>
      <c r="F1978" s="86" t="s">
        <v>2573</v>
      </c>
      <c r="G1978" s="86" t="b">
        <v>0</v>
      </c>
      <c r="H1978" s="86" t="b">
        <v>0</v>
      </c>
      <c r="I1978" s="86" t="b">
        <v>0</v>
      </c>
      <c r="J1978" s="86" t="b">
        <v>0</v>
      </c>
      <c r="K1978" s="86" t="b">
        <v>0</v>
      </c>
      <c r="L1978" s="86" t="b">
        <v>0</v>
      </c>
    </row>
    <row r="1979" spans="1:12" ht="15">
      <c r="A1979" s="86" t="s">
        <v>3491</v>
      </c>
      <c r="B1979" s="86" t="s">
        <v>3492</v>
      </c>
      <c r="C1979" s="86">
        <v>2</v>
      </c>
      <c r="D1979" s="121">
        <v>0.0028832121237838764</v>
      </c>
      <c r="E1979" s="121">
        <v>2.6242820958356683</v>
      </c>
      <c r="F1979" s="86" t="s">
        <v>2573</v>
      </c>
      <c r="G1979" s="86" t="b">
        <v>0</v>
      </c>
      <c r="H1979" s="86" t="b">
        <v>0</v>
      </c>
      <c r="I1979" s="86" t="b">
        <v>0</v>
      </c>
      <c r="J1979" s="86" t="b">
        <v>1</v>
      </c>
      <c r="K1979" s="86" t="b">
        <v>0</v>
      </c>
      <c r="L1979" s="86" t="b">
        <v>0</v>
      </c>
    </row>
    <row r="1980" spans="1:12" ht="15">
      <c r="A1980" s="86" t="s">
        <v>3492</v>
      </c>
      <c r="B1980" s="86" t="s">
        <v>3224</v>
      </c>
      <c r="C1980" s="86">
        <v>2</v>
      </c>
      <c r="D1980" s="121">
        <v>0.0028832121237838764</v>
      </c>
      <c r="E1980" s="121">
        <v>2.6242820958356683</v>
      </c>
      <c r="F1980" s="86" t="s">
        <v>2573</v>
      </c>
      <c r="G1980" s="86" t="b">
        <v>1</v>
      </c>
      <c r="H1980" s="86" t="b">
        <v>0</v>
      </c>
      <c r="I1980" s="86" t="b">
        <v>0</v>
      </c>
      <c r="J1980" s="86" t="b">
        <v>0</v>
      </c>
      <c r="K1980" s="86" t="b">
        <v>0</v>
      </c>
      <c r="L1980" s="86" t="b">
        <v>0</v>
      </c>
    </row>
    <row r="1981" spans="1:12" ht="15">
      <c r="A1981" s="86" t="s">
        <v>3224</v>
      </c>
      <c r="B1981" s="86" t="s">
        <v>2739</v>
      </c>
      <c r="C1981" s="86">
        <v>2</v>
      </c>
      <c r="D1981" s="121">
        <v>0.0028832121237838764</v>
      </c>
      <c r="E1981" s="121">
        <v>2.323252100171687</v>
      </c>
      <c r="F1981" s="86" t="s">
        <v>2573</v>
      </c>
      <c r="G1981" s="86" t="b">
        <v>0</v>
      </c>
      <c r="H1981" s="86" t="b">
        <v>0</v>
      </c>
      <c r="I1981" s="86" t="b">
        <v>0</v>
      </c>
      <c r="J1981" s="86" t="b">
        <v>0</v>
      </c>
      <c r="K1981" s="86" t="b">
        <v>0</v>
      </c>
      <c r="L1981" s="86" t="b">
        <v>0</v>
      </c>
    </row>
    <row r="1982" spans="1:12" ht="15">
      <c r="A1982" s="86" t="s">
        <v>2739</v>
      </c>
      <c r="B1982" s="86" t="s">
        <v>2739</v>
      </c>
      <c r="C1982" s="86">
        <v>2</v>
      </c>
      <c r="D1982" s="121">
        <v>0.0028832121237838764</v>
      </c>
      <c r="E1982" s="121">
        <v>2.022222104507706</v>
      </c>
      <c r="F1982" s="86" t="s">
        <v>2573</v>
      </c>
      <c r="G1982" s="86" t="b">
        <v>0</v>
      </c>
      <c r="H1982" s="86" t="b">
        <v>0</v>
      </c>
      <c r="I1982" s="86" t="b">
        <v>0</v>
      </c>
      <c r="J1982" s="86" t="b">
        <v>0</v>
      </c>
      <c r="K1982" s="86" t="b">
        <v>0</v>
      </c>
      <c r="L1982" s="86" t="b">
        <v>0</v>
      </c>
    </row>
    <row r="1983" spans="1:12" ht="15">
      <c r="A1983" s="86" t="s">
        <v>2739</v>
      </c>
      <c r="B1983" s="86" t="s">
        <v>3493</v>
      </c>
      <c r="C1983" s="86">
        <v>2</v>
      </c>
      <c r="D1983" s="121">
        <v>0.0028832121237838764</v>
      </c>
      <c r="E1983" s="121">
        <v>2.323252100171687</v>
      </c>
      <c r="F1983" s="86" t="s">
        <v>2573</v>
      </c>
      <c r="G1983" s="86" t="b">
        <v>0</v>
      </c>
      <c r="H1983" s="86" t="b">
        <v>0</v>
      </c>
      <c r="I1983" s="86" t="b">
        <v>0</v>
      </c>
      <c r="J1983" s="86" t="b">
        <v>0</v>
      </c>
      <c r="K1983" s="86" t="b">
        <v>0</v>
      </c>
      <c r="L1983" s="86" t="b">
        <v>0</v>
      </c>
    </row>
    <row r="1984" spans="1:12" ht="15">
      <c r="A1984" s="86" t="s">
        <v>3493</v>
      </c>
      <c r="B1984" s="86" t="s">
        <v>2714</v>
      </c>
      <c r="C1984" s="86">
        <v>2</v>
      </c>
      <c r="D1984" s="121">
        <v>0.0028832121237838764</v>
      </c>
      <c r="E1984" s="121">
        <v>1.7791840558214116</v>
      </c>
      <c r="F1984" s="86" t="s">
        <v>2573</v>
      </c>
      <c r="G1984" s="86" t="b">
        <v>0</v>
      </c>
      <c r="H1984" s="86" t="b">
        <v>0</v>
      </c>
      <c r="I1984" s="86" t="b">
        <v>0</v>
      </c>
      <c r="J1984" s="86" t="b">
        <v>0</v>
      </c>
      <c r="K1984" s="86" t="b">
        <v>0</v>
      </c>
      <c r="L1984" s="86" t="b">
        <v>0</v>
      </c>
    </row>
    <row r="1985" spans="1:12" ht="15">
      <c r="A1985" s="86" t="s">
        <v>2714</v>
      </c>
      <c r="B1985" s="86" t="s">
        <v>3494</v>
      </c>
      <c r="C1985" s="86">
        <v>2</v>
      </c>
      <c r="D1985" s="121">
        <v>0.0028832121237838764</v>
      </c>
      <c r="E1985" s="121">
        <v>1.7791840558214116</v>
      </c>
      <c r="F1985" s="86" t="s">
        <v>2573</v>
      </c>
      <c r="G1985" s="86" t="b">
        <v>0</v>
      </c>
      <c r="H1985" s="86" t="b">
        <v>0</v>
      </c>
      <c r="I1985" s="86" t="b">
        <v>0</v>
      </c>
      <c r="J1985" s="86" t="b">
        <v>0</v>
      </c>
      <c r="K1985" s="86" t="b">
        <v>0</v>
      </c>
      <c r="L1985" s="86" t="b">
        <v>0</v>
      </c>
    </row>
    <row r="1986" spans="1:12" ht="15">
      <c r="A1986" s="86" t="s">
        <v>3494</v>
      </c>
      <c r="B1986" s="86" t="s">
        <v>3495</v>
      </c>
      <c r="C1986" s="86">
        <v>2</v>
      </c>
      <c r="D1986" s="121">
        <v>0.0028832121237838764</v>
      </c>
      <c r="E1986" s="121">
        <v>2.6242820958356683</v>
      </c>
      <c r="F1986" s="86" t="s">
        <v>2573</v>
      </c>
      <c r="G1986" s="86" t="b">
        <v>0</v>
      </c>
      <c r="H1986" s="86" t="b">
        <v>0</v>
      </c>
      <c r="I1986" s="86" t="b">
        <v>0</v>
      </c>
      <c r="J1986" s="86" t="b">
        <v>0</v>
      </c>
      <c r="K1986" s="86" t="b">
        <v>0</v>
      </c>
      <c r="L1986" s="86" t="b">
        <v>0</v>
      </c>
    </row>
    <row r="1987" spans="1:12" ht="15">
      <c r="A1987" s="86" t="s">
        <v>3495</v>
      </c>
      <c r="B1987" s="86" t="s">
        <v>3189</v>
      </c>
      <c r="C1987" s="86">
        <v>2</v>
      </c>
      <c r="D1987" s="121">
        <v>0.0028832121237838764</v>
      </c>
      <c r="E1987" s="121">
        <v>2.448190836779987</v>
      </c>
      <c r="F1987" s="86" t="s">
        <v>2573</v>
      </c>
      <c r="G1987" s="86" t="b">
        <v>0</v>
      </c>
      <c r="H1987" s="86" t="b">
        <v>0</v>
      </c>
      <c r="I1987" s="86" t="b">
        <v>0</v>
      </c>
      <c r="J1987" s="86" t="b">
        <v>0</v>
      </c>
      <c r="K1987" s="86" t="b">
        <v>0</v>
      </c>
      <c r="L1987" s="86" t="b">
        <v>0</v>
      </c>
    </row>
    <row r="1988" spans="1:12" ht="15">
      <c r="A1988" s="86" t="s">
        <v>3189</v>
      </c>
      <c r="B1988" s="86" t="s">
        <v>316</v>
      </c>
      <c r="C1988" s="86">
        <v>2</v>
      </c>
      <c r="D1988" s="121">
        <v>0.0028832121237838764</v>
      </c>
      <c r="E1988" s="121">
        <v>2.448190836779987</v>
      </c>
      <c r="F1988" s="86" t="s">
        <v>2573</v>
      </c>
      <c r="G1988" s="86" t="b">
        <v>0</v>
      </c>
      <c r="H1988" s="86" t="b">
        <v>0</v>
      </c>
      <c r="I1988" s="86" t="b">
        <v>0</v>
      </c>
      <c r="J1988" s="86" t="b">
        <v>0</v>
      </c>
      <c r="K1988" s="86" t="b">
        <v>0</v>
      </c>
      <c r="L1988" s="86" t="b">
        <v>0</v>
      </c>
    </row>
    <row r="1989" spans="1:12" ht="15">
      <c r="A1989" s="86" t="s">
        <v>316</v>
      </c>
      <c r="B1989" s="86" t="s">
        <v>2714</v>
      </c>
      <c r="C1989" s="86">
        <v>2</v>
      </c>
      <c r="D1989" s="121">
        <v>0.0028832121237838764</v>
      </c>
      <c r="E1989" s="121">
        <v>1.7791840558214116</v>
      </c>
      <c r="F1989" s="86" t="s">
        <v>2573</v>
      </c>
      <c r="G1989" s="86" t="b">
        <v>0</v>
      </c>
      <c r="H1989" s="86" t="b">
        <v>0</v>
      </c>
      <c r="I1989" s="86" t="b">
        <v>0</v>
      </c>
      <c r="J1989" s="86" t="b">
        <v>0</v>
      </c>
      <c r="K1989" s="86" t="b">
        <v>0</v>
      </c>
      <c r="L1989" s="86" t="b">
        <v>0</v>
      </c>
    </row>
    <row r="1990" spans="1:12" ht="15">
      <c r="A1990" s="86" t="s">
        <v>2714</v>
      </c>
      <c r="B1990" s="86" t="s">
        <v>3227</v>
      </c>
      <c r="C1990" s="86">
        <v>2</v>
      </c>
      <c r="D1990" s="121">
        <v>0.0028832121237838764</v>
      </c>
      <c r="E1990" s="121">
        <v>1.7791840558214116</v>
      </c>
      <c r="F1990" s="86" t="s">
        <v>2573</v>
      </c>
      <c r="G1990" s="86" t="b">
        <v>0</v>
      </c>
      <c r="H1990" s="86" t="b">
        <v>0</v>
      </c>
      <c r="I1990" s="86" t="b">
        <v>0</v>
      </c>
      <c r="J1990" s="86" t="b">
        <v>0</v>
      </c>
      <c r="K1990" s="86" t="b">
        <v>0</v>
      </c>
      <c r="L1990" s="86" t="b">
        <v>0</v>
      </c>
    </row>
    <row r="1991" spans="1:12" ht="15">
      <c r="A1991" s="86" t="s">
        <v>3227</v>
      </c>
      <c r="B1991" s="86" t="s">
        <v>3496</v>
      </c>
      <c r="C1991" s="86">
        <v>2</v>
      </c>
      <c r="D1991" s="121">
        <v>0.0028832121237838764</v>
      </c>
      <c r="E1991" s="121">
        <v>2.6242820958356683</v>
      </c>
      <c r="F1991" s="86" t="s">
        <v>2573</v>
      </c>
      <c r="G1991" s="86" t="b">
        <v>0</v>
      </c>
      <c r="H1991" s="86" t="b">
        <v>0</v>
      </c>
      <c r="I1991" s="86" t="b">
        <v>0</v>
      </c>
      <c r="J1991" s="86" t="b">
        <v>0</v>
      </c>
      <c r="K1991" s="86" t="b">
        <v>0</v>
      </c>
      <c r="L1991" s="86" t="b">
        <v>0</v>
      </c>
    </row>
    <row r="1992" spans="1:12" ht="15">
      <c r="A1992" s="86" t="s">
        <v>3496</v>
      </c>
      <c r="B1992" s="86" t="s">
        <v>2713</v>
      </c>
      <c r="C1992" s="86">
        <v>2</v>
      </c>
      <c r="D1992" s="121">
        <v>0.0028832121237838764</v>
      </c>
      <c r="E1992" s="121">
        <v>1.3812440471493739</v>
      </c>
      <c r="F1992" s="86" t="s">
        <v>2573</v>
      </c>
      <c r="G1992" s="86" t="b">
        <v>0</v>
      </c>
      <c r="H1992" s="86" t="b">
        <v>0</v>
      </c>
      <c r="I1992" s="86" t="b">
        <v>0</v>
      </c>
      <c r="J1992" s="86" t="b">
        <v>0</v>
      </c>
      <c r="K1992" s="86" t="b">
        <v>0</v>
      </c>
      <c r="L1992" s="86" t="b">
        <v>0</v>
      </c>
    </row>
    <row r="1993" spans="1:12" ht="15">
      <c r="A1993" s="86" t="s">
        <v>2713</v>
      </c>
      <c r="B1993" s="86" t="s">
        <v>3165</v>
      </c>
      <c r="C1993" s="86">
        <v>2</v>
      </c>
      <c r="D1993" s="121">
        <v>0.0028832121237838764</v>
      </c>
      <c r="E1993" s="121">
        <v>1.192918331676681</v>
      </c>
      <c r="F1993" s="86" t="s">
        <v>2573</v>
      </c>
      <c r="G1993" s="86" t="b">
        <v>0</v>
      </c>
      <c r="H1993" s="86" t="b">
        <v>0</v>
      </c>
      <c r="I1993" s="86" t="b">
        <v>0</v>
      </c>
      <c r="J1993" s="86" t="b">
        <v>0</v>
      </c>
      <c r="K1993" s="86" t="b">
        <v>0</v>
      </c>
      <c r="L1993" s="86" t="b">
        <v>0</v>
      </c>
    </row>
    <row r="1994" spans="1:12" ht="15">
      <c r="A1994" s="86" t="s">
        <v>3165</v>
      </c>
      <c r="B1994" s="86" t="s">
        <v>3181</v>
      </c>
      <c r="C1994" s="86">
        <v>2</v>
      </c>
      <c r="D1994" s="121">
        <v>0.0028832121237838764</v>
      </c>
      <c r="E1994" s="121">
        <v>2.6242820958356683</v>
      </c>
      <c r="F1994" s="86" t="s">
        <v>2573</v>
      </c>
      <c r="G1994" s="86" t="b">
        <v>0</v>
      </c>
      <c r="H1994" s="86" t="b">
        <v>0</v>
      </c>
      <c r="I1994" s="86" t="b">
        <v>0</v>
      </c>
      <c r="J1994" s="86" t="b">
        <v>0</v>
      </c>
      <c r="K1994" s="86" t="b">
        <v>0</v>
      </c>
      <c r="L1994" s="86" t="b">
        <v>0</v>
      </c>
    </row>
    <row r="1995" spans="1:12" ht="15">
      <c r="A1995" s="86" t="s">
        <v>3181</v>
      </c>
      <c r="B1995" s="86" t="s">
        <v>3180</v>
      </c>
      <c r="C1995" s="86">
        <v>2</v>
      </c>
      <c r="D1995" s="121">
        <v>0.0028832121237838764</v>
      </c>
      <c r="E1995" s="121">
        <v>2.6242820958356683</v>
      </c>
      <c r="F1995" s="86" t="s">
        <v>2573</v>
      </c>
      <c r="G1995" s="86" t="b">
        <v>0</v>
      </c>
      <c r="H1995" s="86" t="b">
        <v>0</v>
      </c>
      <c r="I1995" s="86" t="b">
        <v>0</v>
      </c>
      <c r="J1995" s="86" t="b">
        <v>0</v>
      </c>
      <c r="K1995" s="86" t="b">
        <v>0</v>
      </c>
      <c r="L1995" s="86" t="b">
        <v>0</v>
      </c>
    </row>
    <row r="1996" spans="1:12" ht="15">
      <c r="A1996" s="86" t="s">
        <v>3180</v>
      </c>
      <c r="B1996" s="86" t="s">
        <v>2762</v>
      </c>
      <c r="C1996" s="86">
        <v>2</v>
      </c>
      <c r="D1996" s="121">
        <v>0.0028832121237838764</v>
      </c>
      <c r="E1996" s="121">
        <v>2.6242820958356683</v>
      </c>
      <c r="F1996" s="86" t="s">
        <v>2573</v>
      </c>
      <c r="G1996" s="86" t="b">
        <v>0</v>
      </c>
      <c r="H1996" s="86" t="b">
        <v>0</v>
      </c>
      <c r="I1996" s="86" t="b">
        <v>0</v>
      </c>
      <c r="J1996" s="86" t="b">
        <v>0</v>
      </c>
      <c r="K1996" s="86" t="b">
        <v>0</v>
      </c>
      <c r="L1996" s="86" t="b">
        <v>0</v>
      </c>
    </row>
    <row r="1997" spans="1:12" ht="15">
      <c r="A1997" s="86" t="s">
        <v>2762</v>
      </c>
      <c r="B1997" s="86" t="s">
        <v>3497</v>
      </c>
      <c r="C1997" s="86">
        <v>2</v>
      </c>
      <c r="D1997" s="121">
        <v>0.0028832121237838764</v>
      </c>
      <c r="E1997" s="121">
        <v>2.6242820958356683</v>
      </c>
      <c r="F1997" s="86" t="s">
        <v>2573</v>
      </c>
      <c r="G1997" s="86" t="b">
        <v>0</v>
      </c>
      <c r="H1997" s="86" t="b">
        <v>0</v>
      </c>
      <c r="I1997" s="86" t="b">
        <v>0</v>
      </c>
      <c r="J1997" s="86" t="b">
        <v>0</v>
      </c>
      <c r="K1997" s="86" t="b">
        <v>0</v>
      </c>
      <c r="L1997" s="86" t="b">
        <v>0</v>
      </c>
    </row>
    <row r="1998" spans="1:12" ht="15">
      <c r="A1998" s="86" t="s">
        <v>3725</v>
      </c>
      <c r="B1998" s="86" t="s">
        <v>3203</v>
      </c>
      <c r="C1998" s="86">
        <v>2</v>
      </c>
      <c r="D1998" s="121">
        <v>0.0028832121237838764</v>
      </c>
      <c r="E1998" s="121">
        <v>2.323252100171687</v>
      </c>
      <c r="F1998" s="86" t="s">
        <v>2573</v>
      </c>
      <c r="G1998" s="86" t="b">
        <v>0</v>
      </c>
      <c r="H1998" s="86" t="b">
        <v>0</v>
      </c>
      <c r="I1998" s="86" t="b">
        <v>0</v>
      </c>
      <c r="J1998" s="86" t="b">
        <v>0</v>
      </c>
      <c r="K1998" s="86" t="b">
        <v>0</v>
      </c>
      <c r="L1998" s="86" t="b">
        <v>0</v>
      </c>
    </row>
    <row r="1999" spans="1:12" ht="15">
      <c r="A1999" s="86" t="s">
        <v>3203</v>
      </c>
      <c r="B1999" s="86" t="s">
        <v>3291</v>
      </c>
      <c r="C1999" s="86">
        <v>2</v>
      </c>
      <c r="D1999" s="121">
        <v>0.0028832121237838764</v>
      </c>
      <c r="E1999" s="121">
        <v>2.323252100171687</v>
      </c>
      <c r="F1999" s="86" t="s">
        <v>2573</v>
      </c>
      <c r="G1999" s="86" t="b">
        <v>0</v>
      </c>
      <c r="H1999" s="86" t="b">
        <v>0</v>
      </c>
      <c r="I1999" s="86" t="b">
        <v>0</v>
      </c>
      <c r="J1999" s="86" t="b">
        <v>0</v>
      </c>
      <c r="K1999" s="86" t="b">
        <v>0</v>
      </c>
      <c r="L1999" s="86" t="b">
        <v>0</v>
      </c>
    </row>
    <row r="2000" spans="1:12" ht="15">
      <c r="A2000" s="86" t="s">
        <v>3291</v>
      </c>
      <c r="B2000" s="86" t="s">
        <v>3334</v>
      </c>
      <c r="C2000" s="86">
        <v>2</v>
      </c>
      <c r="D2000" s="121">
        <v>0.0028832121237838764</v>
      </c>
      <c r="E2000" s="121">
        <v>2.6242820958356683</v>
      </c>
      <c r="F2000" s="86" t="s">
        <v>2573</v>
      </c>
      <c r="G2000" s="86" t="b">
        <v>0</v>
      </c>
      <c r="H2000" s="86" t="b">
        <v>0</v>
      </c>
      <c r="I2000" s="86" t="b">
        <v>0</v>
      </c>
      <c r="J2000" s="86" t="b">
        <v>0</v>
      </c>
      <c r="K2000" s="86" t="b">
        <v>0</v>
      </c>
      <c r="L2000" s="86" t="b">
        <v>0</v>
      </c>
    </row>
    <row r="2001" spans="1:12" ht="15">
      <c r="A2001" s="86" t="s">
        <v>3334</v>
      </c>
      <c r="B2001" s="86" t="s">
        <v>3155</v>
      </c>
      <c r="C2001" s="86">
        <v>2</v>
      </c>
      <c r="D2001" s="121">
        <v>0.0028832121237838764</v>
      </c>
      <c r="E2001" s="121">
        <v>2.022222104507706</v>
      </c>
      <c r="F2001" s="86" t="s">
        <v>2573</v>
      </c>
      <c r="G2001" s="86" t="b">
        <v>0</v>
      </c>
      <c r="H2001" s="86" t="b">
        <v>0</v>
      </c>
      <c r="I2001" s="86" t="b">
        <v>0</v>
      </c>
      <c r="J2001" s="86" t="b">
        <v>0</v>
      </c>
      <c r="K2001" s="86" t="b">
        <v>0</v>
      </c>
      <c r="L2001" s="86" t="b">
        <v>0</v>
      </c>
    </row>
    <row r="2002" spans="1:12" ht="15">
      <c r="A2002" s="86" t="s">
        <v>3155</v>
      </c>
      <c r="B2002" s="86" t="s">
        <v>3273</v>
      </c>
      <c r="C2002" s="86">
        <v>2</v>
      </c>
      <c r="D2002" s="121">
        <v>0.0028832121237838764</v>
      </c>
      <c r="E2002" s="121">
        <v>2.022222104507706</v>
      </c>
      <c r="F2002" s="86" t="s">
        <v>2573</v>
      </c>
      <c r="G2002" s="86" t="b">
        <v>0</v>
      </c>
      <c r="H2002" s="86" t="b">
        <v>0</v>
      </c>
      <c r="I2002" s="86" t="b">
        <v>0</v>
      </c>
      <c r="J2002" s="86" t="b">
        <v>0</v>
      </c>
      <c r="K2002" s="86" t="b">
        <v>0</v>
      </c>
      <c r="L2002" s="86" t="b">
        <v>0</v>
      </c>
    </row>
    <row r="2003" spans="1:12" ht="15">
      <c r="A2003" s="86" t="s">
        <v>3273</v>
      </c>
      <c r="B2003" s="86" t="s">
        <v>2713</v>
      </c>
      <c r="C2003" s="86">
        <v>2</v>
      </c>
      <c r="D2003" s="121">
        <v>0.0028832121237838764</v>
      </c>
      <c r="E2003" s="121">
        <v>1.3812440471493739</v>
      </c>
      <c r="F2003" s="86" t="s">
        <v>2573</v>
      </c>
      <c r="G2003" s="86" t="b">
        <v>0</v>
      </c>
      <c r="H2003" s="86" t="b">
        <v>0</v>
      </c>
      <c r="I2003" s="86" t="b">
        <v>0</v>
      </c>
      <c r="J2003" s="86" t="b">
        <v>0</v>
      </c>
      <c r="K2003" s="86" t="b">
        <v>0</v>
      </c>
      <c r="L2003" s="86" t="b">
        <v>0</v>
      </c>
    </row>
    <row r="2004" spans="1:12" ht="15">
      <c r="A2004" s="86" t="s">
        <v>2713</v>
      </c>
      <c r="B2004" s="86" t="s">
        <v>3201</v>
      </c>
      <c r="C2004" s="86">
        <v>2</v>
      </c>
      <c r="D2004" s="121">
        <v>0.0028832121237838764</v>
      </c>
      <c r="E2004" s="121">
        <v>0.9710695820603247</v>
      </c>
      <c r="F2004" s="86" t="s">
        <v>2573</v>
      </c>
      <c r="G2004" s="86" t="b">
        <v>0</v>
      </c>
      <c r="H2004" s="86" t="b">
        <v>0</v>
      </c>
      <c r="I2004" s="86" t="b">
        <v>0</v>
      </c>
      <c r="J2004" s="86" t="b">
        <v>0</v>
      </c>
      <c r="K2004" s="86" t="b">
        <v>0</v>
      </c>
      <c r="L2004" s="86" t="b">
        <v>0</v>
      </c>
    </row>
    <row r="2005" spans="1:12" ht="15">
      <c r="A2005" s="86" t="s">
        <v>3201</v>
      </c>
      <c r="B2005" s="86" t="s">
        <v>3726</v>
      </c>
      <c r="C2005" s="86">
        <v>2</v>
      </c>
      <c r="D2005" s="121">
        <v>0.0028832121237838764</v>
      </c>
      <c r="E2005" s="121">
        <v>2.226342087163631</v>
      </c>
      <c r="F2005" s="86" t="s">
        <v>2573</v>
      </c>
      <c r="G2005" s="86" t="b">
        <v>0</v>
      </c>
      <c r="H2005" s="86" t="b">
        <v>0</v>
      </c>
      <c r="I2005" s="86" t="b">
        <v>0</v>
      </c>
      <c r="J2005" s="86" t="b">
        <v>0</v>
      </c>
      <c r="K2005" s="86" t="b">
        <v>0</v>
      </c>
      <c r="L2005" s="86" t="b">
        <v>0</v>
      </c>
    </row>
    <row r="2006" spans="1:12" ht="15">
      <c r="A2006" s="86" t="s">
        <v>3726</v>
      </c>
      <c r="B2006" s="86" t="s">
        <v>3203</v>
      </c>
      <c r="C2006" s="86">
        <v>2</v>
      </c>
      <c r="D2006" s="121">
        <v>0.0028832121237838764</v>
      </c>
      <c r="E2006" s="121">
        <v>2.323252100171687</v>
      </c>
      <c r="F2006" s="86" t="s">
        <v>2573</v>
      </c>
      <c r="G2006" s="86" t="b">
        <v>0</v>
      </c>
      <c r="H2006" s="86" t="b">
        <v>0</v>
      </c>
      <c r="I2006" s="86" t="b">
        <v>0</v>
      </c>
      <c r="J2006" s="86" t="b">
        <v>0</v>
      </c>
      <c r="K2006" s="86" t="b">
        <v>0</v>
      </c>
      <c r="L2006" s="86" t="b">
        <v>0</v>
      </c>
    </row>
    <row r="2007" spans="1:12" ht="15">
      <c r="A2007" s="86" t="s">
        <v>3203</v>
      </c>
      <c r="B2007" s="86" t="s">
        <v>3727</v>
      </c>
      <c r="C2007" s="86">
        <v>2</v>
      </c>
      <c r="D2007" s="121">
        <v>0.0028832121237838764</v>
      </c>
      <c r="E2007" s="121">
        <v>2.323252100171687</v>
      </c>
      <c r="F2007" s="86" t="s">
        <v>2573</v>
      </c>
      <c r="G2007" s="86" t="b">
        <v>0</v>
      </c>
      <c r="H2007" s="86" t="b">
        <v>0</v>
      </c>
      <c r="I2007" s="86" t="b">
        <v>0</v>
      </c>
      <c r="J2007" s="86" t="b">
        <v>0</v>
      </c>
      <c r="K2007" s="86" t="b">
        <v>0</v>
      </c>
      <c r="L2007" s="86" t="b">
        <v>0</v>
      </c>
    </row>
    <row r="2008" spans="1:12" ht="15">
      <c r="A2008" s="86" t="s">
        <v>3727</v>
      </c>
      <c r="B2008" s="86" t="s">
        <v>3728</v>
      </c>
      <c r="C2008" s="86">
        <v>2</v>
      </c>
      <c r="D2008" s="121">
        <v>0.0028832121237838764</v>
      </c>
      <c r="E2008" s="121">
        <v>2.6242820958356683</v>
      </c>
      <c r="F2008" s="86" t="s">
        <v>2573</v>
      </c>
      <c r="G2008" s="86" t="b">
        <v>0</v>
      </c>
      <c r="H2008" s="86" t="b">
        <v>0</v>
      </c>
      <c r="I2008" s="86" t="b">
        <v>0</v>
      </c>
      <c r="J2008" s="86" t="b">
        <v>0</v>
      </c>
      <c r="K2008" s="86" t="b">
        <v>0</v>
      </c>
      <c r="L2008" s="86" t="b">
        <v>0</v>
      </c>
    </row>
    <row r="2009" spans="1:12" ht="15">
      <c r="A2009" s="86" t="s">
        <v>3728</v>
      </c>
      <c r="B2009" s="86" t="s">
        <v>3363</v>
      </c>
      <c r="C2009" s="86">
        <v>2</v>
      </c>
      <c r="D2009" s="121">
        <v>0.0028832121237838764</v>
      </c>
      <c r="E2009" s="121">
        <v>2.6242820958356683</v>
      </c>
      <c r="F2009" s="86" t="s">
        <v>2573</v>
      </c>
      <c r="G2009" s="86" t="b">
        <v>0</v>
      </c>
      <c r="H2009" s="86" t="b">
        <v>0</v>
      </c>
      <c r="I2009" s="86" t="b">
        <v>0</v>
      </c>
      <c r="J2009" s="86" t="b">
        <v>0</v>
      </c>
      <c r="K2009" s="86" t="b">
        <v>0</v>
      </c>
      <c r="L2009" s="86" t="b">
        <v>0</v>
      </c>
    </row>
    <row r="2010" spans="1:12" ht="15">
      <c r="A2010" s="86" t="s">
        <v>3363</v>
      </c>
      <c r="B2010" s="86" t="s">
        <v>2722</v>
      </c>
      <c r="C2010" s="86">
        <v>2</v>
      </c>
      <c r="D2010" s="121">
        <v>0.0028832121237838764</v>
      </c>
      <c r="E2010" s="121">
        <v>1.6465584905468205</v>
      </c>
      <c r="F2010" s="86" t="s">
        <v>2573</v>
      </c>
      <c r="G2010" s="86" t="b">
        <v>0</v>
      </c>
      <c r="H2010" s="86" t="b">
        <v>0</v>
      </c>
      <c r="I2010" s="86" t="b">
        <v>0</v>
      </c>
      <c r="J2010" s="86" t="b">
        <v>0</v>
      </c>
      <c r="K2010" s="86" t="b">
        <v>0</v>
      </c>
      <c r="L2010" s="86" t="b">
        <v>0</v>
      </c>
    </row>
    <row r="2011" spans="1:12" ht="15">
      <c r="A2011" s="86" t="s">
        <v>2722</v>
      </c>
      <c r="B2011" s="86" t="s">
        <v>3341</v>
      </c>
      <c r="C2011" s="86">
        <v>2</v>
      </c>
      <c r="D2011" s="121">
        <v>0.0028832121237838764</v>
      </c>
      <c r="E2011" s="121">
        <v>1.6465584905468205</v>
      </c>
      <c r="F2011" s="86" t="s">
        <v>2573</v>
      </c>
      <c r="G2011" s="86" t="b">
        <v>0</v>
      </c>
      <c r="H2011" s="86" t="b">
        <v>0</v>
      </c>
      <c r="I2011" s="86" t="b">
        <v>0</v>
      </c>
      <c r="J2011" s="86" t="b">
        <v>0</v>
      </c>
      <c r="K2011" s="86" t="b">
        <v>0</v>
      </c>
      <c r="L2011" s="86" t="b">
        <v>0</v>
      </c>
    </row>
    <row r="2012" spans="1:12" ht="15">
      <c r="A2012" s="86" t="s">
        <v>3341</v>
      </c>
      <c r="B2012" s="86" t="s">
        <v>3729</v>
      </c>
      <c r="C2012" s="86">
        <v>2</v>
      </c>
      <c r="D2012" s="121">
        <v>0.0028832121237838764</v>
      </c>
      <c r="E2012" s="121">
        <v>2.6242820958356683</v>
      </c>
      <c r="F2012" s="86" t="s">
        <v>2573</v>
      </c>
      <c r="G2012" s="86" t="b">
        <v>0</v>
      </c>
      <c r="H2012" s="86" t="b">
        <v>0</v>
      </c>
      <c r="I2012" s="86" t="b">
        <v>0</v>
      </c>
      <c r="J2012" s="86" t="b">
        <v>0</v>
      </c>
      <c r="K2012" s="86" t="b">
        <v>0</v>
      </c>
      <c r="L2012" s="86" t="b">
        <v>0</v>
      </c>
    </row>
    <row r="2013" spans="1:12" ht="15">
      <c r="A2013" s="86" t="s">
        <v>3729</v>
      </c>
      <c r="B2013" s="86" t="s">
        <v>2751</v>
      </c>
      <c r="C2013" s="86">
        <v>2</v>
      </c>
      <c r="D2013" s="121">
        <v>0.0028832121237838764</v>
      </c>
      <c r="E2013" s="121">
        <v>2.022222104507706</v>
      </c>
      <c r="F2013" s="86" t="s">
        <v>2573</v>
      </c>
      <c r="G2013" s="86" t="b">
        <v>0</v>
      </c>
      <c r="H2013" s="86" t="b">
        <v>0</v>
      </c>
      <c r="I2013" s="86" t="b">
        <v>0</v>
      </c>
      <c r="J2013" s="86" t="b">
        <v>0</v>
      </c>
      <c r="K2013" s="86" t="b">
        <v>0</v>
      </c>
      <c r="L2013" s="86" t="b">
        <v>0</v>
      </c>
    </row>
    <row r="2014" spans="1:12" ht="15">
      <c r="A2014" s="86" t="s">
        <v>2751</v>
      </c>
      <c r="B2014" s="86" t="s">
        <v>348</v>
      </c>
      <c r="C2014" s="86">
        <v>2</v>
      </c>
      <c r="D2014" s="121">
        <v>0.0028832121237838764</v>
      </c>
      <c r="E2014" s="121">
        <v>2.022222104507706</v>
      </c>
      <c r="F2014" s="86" t="s">
        <v>2573</v>
      </c>
      <c r="G2014" s="86" t="b">
        <v>0</v>
      </c>
      <c r="H2014" s="86" t="b">
        <v>0</v>
      </c>
      <c r="I2014" s="86" t="b">
        <v>0</v>
      </c>
      <c r="J2014" s="86" t="b">
        <v>0</v>
      </c>
      <c r="K2014" s="86" t="b">
        <v>0</v>
      </c>
      <c r="L2014" s="86" t="b">
        <v>0</v>
      </c>
    </row>
    <row r="2015" spans="1:12" ht="15">
      <c r="A2015" s="86" t="s">
        <v>348</v>
      </c>
      <c r="B2015" s="86" t="s">
        <v>2722</v>
      </c>
      <c r="C2015" s="86">
        <v>2</v>
      </c>
      <c r="D2015" s="121">
        <v>0.0028832121237838764</v>
      </c>
      <c r="E2015" s="121">
        <v>1.6465584905468205</v>
      </c>
      <c r="F2015" s="86" t="s">
        <v>2573</v>
      </c>
      <c r="G2015" s="86" t="b">
        <v>0</v>
      </c>
      <c r="H2015" s="86" t="b">
        <v>0</v>
      </c>
      <c r="I2015" s="86" t="b">
        <v>0</v>
      </c>
      <c r="J2015" s="86" t="b">
        <v>0</v>
      </c>
      <c r="K2015" s="86" t="b">
        <v>0</v>
      </c>
      <c r="L2015" s="86" t="b">
        <v>0</v>
      </c>
    </row>
    <row r="2016" spans="1:12" ht="15">
      <c r="A2016" s="86" t="s">
        <v>2722</v>
      </c>
      <c r="B2016" s="86" t="s">
        <v>347</v>
      </c>
      <c r="C2016" s="86">
        <v>2</v>
      </c>
      <c r="D2016" s="121">
        <v>0.0028832121237838764</v>
      </c>
      <c r="E2016" s="121">
        <v>1.6465584905468205</v>
      </c>
      <c r="F2016" s="86" t="s">
        <v>2573</v>
      </c>
      <c r="G2016" s="86" t="b">
        <v>0</v>
      </c>
      <c r="H2016" s="86" t="b">
        <v>0</v>
      </c>
      <c r="I2016" s="86" t="b">
        <v>0</v>
      </c>
      <c r="J2016" s="86" t="b">
        <v>0</v>
      </c>
      <c r="K2016" s="86" t="b">
        <v>0</v>
      </c>
      <c r="L2016" s="86" t="b">
        <v>0</v>
      </c>
    </row>
    <row r="2017" spans="1:12" ht="15">
      <c r="A2017" s="86" t="s">
        <v>347</v>
      </c>
      <c r="B2017" s="86" t="s">
        <v>288</v>
      </c>
      <c r="C2017" s="86">
        <v>2</v>
      </c>
      <c r="D2017" s="121">
        <v>0.0028832121237838764</v>
      </c>
      <c r="E2017" s="121">
        <v>1.8839194063414244</v>
      </c>
      <c r="F2017" s="86" t="s">
        <v>2573</v>
      </c>
      <c r="G2017" s="86" t="b">
        <v>0</v>
      </c>
      <c r="H2017" s="86" t="b">
        <v>0</v>
      </c>
      <c r="I2017" s="86" t="b">
        <v>0</v>
      </c>
      <c r="J2017" s="86" t="b">
        <v>0</v>
      </c>
      <c r="K2017" s="86" t="b">
        <v>0</v>
      </c>
      <c r="L2017" s="86" t="b">
        <v>0</v>
      </c>
    </row>
    <row r="2018" spans="1:12" ht="15">
      <c r="A2018" s="86" t="s">
        <v>288</v>
      </c>
      <c r="B2018" s="86" t="s">
        <v>3340</v>
      </c>
      <c r="C2018" s="86">
        <v>2</v>
      </c>
      <c r="D2018" s="121">
        <v>0.0028832121237838764</v>
      </c>
      <c r="E2018" s="121">
        <v>1.8839194063414244</v>
      </c>
      <c r="F2018" s="86" t="s">
        <v>2573</v>
      </c>
      <c r="G2018" s="86" t="b">
        <v>0</v>
      </c>
      <c r="H2018" s="86" t="b">
        <v>0</v>
      </c>
      <c r="I2018" s="86" t="b">
        <v>0</v>
      </c>
      <c r="J2018" s="86" t="b">
        <v>0</v>
      </c>
      <c r="K2018" s="86" t="b">
        <v>0</v>
      </c>
      <c r="L2018" s="86" t="b">
        <v>0</v>
      </c>
    </row>
    <row r="2019" spans="1:12" ht="15">
      <c r="A2019" s="86" t="s">
        <v>3340</v>
      </c>
      <c r="B2019" s="86" t="s">
        <v>3730</v>
      </c>
      <c r="C2019" s="86">
        <v>2</v>
      </c>
      <c r="D2019" s="121">
        <v>0.0028832121237838764</v>
      </c>
      <c r="E2019" s="121">
        <v>2.6242820958356683</v>
      </c>
      <c r="F2019" s="86" t="s">
        <v>2573</v>
      </c>
      <c r="G2019" s="86" t="b">
        <v>0</v>
      </c>
      <c r="H2019" s="86" t="b">
        <v>0</v>
      </c>
      <c r="I2019" s="86" t="b">
        <v>0</v>
      </c>
      <c r="J2019" s="86" t="b">
        <v>0</v>
      </c>
      <c r="K2019" s="86" t="b">
        <v>0</v>
      </c>
      <c r="L2019" s="86" t="b">
        <v>0</v>
      </c>
    </row>
    <row r="2020" spans="1:12" ht="15">
      <c r="A2020" s="86" t="s">
        <v>3730</v>
      </c>
      <c r="B2020" s="86" t="s">
        <v>3731</v>
      </c>
      <c r="C2020" s="86">
        <v>2</v>
      </c>
      <c r="D2020" s="121">
        <v>0.0028832121237838764</v>
      </c>
      <c r="E2020" s="121">
        <v>2.6242820958356683</v>
      </c>
      <c r="F2020" s="86" t="s">
        <v>2573</v>
      </c>
      <c r="G2020" s="86" t="b">
        <v>0</v>
      </c>
      <c r="H2020" s="86" t="b">
        <v>0</v>
      </c>
      <c r="I2020" s="86" t="b">
        <v>0</v>
      </c>
      <c r="J2020" s="86" t="b">
        <v>0</v>
      </c>
      <c r="K2020" s="86" t="b">
        <v>0</v>
      </c>
      <c r="L2020" s="86" t="b">
        <v>0</v>
      </c>
    </row>
    <row r="2021" spans="1:12" ht="15">
      <c r="A2021" s="86" t="s">
        <v>2736</v>
      </c>
      <c r="B2021" s="86" t="s">
        <v>2737</v>
      </c>
      <c r="C2021" s="86">
        <v>3</v>
      </c>
      <c r="D2021" s="121">
        <v>0.005432118982969562</v>
      </c>
      <c r="E2021" s="121">
        <v>1.335792101923193</v>
      </c>
      <c r="F2021" s="86" t="s">
        <v>2574</v>
      </c>
      <c r="G2021" s="86" t="b">
        <v>0</v>
      </c>
      <c r="H2021" s="86" t="b">
        <v>0</v>
      </c>
      <c r="I2021" s="86" t="b">
        <v>0</v>
      </c>
      <c r="J2021" s="86" t="b">
        <v>0</v>
      </c>
      <c r="K2021" s="86" t="b">
        <v>0</v>
      </c>
      <c r="L2021" s="86" t="b">
        <v>0</v>
      </c>
    </row>
    <row r="2022" spans="1:12" ht="15">
      <c r="A2022" s="86" t="s">
        <v>2737</v>
      </c>
      <c r="B2022" s="86" t="s">
        <v>2650</v>
      </c>
      <c r="C2022" s="86">
        <v>3</v>
      </c>
      <c r="D2022" s="121">
        <v>0.005432118982969562</v>
      </c>
      <c r="E2022" s="121">
        <v>1.335792101923193</v>
      </c>
      <c r="F2022" s="86" t="s">
        <v>2574</v>
      </c>
      <c r="G2022" s="86" t="b">
        <v>0</v>
      </c>
      <c r="H2022" s="86" t="b">
        <v>0</v>
      </c>
      <c r="I2022" s="86" t="b">
        <v>0</v>
      </c>
      <c r="J2022" s="86" t="b">
        <v>0</v>
      </c>
      <c r="K2022" s="86" t="b">
        <v>0</v>
      </c>
      <c r="L2022" s="86" t="b">
        <v>0</v>
      </c>
    </row>
    <row r="2023" spans="1:12" ht="15">
      <c r="A2023" s="86" t="s">
        <v>2650</v>
      </c>
      <c r="B2023" s="86" t="s">
        <v>2716</v>
      </c>
      <c r="C2023" s="86">
        <v>3</v>
      </c>
      <c r="D2023" s="121">
        <v>0.005432118982969562</v>
      </c>
      <c r="E2023" s="121">
        <v>1.335792101923193</v>
      </c>
      <c r="F2023" s="86" t="s">
        <v>2574</v>
      </c>
      <c r="G2023" s="86" t="b">
        <v>0</v>
      </c>
      <c r="H2023" s="86" t="b">
        <v>0</v>
      </c>
      <c r="I2023" s="86" t="b">
        <v>0</v>
      </c>
      <c r="J2023" s="86" t="b">
        <v>0</v>
      </c>
      <c r="K2023" s="86" t="b">
        <v>0</v>
      </c>
      <c r="L2023" s="86" t="b">
        <v>0</v>
      </c>
    </row>
    <row r="2024" spans="1:12" ht="15">
      <c r="A2024" s="86" t="s">
        <v>2716</v>
      </c>
      <c r="B2024" s="86" t="s">
        <v>2738</v>
      </c>
      <c r="C2024" s="86">
        <v>3</v>
      </c>
      <c r="D2024" s="121">
        <v>0.005432118982969562</v>
      </c>
      <c r="E2024" s="121">
        <v>1.335792101923193</v>
      </c>
      <c r="F2024" s="86" t="s">
        <v>2574</v>
      </c>
      <c r="G2024" s="86" t="b">
        <v>0</v>
      </c>
      <c r="H2024" s="86" t="b">
        <v>0</v>
      </c>
      <c r="I2024" s="86" t="b">
        <v>0</v>
      </c>
      <c r="J2024" s="86" t="b">
        <v>0</v>
      </c>
      <c r="K2024" s="86" t="b">
        <v>0</v>
      </c>
      <c r="L2024" s="86" t="b">
        <v>0</v>
      </c>
    </row>
    <row r="2025" spans="1:12" ht="15">
      <c r="A2025" s="86" t="s">
        <v>2738</v>
      </c>
      <c r="B2025" s="86" t="s">
        <v>2739</v>
      </c>
      <c r="C2025" s="86">
        <v>3</v>
      </c>
      <c r="D2025" s="121">
        <v>0.005432118982969562</v>
      </c>
      <c r="E2025" s="121">
        <v>1.335792101923193</v>
      </c>
      <c r="F2025" s="86" t="s">
        <v>2574</v>
      </c>
      <c r="G2025" s="86" t="b">
        <v>0</v>
      </c>
      <c r="H2025" s="86" t="b">
        <v>0</v>
      </c>
      <c r="I2025" s="86" t="b">
        <v>0</v>
      </c>
      <c r="J2025" s="86" t="b">
        <v>0</v>
      </c>
      <c r="K2025" s="86" t="b">
        <v>0</v>
      </c>
      <c r="L2025" s="86" t="b">
        <v>0</v>
      </c>
    </row>
    <row r="2026" spans="1:12" ht="15">
      <c r="A2026" s="86" t="s">
        <v>2739</v>
      </c>
      <c r="B2026" s="86" t="s">
        <v>2740</v>
      </c>
      <c r="C2026" s="86">
        <v>3</v>
      </c>
      <c r="D2026" s="121">
        <v>0.005432118982969562</v>
      </c>
      <c r="E2026" s="121">
        <v>1.335792101923193</v>
      </c>
      <c r="F2026" s="86" t="s">
        <v>2574</v>
      </c>
      <c r="G2026" s="86" t="b">
        <v>0</v>
      </c>
      <c r="H2026" s="86" t="b">
        <v>0</v>
      </c>
      <c r="I2026" s="86" t="b">
        <v>0</v>
      </c>
      <c r="J2026" s="86" t="b">
        <v>0</v>
      </c>
      <c r="K2026" s="86" t="b">
        <v>0</v>
      </c>
      <c r="L2026" s="86" t="b">
        <v>0</v>
      </c>
    </row>
    <row r="2027" spans="1:12" ht="15">
      <c r="A2027" s="86" t="s">
        <v>2740</v>
      </c>
      <c r="B2027" s="86" t="s">
        <v>2741</v>
      </c>
      <c r="C2027" s="86">
        <v>3</v>
      </c>
      <c r="D2027" s="121">
        <v>0.005432118982969562</v>
      </c>
      <c r="E2027" s="121">
        <v>1.335792101923193</v>
      </c>
      <c r="F2027" s="86" t="s">
        <v>2574</v>
      </c>
      <c r="G2027" s="86" t="b">
        <v>0</v>
      </c>
      <c r="H2027" s="86" t="b">
        <v>0</v>
      </c>
      <c r="I2027" s="86" t="b">
        <v>0</v>
      </c>
      <c r="J2027" s="86" t="b">
        <v>0</v>
      </c>
      <c r="K2027" s="86" t="b">
        <v>0</v>
      </c>
      <c r="L2027" s="86" t="b">
        <v>0</v>
      </c>
    </row>
    <row r="2028" spans="1:12" ht="15">
      <c r="A2028" s="86" t="s">
        <v>2741</v>
      </c>
      <c r="B2028" s="86" t="s">
        <v>2733</v>
      </c>
      <c r="C2028" s="86">
        <v>3</v>
      </c>
      <c r="D2028" s="121">
        <v>0.005432118982969562</v>
      </c>
      <c r="E2028" s="121">
        <v>1.335792101923193</v>
      </c>
      <c r="F2028" s="86" t="s">
        <v>2574</v>
      </c>
      <c r="G2028" s="86" t="b">
        <v>0</v>
      </c>
      <c r="H2028" s="86" t="b">
        <v>0</v>
      </c>
      <c r="I2028" s="86" t="b">
        <v>0</v>
      </c>
      <c r="J2028" s="86" t="b">
        <v>0</v>
      </c>
      <c r="K2028" s="86" t="b">
        <v>0</v>
      </c>
      <c r="L2028" s="86" t="b">
        <v>0</v>
      </c>
    </row>
    <row r="2029" spans="1:12" ht="15">
      <c r="A2029" s="86" t="s">
        <v>2733</v>
      </c>
      <c r="B2029" s="86" t="s">
        <v>3213</v>
      </c>
      <c r="C2029" s="86">
        <v>3</v>
      </c>
      <c r="D2029" s="121">
        <v>0.005432118982969562</v>
      </c>
      <c r="E2029" s="121">
        <v>1.335792101923193</v>
      </c>
      <c r="F2029" s="86" t="s">
        <v>2574</v>
      </c>
      <c r="G2029" s="86" t="b">
        <v>0</v>
      </c>
      <c r="H2029" s="86" t="b">
        <v>0</v>
      </c>
      <c r="I2029" s="86" t="b">
        <v>0</v>
      </c>
      <c r="J2029" s="86" t="b">
        <v>0</v>
      </c>
      <c r="K2029" s="86" t="b">
        <v>0</v>
      </c>
      <c r="L2029" s="86" t="b">
        <v>0</v>
      </c>
    </row>
    <row r="2030" spans="1:12" ht="15">
      <c r="A2030" s="86" t="s">
        <v>3213</v>
      </c>
      <c r="B2030" s="86" t="s">
        <v>3393</v>
      </c>
      <c r="C2030" s="86">
        <v>3</v>
      </c>
      <c r="D2030" s="121">
        <v>0.005432118982969562</v>
      </c>
      <c r="E2030" s="121">
        <v>1.335792101923193</v>
      </c>
      <c r="F2030" s="86" t="s">
        <v>2574</v>
      </c>
      <c r="G2030" s="86" t="b">
        <v>0</v>
      </c>
      <c r="H2030" s="86" t="b">
        <v>0</v>
      </c>
      <c r="I2030" s="86" t="b">
        <v>0</v>
      </c>
      <c r="J2030" s="86" t="b">
        <v>0</v>
      </c>
      <c r="K2030" s="86" t="b">
        <v>0</v>
      </c>
      <c r="L2030" s="86" t="b">
        <v>0</v>
      </c>
    </row>
    <row r="2031" spans="1:12" ht="15">
      <c r="A2031" s="86" t="s">
        <v>3393</v>
      </c>
      <c r="B2031" s="86" t="s">
        <v>3394</v>
      </c>
      <c r="C2031" s="86">
        <v>3</v>
      </c>
      <c r="D2031" s="121">
        <v>0.005432118982969562</v>
      </c>
      <c r="E2031" s="121">
        <v>1.335792101923193</v>
      </c>
      <c r="F2031" s="86" t="s">
        <v>2574</v>
      </c>
      <c r="G2031" s="86" t="b">
        <v>0</v>
      </c>
      <c r="H2031" s="86" t="b">
        <v>0</v>
      </c>
      <c r="I2031" s="86" t="b">
        <v>0</v>
      </c>
      <c r="J2031" s="86" t="b">
        <v>0</v>
      </c>
      <c r="K2031" s="86" t="b">
        <v>0</v>
      </c>
      <c r="L2031" s="86" t="b">
        <v>0</v>
      </c>
    </row>
    <row r="2032" spans="1:12" ht="15">
      <c r="A2032" s="86" t="s">
        <v>3394</v>
      </c>
      <c r="B2032" s="86" t="s">
        <v>2717</v>
      </c>
      <c r="C2032" s="86">
        <v>3</v>
      </c>
      <c r="D2032" s="121">
        <v>0.005432118982969562</v>
      </c>
      <c r="E2032" s="121">
        <v>1.335792101923193</v>
      </c>
      <c r="F2032" s="86" t="s">
        <v>2574</v>
      </c>
      <c r="G2032" s="86" t="b">
        <v>0</v>
      </c>
      <c r="H2032" s="86" t="b">
        <v>0</v>
      </c>
      <c r="I2032" s="86" t="b">
        <v>0</v>
      </c>
      <c r="J2032" s="86" t="b">
        <v>0</v>
      </c>
      <c r="K2032" s="86" t="b">
        <v>0</v>
      </c>
      <c r="L2032" s="86" t="b">
        <v>0</v>
      </c>
    </row>
    <row r="2033" spans="1:12" ht="15">
      <c r="A2033" s="86" t="s">
        <v>2717</v>
      </c>
      <c r="B2033" s="86" t="s">
        <v>2713</v>
      </c>
      <c r="C2033" s="86">
        <v>3</v>
      </c>
      <c r="D2033" s="121">
        <v>0.005432118982969562</v>
      </c>
      <c r="E2033" s="121">
        <v>1.2108533653148932</v>
      </c>
      <c r="F2033" s="86" t="s">
        <v>2574</v>
      </c>
      <c r="G2033" s="86" t="b">
        <v>0</v>
      </c>
      <c r="H2033" s="86" t="b">
        <v>0</v>
      </c>
      <c r="I2033" s="86" t="b">
        <v>0</v>
      </c>
      <c r="J2033" s="86" t="b">
        <v>0</v>
      </c>
      <c r="K2033" s="86" t="b">
        <v>0</v>
      </c>
      <c r="L2033" s="86" t="b">
        <v>0</v>
      </c>
    </row>
    <row r="2034" spans="1:12" ht="15">
      <c r="A2034" s="86" t="s">
        <v>2713</v>
      </c>
      <c r="B2034" s="86" t="s">
        <v>3395</v>
      </c>
      <c r="C2034" s="86">
        <v>3</v>
      </c>
      <c r="D2034" s="121">
        <v>0.005432118982969562</v>
      </c>
      <c r="E2034" s="121">
        <v>1.2108533653148932</v>
      </c>
      <c r="F2034" s="86" t="s">
        <v>2574</v>
      </c>
      <c r="G2034" s="86" t="b">
        <v>0</v>
      </c>
      <c r="H2034" s="86" t="b">
        <v>0</v>
      </c>
      <c r="I2034" s="86" t="b">
        <v>0</v>
      </c>
      <c r="J2034" s="86" t="b">
        <v>0</v>
      </c>
      <c r="K2034" s="86" t="b">
        <v>0</v>
      </c>
      <c r="L2034" s="86" t="b">
        <v>0</v>
      </c>
    </row>
    <row r="2035" spans="1:12" ht="15">
      <c r="A2035" s="86" t="s">
        <v>3395</v>
      </c>
      <c r="B2035" s="86" t="s">
        <v>3396</v>
      </c>
      <c r="C2035" s="86">
        <v>3</v>
      </c>
      <c r="D2035" s="121">
        <v>0.005432118982969562</v>
      </c>
      <c r="E2035" s="121">
        <v>1.335792101923193</v>
      </c>
      <c r="F2035" s="86" t="s">
        <v>2574</v>
      </c>
      <c r="G2035" s="86" t="b">
        <v>0</v>
      </c>
      <c r="H2035" s="86" t="b">
        <v>0</v>
      </c>
      <c r="I2035" s="86" t="b">
        <v>0</v>
      </c>
      <c r="J2035" s="86" t="b">
        <v>0</v>
      </c>
      <c r="K2035" s="86" t="b">
        <v>0</v>
      </c>
      <c r="L2035" s="86" t="b">
        <v>0</v>
      </c>
    </row>
    <row r="2036" spans="1:12" ht="15">
      <c r="A2036" s="86" t="s">
        <v>3396</v>
      </c>
      <c r="B2036" s="86" t="s">
        <v>3552</v>
      </c>
      <c r="C2036" s="86">
        <v>3</v>
      </c>
      <c r="D2036" s="121">
        <v>0.005432118982969562</v>
      </c>
      <c r="E2036" s="121">
        <v>1.335792101923193</v>
      </c>
      <c r="F2036" s="86" t="s">
        <v>2574</v>
      </c>
      <c r="G2036" s="86" t="b">
        <v>0</v>
      </c>
      <c r="H2036" s="86" t="b">
        <v>0</v>
      </c>
      <c r="I2036" s="86" t="b">
        <v>0</v>
      </c>
      <c r="J2036" s="86" t="b">
        <v>0</v>
      </c>
      <c r="K2036" s="86" t="b">
        <v>0</v>
      </c>
      <c r="L2036" s="86" t="b">
        <v>0</v>
      </c>
    </row>
    <row r="2037" spans="1:12" ht="15">
      <c r="A2037" s="86" t="s">
        <v>3552</v>
      </c>
      <c r="B2037" s="86" t="s">
        <v>221</v>
      </c>
      <c r="C2037" s="86">
        <v>3</v>
      </c>
      <c r="D2037" s="121">
        <v>0.005432118982969562</v>
      </c>
      <c r="E2037" s="121">
        <v>1.2108533653148932</v>
      </c>
      <c r="F2037" s="86" t="s">
        <v>2574</v>
      </c>
      <c r="G2037" s="86" t="b">
        <v>0</v>
      </c>
      <c r="H2037" s="86" t="b">
        <v>0</v>
      </c>
      <c r="I2037" s="86" t="b">
        <v>0</v>
      </c>
      <c r="J2037" s="86" t="b">
        <v>0</v>
      </c>
      <c r="K2037" s="86" t="b">
        <v>0</v>
      </c>
      <c r="L2037" s="86" t="b">
        <v>0</v>
      </c>
    </row>
    <row r="2038" spans="1:12" ht="15">
      <c r="A2038" s="86" t="s">
        <v>3298</v>
      </c>
      <c r="B2038" s="86" t="s">
        <v>2743</v>
      </c>
      <c r="C2038" s="86">
        <v>3</v>
      </c>
      <c r="D2038" s="121">
        <v>0.006295104417816962</v>
      </c>
      <c r="E2038" s="121">
        <v>1.6879746200345556</v>
      </c>
      <c r="F2038" s="86" t="s">
        <v>2575</v>
      </c>
      <c r="G2038" s="86" t="b">
        <v>1</v>
      </c>
      <c r="H2038" s="86" t="b">
        <v>0</v>
      </c>
      <c r="I2038" s="86" t="b">
        <v>0</v>
      </c>
      <c r="J2038" s="86" t="b">
        <v>0</v>
      </c>
      <c r="K2038" s="86" t="b">
        <v>0</v>
      </c>
      <c r="L2038" s="86" t="b">
        <v>0</v>
      </c>
    </row>
    <row r="2039" spans="1:12" ht="15">
      <c r="A2039" s="86" t="s">
        <v>3194</v>
      </c>
      <c r="B2039" s="86" t="s">
        <v>3219</v>
      </c>
      <c r="C2039" s="86">
        <v>3</v>
      </c>
      <c r="D2039" s="121">
        <v>0.006295104417816962</v>
      </c>
      <c r="E2039" s="121">
        <v>1.8129133566428555</v>
      </c>
      <c r="F2039" s="86" t="s">
        <v>2575</v>
      </c>
      <c r="G2039" s="86" t="b">
        <v>0</v>
      </c>
      <c r="H2039" s="86" t="b">
        <v>0</v>
      </c>
      <c r="I2039" s="86" t="b">
        <v>0</v>
      </c>
      <c r="J2039" s="86" t="b">
        <v>0</v>
      </c>
      <c r="K2039" s="86" t="b">
        <v>0</v>
      </c>
      <c r="L2039" s="86" t="b">
        <v>0</v>
      </c>
    </row>
    <row r="2040" spans="1:12" ht="15">
      <c r="A2040" s="86" t="s">
        <v>3300</v>
      </c>
      <c r="B2040" s="86" t="s">
        <v>3301</v>
      </c>
      <c r="C2040" s="86">
        <v>2</v>
      </c>
      <c r="D2040" s="121">
        <v>0.005931625530324753</v>
      </c>
      <c r="E2040" s="121">
        <v>1.9890046156985368</v>
      </c>
      <c r="F2040" s="86" t="s">
        <v>2575</v>
      </c>
      <c r="G2040" s="86" t="b">
        <v>0</v>
      </c>
      <c r="H2040" s="86" t="b">
        <v>0</v>
      </c>
      <c r="I2040" s="86" t="b">
        <v>0</v>
      </c>
      <c r="J2040" s="86" t="b">
        <v>0</v>
      </c>
      <c r="K2040" s="86" t="b">
        <v>0</v>
      </c>
      <c r="L2040" s="86" t="b">
        <v>0</v>
      </c>
    </row>
    <row r="2041" spans="1:12" ht="15">
      <c r="A2041" s="86" t="s">
        <v>3433</v>
      </c>
      <c r="B2041" s="86" t="s">
        <v>2747</v>
      </c>
      <c r="C2041" s="86">
        <v>2</v>
      </c>
      <c r="D2041" s="121">
        <v>0.005931625530324753</v>
      </c>
      <c r="E2041" s="121">
        <v>1.8129133566428555</v>
      </c>
      <c r="F2041" s="86" t="s">
        <v>2575</v>
      </c>
      <c r="G2041" s="86" t="b">
        <v>0</v>
      </c>
      <c r="H2041" s="86" t="b">
        <v>0</v>
      </c>
      <c r="I2041" s="86" t="b">
        <v>0</v>
      </c>
      <c r="J2041" s="86" t="b">
        <v>0</v>
      </c>
      <c r="K2041" s="86" t="b">
        <v>0</v>
      </c>
      <c r="L2041" s="86" t="b">
        <v>0</v>
      </c>
    </row>
    <row r="2042" spans="1:12" ht="15">
      <c r="A2042" s="86" t="s">
        <v>2747</v>
      </c>
      <c r="B2042" s="86" t="s">
        <v>3434</v>
      </c>
      <c r="C2042" s="86">
        <v>2</v>
      </c>
      <c r="D2042" s="121">
        <v>0.005931625530324753</v>
      </c>
      <c r="E2042" s="121">
        <v>1.8129133566428555</v>
      </c>
      <c r="F2042" s="86" t="s">
        <v>2575</v>
      </c>
      <c r="G2042" s="86" t="b">
        <v>0</v>
      </c>
      <c r="H2042" s="86" t="b">
        <v>0</v>
      </c>
      <c r="I2042" s="86" t="b">
        <v>0</v>
      </c>
      <c r="J2042" s="86" t="b">
        <v>0</v>
      </c>
      <c r="K2042" s="86" t="b">
        <v>0</v>
      </c>
      <c r="L2042" s="86" t="b">
        <v>0</v>
      </c>
    </row>
    <row r="2043" spans="1:12" ht="15">
      <c r="A2043" s="86" t="s">
        <v>3434</v>
      </c>
      <c r="B2043" s="86" t="s">
        <v>2723</v>
      </c>
      <c r="C2043" s="86">
        <v>2</v>
      </c>
      <c r="D2043" s="121">
        <v>0.005931625530324753</v>
      </c>
      <c r="E2043" s="121">
        <v>1.9890046156985368</v>
      </c>
      <c r="F2043" s="86" t="s">
        <v>2575</v>
      </c>
      <c r="G2043" s="86" t="b">
        <v>0</v>
      </c>
      <c r="H2043" s="86" t="b">
        <v>0</v>
      </c>
      <c r="I2043" s="86" t="b">
        <v>0</v>
      </c>
      <c r="J2043" s="86" t="b">
        <v>0</v>
      </c>
      <c r="K2043" s="86" t="b">
        <v>0</v>
      </c>
      <c r="L2043" s="86" t="b">
        <v>0</v>
      </c>
    </row>
    <row r="2044" spans="1:12" ht="15">
      <c r="A2044" s="86" t="s">
        <v>2723</v>
      </c>
      <c r="B2044" s="86" t="s">
        <v>3157</v>
      </c>
      <c r="C2044" s="86">
        <v>2</v>
      </c>
      <c r="D2044" s="121">
        <v>0.005931625530324753</v>
      </c>
      <c r="E2044" s="121">
        <v>1.9890046156985368</v>
      </c>
      <c r="F2044" s="86" t="s">
        <v>2575</v>
      </c>
      <c r="G2044" s="86" t="b">
        <v>0</v>
      </c>
      <c r="H2044" s="86" t="b">
        <v>0</v>
      </c>
      <c r="I2044" s="86" t="b">
        <v>0</v>
      </c>
      <c r="J2044" s="86" t="b">
        <v>0</v>
      </c>
      <c r="K2044" s="86" t="b">
        <v>0</v>
      </c>
      <c r="L2044" s="86" t="b">
        <v>0</v>
      </c>
    </row>
    <row r="2045" spans="1:12" ht="15">
      <c r="A2045" s="86" t="s">
        <v>3157</v>
      </c>
      <c r="B2045" s="86" t="s">
        <v>3202</v>
      </c>
      <c r="C2045" s="86">
        <v>2</v>
      </c>
      <c r="D2045" s="121">
        <v>0.005931625530324753</v>
      </c>
      <c r="E2045" s="121">
        <v>1.9890046156985368</v>
      </c>
      <c r="F2045" s="86" t="s">
        <v>2575</v>
      </c>
      <c r="G2045" s="86" t="b">
        <v>0</v>
      </c>
      <c r="H2045" s="86" t="b">
        <v>0</v>
      </c>
      <c r="I2045" s="86" t="b">
        <v>0</v>
      </c>
      <c r="J2045" s="86" t="b">
        <v>0</v>
      </c>
      <c r="K2045" s="86" t="b">
        <v>0</v>
      </c>
      <c r="L2045" s="86" t="b">
        <v>0</v>
      </c>
    </row>
    <row r="2046" spans="1:12" ht="15">
      <c r="A2046" s="86" t="s">
        <v>3202</v>
      </c>
      <c r="B2046" s="86" t="s">
        <v>3435</v>
      </c>
      <c r="C2046" s="86">
        <v>2</v>
      </c>
      <c r="D2046" s="121">
        <v>0.005931625530324753</v>
      </c>
      <c r="E2046" s="121">
        <v>1.9890046156985368</v>
      </c>
      <c r="F2046" s="86" t="s">
        <v>2575</v>
      </c>
      <c r="G2046" s="86" t="b">
        <v>0</v>
      </c>
      <c r="H2046" s="86" t="b">
        <v>0</v>
      </c>
      <c r="I2046" s="86" t="b">
        <v>0</v>
      </c>
      <c r="J2046" s="86" t="b">
        <v>0</v>
      </c>
      <c r="K2046" s="86" t="b">
        <v>0</v>
      </c>
      <c r="L2046" s="86" t="b">
        <v>0</v>
      </c>
    </row>
    <row r="2047" spans="1:12" ht="15">
      <c r="A2047" s="86" t="s">
        <v>3435</v>
      </c>
      <c r="B2047" s="86" t="s">
        <v>2720</v>
      </c>
      <c r="C2047" s="86">
        <v>2</v>
      </c>
      <c r="D2047" s="121">
        <v>0.005931625530324753</v>
      </c>
      <c r="E2047" s="121">
        <v>1.6879746200345556</v>
      </c>
      <c r="F2047" s="86" t="s">
        <v>2575</v>
      </c>
      <c r="G2047" s="86" t="b">
        <v>0</v>
      </c>
      <c r="H2047" s="86" t="b">
        <v>0</v>
      </c>
      <c r="I2047" s="86" t="b">
        <v>0</v>
      </c>
      <c r="J2047" s="86" t="b">
        <v>0</v>
      </c>
      <c r="K2047" s="86" t="b">
        <v>0</v>
      </c>
      <c r="L2047" s="86" t="b">
        <v>0</v>
      </c>
    </row>
    <row r="2048" spans="1:12" ht="15">
      <c r="A2048" s="86" t="s">
        <v>2720</v>
      </c>
      <c r="B2048" s="86" t="s">
        <v>3436</v>
      </c>
      <c r="C2048" s="86">
        <v>2</v>
      </c>
      <c r="D2048" s="121">
        <v>0.005931625530324753</v>
      </c>
      <c r="E2048" s="121">
        <v>1.6879746200345556</v>
      </c>
      <c r="F2048" s="86" t="s">
        <v>2575</v>
      </c>
      <c r="G2048" s="86" t="b">
        <v>0</v>
      </c>
      <c r="H2048" s="86" t="b">
        <v>0</v>
      </c>
      <c r="I2048" s="86" t="b">
        <v>0</v>
      </c>
      <c r="J2048" s="86" t="b">
        <v>0</v>
      </c>
      <c r="K2048" s="86" t="b">
        <v>0</v>
      </c>
      <c r="L2048" s="86" t="b">
        <v>0</v>
      </c>
    </row>
    <row r="2049" spans="1:12" ht="15">
      <c r="A2049" s="86" t="s">
        <v>3436</v>
      </c>
      <c r="B2049" s="86" t="s">
        <v>3437</v>
      </c>
      <c r="C2049" s="86">
        <v>2</v>
      </c>
      <c r="D2049" s="121">
        <v>0.005931625530324753</v>
      </c>
      <c r="E2049" s="121">
        <v>1.9890046156985368</v>
      </c>
      <c r="F2049" s="86" t="s">
        <v>2575</v>
      </c>
      <c r="G2049" s="86" t="b">
        <v>0</v>
      </c>
      <c r="H2049" s="86" t="b">
        <v>0</v>
      </c>
      <c r="I2049" s="86" t="b">
        <v>0</v>
      </c>
      <c r="J2049" s="86" t="b">
        <v>0</v>
      </c>
      <c r="K2049" s="86" t="b">
        <v>0</v>
      </c>
      <c r="L2049" s="86" t="b">
        <v>0</v>
      </c>
    </row>
    <row r="2050" spans="1:12" ht="15">
      <c r="A2050" s="86" t="s">
        <v>3437</v>
      </c>
      <c r="B2050" s="86" t="s">
        <v>3190</v>
      </c>
      <c r="C2050" s="86">
        <v>2</v>
      </c>
      <c r="D2050" s="121">
        <v>0.005931625530324753</v>
      </c>
      <c r="E2050" s="121">
        <v>1.9890046156985368</v>
      </c>
      <c r="F2050" s="86" t="s">
        <v>2575</v>
      </c>
      <c r="G2050" s="86" t="b">
        <v>0</v>
      </c>
      <c r="H2050" s="86" t="b">
        <v>0</v>
      </c>
      <c r="I2050" s="86" t="b">
        <v>0</v>
      </c>
      <c r="J2050" s="86" t="b">
        <v>0</v>
      </c>
      <c r="K2050" s="86" t="b">
        <v>0</v>
      </c>
      <c r="L2050" s="86" t="b">
        <v>0</v>
      </c>
    </row>
    <row r="2051" spans="1:12" ht="15">
      <c r="A2051" s="86" t="s">
        <v>3190</v>
      </c>
      <c r="B2051" s="86" t="s">
        <v>3438</v>
      </c>
      <c r="C2051" s="86">
        <v>2</v>
      </c>
      <c r="D2051" s="121">
        <v>0.005931625530324753</v>
      </c>
      <c r="E2051" s="121">
        <v>1.9890046156985368</v>
      </c>
      <c r="F2051" s="86" t="s">
        <v>2575</v>
      </c>
      <c r="G2051" s="86" t="b">
        <v>0</v>
      </c>
      <c r="H2051" s="86" t="b">
        <v>0</v>
      </c>
      <c r="I2051" s="86" t="b">
        <v>0</v>
      </c>
      <c r="J2051" s="86" t="b">
        <v>0</v>
      </c>
      <c r="K2051" s="86" t="b">
        <v>0</v>
      </c>
      <c r="L2051" s="86" t="b">
        <v>0</v>
      </c>
    </row>
    <row r="2052" spans="1:12" ht="15">
      <c r="A2052" s="86" t="s">
        <v>3438</v>
      </c>
      <c r="B2052" s="86" t="s">
        <v>3439</v>
      </c>
      <c r="C2052" s="86">
        <v>2</v>
      </c>
      <c r="D2052" s="121">
        <v>0.005931625530324753</v>
      </c>
      <c r="E2052" s="121">
        <v>1.9890046156985368</v>
      </c>
      <c r="F2052" s="86" t="s">
        <v>2575</v>
      </c>
      <c r="G2052" s="86" t="b">
        <v>0</v>
      </c>
      <c r="H2052" s="86" t="b">
        <v>0</v>
      </c>
      <c r="I2052" s="86" t="b">
        <v>0</v>
      </c>
      <c r="J2052" s="86" t="b">
        <v>0</v>
      </c>
      <c r="K2052" s="86" t="b">
        <v>0</v>
      </c>
      <c r="L2052" s="86" t="b">
        <v>0</v>
      </c>
    </row>
    <row r="2053" spans="1:12" ht="15">
      <c r="A2053" s="86" t="s">
        <v>3439</v>
      </c>
      <c r="B2053" s="86" t="s">
        <v>3440</v>
      </c>
      <c r="C2053" s="86">
        <v>2</v>
      </c>
      <c r="D2053" s="121">
        <v>0.005931625530324753</v>
      </c>
      <c r="E2053" s="121">
        <v>1.9890046156985368</v>
      </c>
      <c r="F2053" s="86" t="s">
        <v>2575</v>
      </c>
      <c r="G2053" s="86" t="b">
        <v>0</v>
      </c>
      <c r="H2053" s="86" t="b">
        <v>0</v>
      </c>
      <c r="I2053" s="86" t="b">
        <v>0</v>
      </c>
      <c r="J2053" s="86" t="b">
        <v>0</v>
      </c>
      <c r="K2053" s="86" t="b">
        <v>0</v>
      </c>
      <c r="L2053" s="86" t="b">
        <v>0</v>
      </c>
    </row>
    <row r="2054" spans="1:12" ht="15">
      <c r="A2054" s="86" t="s">
        <v>3440</v>
      </c>
      <c r="B2054" s="86" t="s">
        <v>2685</v>
      </c>
      <c r="C2054" s="86">
        <v>2</v>
      </c>
      <c r="D2054" s="121">
        <v>0.005931625530324753</v>
      </c>
      <c r="E2054" s="121">
        <v>1.9890046156985368</v>
      </c>
      <c r="F2054" s="86" t="s">
        <v>2575</v>
      </c>
      <c r="G2054" s="86" t="b">
        <v>0</v>
      </c>
      <c r="H2054" s="86" t="b">
        <v>0</v>
      </c>
      <c r="I2054" s="86" t="b">
        <v>0</v>
      </c>
      <c r="J2054" s="86" t="b">
        <v>0</v>
      </c>
      <c r="K2054" s="86" t="b">
        <v>0</v>
      </c>
      <c r="L2054" s="86" t="b">
        <v>0</v>
      </c>
    </row>
    <row r="2055" spans="1:12" ht="15">
      <c r="A2055" s="86" t="s">
        <v>2685</v>
      </c>
      <c r="B2055" s="86" t="s">
        <v>3441</v>
      </c>
      <c r="C2055" s="86">
        <v>2</v>
      </c>
      <c r="D2055" s="121">
        <v>0.005931625530324753</v>
      </c>
      <c r="E2055" s="121">
        <v>1.9890046156985368</v>
      </c>
      <c r="F2055" s="86" t="s">
        <v>2575</v>
      </c>
      <c r="G2055" s="86" t="b">
        <v>0</v>
      </c>
      <c r="H2055" s="86" t="b">
        <v>0</v>
      </c>
      <c r="I2055" s="86" t="b">
        <v>0</v>
      </c>
      <c r="J2055" s="86" t="b">
        <v>0</v>
      </c>
      <c r="K2055" s="86" t="b">
        <v>0</v>
      </c>
      <c r="L2055" s="86" t="b">
        <v>0</v>
      </c>
    </row>
    <row r="2056" spans="1:12" ht="15">
      <c r="A2056" s="86" t="s">
        <v>3441</v>
      </c>
      <c r="B2056" s="86" t="s">
        <v>2769</v>
      </c>
      <c r="C2056" s="86">
        <v>2</v>
      </c>
      <c r="D2056" s="121">
        <v>0.005931625530324753</v>
      </c>
      <c r="E2056" s="121">
        <v>1.9890046156985368</v>
      </c>
      <c r="F2056" s="86" t="s">
        <v>2575</v>
      </c>
      <c r="G2056" s="86" t="b">
        <v>0</v>
      </c>
      <c r="H2056" s="86" t="b">
        <v>0</v>
      </c>
      <c r="I2056" s="86" t="b">
        <v>0</v>
      </c>
      <c r="J2056" s="86" t="b">
        <v>0</v>
      </c>
      <c r="K2056" s="86" t="b">
        <v>0</v>
      </c>
      <c r="L2056" s="86" t="b">
        <v>0</v>
      </c>
    </row>
    <row r="2057" spans="1:12" ht="15">
      <c r="A2057" s="86" t="s">
        <v>2769</v>
      </c>
      <c r="B2057" s="86" t="s">
        <v>3442</v>
      </c>
      <c r="C2057" s="86">
        <v>2</v>
      </c>
      <c r="D2057" s="121">
        <v>0.005931625530324753</v>
      </c>
      <c r="E2057" s="121">
        <v>1.9890046156985368</v>
      </c>
      <c r="F2057" s="86" t="s">
        <v>2575</v>
      </c>
      <c r="G2057" s="86" t="b">
        <v>0</v>
      </c>
      <c r="H2057" s="86" t="b">
        <v>0</v>
      </c>
      <c r="I2057" s="86" t="b">
        <v>0</v>
      </c>
      <c r="J2057" s="86" t="b">
        <v>0</v>
      </c>
      <c r="K2057" s="86" t="b">
        <v>0</v>
      </c>
      <c r="L2057" s="86" t="b">
        <v>0</v>
      </c>
    </row>
    <row r="2058" spans="1:12" ht="15">
      <c r="A2058" s="86" t="s">
        <v>3442</v>
      </c>
      <c r="B2058" s="86" t="s">
        <v>3443</v>
      </c>
      <c r="C2058" s="86">
        <v>2</v>
      </c>
      <c r="D2058" s="121">
        <v>0.005931625530324753</v>
      </c>
      <c r="E2058" s="121">
        <v>1.9890046156985368</v>
      </c>
      <c r="F2058" s="86" t="s">
        <v>2575</v>
      </c>
      <c r="G2058" s="86" t="b">
        <v>0</v>
      </c>
      <c r="H2058" s="86" t="b">
        <v>0</v>
      </c>
      <c r="I2058" s="86" t="b">
        <v>0</v>
      </c>
      <c r="J2058" s="86" t="b">
        <v>0</v>
      </c>
      <c r="K2058" s="86" t="b">
        <v>0</v>
      </c>
      <c r="L2058" s="86" t="b">
        <v>0</v>
      </c>
    </row>
    <row r="2059" spans="1:12" ht="15">
      <c r="A2059" s="86" t="s">
        <v>3443</v>
      </c>
      <c r="B2059" s="86" t="s">
        <v>350</v>
      </c>
      <c r="C2059" s="86">
        <v>2</v>
      </c>
      <c r="D2059" s="121">
        <v>0.005931625530324753</v>
      </c>
      <c r="E2059" s="121">
        <v>1.9890046156985368</v>
      </c>
      <c r="F2059" s="86" t="s">
        <v>2575</v>
      </c>
      <c r="G2059" s="86" t="b">
        <v>0</v>
      </c>
      <c r="H2059" s="86" t="b">
        <v>0</v>
      </c>
      <c r="I2059" s="86" t="b">
        <v>0</v>
      </c>
      <c r="J2059" s="86" t="b">
        <v>0</v>
      </c>
      <c r="K2059" s="86" t="b">
        <v>0</v>
      </c>
      <c r="L2059" s="86" t="b">
        <v>0</v>
      </c>
    </row>
    <row r="2060" spans="1:12" ht="15">
      <c r="A2060" s="86" t="s">
        <v>350</v>
      </c>
      <c r="B2060" s="86" t="s">
        <v>3160</v>
      </c>
      <c r="C2060" s="86">
        <v>2</v>
      </c>
      <c r="D2060" s="121">
        <v>0.005931625530324753</v>
      </c>
      <c r="E2060" s="121">
        <v>1.9890046156985368</v>
      </c>
      <c r="F2060" s="86" t="s">
        <v>2575</v>
      </c>
      <c r="G2060" s="86" t="b">
        <v>0</v>
      </c>
      <c r="H2060" s="86" t="b">
        <v>0</v>
      </c>
      <c r="I2060" s="86" t="b">
        <v>0</v>
      </c>
      <c r="J2060" s="86" t="b">
        <v>0</v>
      </c>
      <c r="K2060" s="86" t="b">
        <v>0</v>
      </c>
      <c r="L2060" s="86" t="b">
        <v>0</v>
      </c>
    </row>
    <row r="2061" spans="1:12" ht="15">
      <c r="A2061" s="86" t="s">
        <v>3160</v>
      </c>
      <c r="B2061" s="86" t="s">
        <v>3161</v>
      </c>
      <c r="C2061" s="86">
        <v>2</v>
      </c>
      <c r="D2061" s="121">
        <v>0.005931625530324753</v>
      </c>
      <c r="E2061" s="121">
        <v>1.9890046156985368</v>
      </c>
      <c r="F2061" s="86" t="s">
        <v>2575</v>
      </c>
      <c r="G2061" s="86" t="b">
        <v>0</v>
      </c>
      <c r="H2061" s="86" t="b">
        <v>0</v>
      </c>
      <c r="I2061" s="86" t="b">
        <v>0</v>
      </c>
      <c r="J2061" s="86" t="b">
        <v>0</v>
      </c>
      <c r="K2061" s="86" t="b">
        <v>0</v>
      </c>
      <c r="L2061" s="86" t="b">
        <v>0</v>
      </c>
    </row>
    <row r="2062" spans="1:12" ht="15">
      <c r="A2062" s="86" t="s">
        <v>3161</v>
      </c>
      <c r="B2062" s="86" t="s">
        <v>3294</v>
      </c>
      <c r="C2062" s="86">
        <v>2</v>
      </c>
      <c r="D2062" s="121">
        <v>0.005931625530324753</v>
      </c>
      <c r="E2062" s="121">
        <v>1.9890046156985368</v>
      </c>
      <c r="F2062" s="86" t="s">
        <v>2575</v>
      </c>
      <c r="G2062" s="86" t="b">
        <v>0</v>
      </c>
      <c r="H2062" s="86" t="b">
        <v>0</v>
      </c>
      <c r="I2062" s="86" t="b">
        <v>0</v>
      </c>
      <c r="J2062" s="86" t="b">
        <v>0</v>
      </c>
      <c r="K2062" s="86" t="b">
        <v>0</v>
      </c>
      <c r="L2062" s="86" t="b">
        <v>0</v>
      </c>
    </row>
    <row r="2063" spans="1:12" ht="15">
      <c r="A2063" s="86" t="s">
        <v>3294</v>
      </c>
      <c r="B2063" s="86" t="s">
        <v>2720</v>
      </c>
      <c r="C2063" s="86">
        <v>2</v>
      </c>
      <c r="D2063" s="121">
        <v>0.005931625530324753</v>
      </c>
      <c r="E2063" s="121">
        <v>1.6879746200345556</v>
      </c>
      <c r="F2063" s="86" t="s">
        <v>2575</v>
      </c>
      <c r="G2063" s="86" t="b">
        <v>0</v>
      </c>
      <c r="H2063" s="86" t="b">
        <v>0</v>
      </c>
      <c r="I2063" s="86" t="b">
        <v>0</v>
      </c>
      <c r="J2063" s="86" t="b">
        <v>0</v>
      </c>
      <c r="K2063" s="86" t="b">
        <v>0</v>
      </c>
      <c r="L2063" s="86" t="b">
        <v>0</v>
      </c>
    </row>
    <row r="2064" spans="1:12" ht="15">
      <c r="A2064" s="86" t="s">
        <v>2720</v>
      </c>
      <c r="B2064" s="86" t="s">
        <v>3261</v>
      </c>
      <c r="C2064" s="86">
        <v>2</v>
      </c>
      <c r="D2064" s="121">
        <v>0.005931625530324753</v>
      </c>
      <c r="E2064" s="121">
        <v>1.6879746200345556</v>
      </c>
      <c r="F2064" s="86" t="s">
        <v>2575</v>
      </c>
      <c r="G2064" s="86" t="b">
        <v>0</v>
      </c>
      <c r="H2064" s="86" t="b">
        <v>0</v>
      </c>
      <c r="I2064" s="86" t="b">
        <v>0</v>
      </c>
      <c r="J2064" s="86" t="b">
        <v>0</v>
      </c>
      <c r="K2064" s="86" t="b">
        <v>0</v>
      </c>
      <c r="L2064" s="86" t="b">
        <v>0</v>
      </c>
    </row>
    <row r="2065" spans="1:12" ht="15">
      <c r="A2065" s="86" t="s">
        <v>3261</v>
      </c>
      <c r="B2065" s="86" t="s">
        <v>3194</v>
      </c>
      <c r="C2065" s="86">
        <v>2</v>
      </c>
      <c r="D2065" s="121">
        <v>0.005931625530324753</v>
      </c>
      <c r="E2065" s="121">
        <v>1.8129133566428555</v>
      </c>
      <c r="F2065" s="86" t="s">
        <v>2575</v>
      </c>
      <c r="G2065" s="86" t="b">
        <v>0</v>
      </c>
      <c r="H2065" s="86" t="b">
        <v>0</v>
      </c>
      <c r="I2065" s="86" t="b">
        <v>0</v>
      </c>
      <c r="J2065" s="86" t="b">
        <v>0</v>
      </c>
      <c r="K2065" s="86" t="b">
        <v>0</v>
      </c>
      <c r="L2065" s="86" t="b">
        <v>0</v>
      </c>
    </row>
    <row r="2066" spans="1:12" ht="15">
      <c r="A2066" s="86" t="s">
        <v>3219</v>
      </c>
      <c r="B2066" s="86" t="s">
        <v>3246</v>
      </c>
      <c r="C2066" s="86">
        <v>2</v>
      </c>
      <c r="D2066" s="121">
        <v>0.005931625530324753</v>
      </c>
      <c r="E2066" s="121">
        <v>1.8129133566428555</v>
      </c>
      <c r="F2066" s="86" t="s">
        <v>2575</v>
      </c>
      <c r="G2066" s="86" t="b">
        <v>0</v>
      </c>
      <c r="H2066" s="86" t="b">
        <v>0</v>
      </c>
      <c r="I2066" s="86" t="b">
        <v>0</v>
      </c>
      <c r="J2066" s="86" t="b">
        <v>0</v>
      </c>
      <c r="K2066" s="86" t="b">
        <v>0</v>
      </c>
      <c r="L2066" s="86" t="b">
        <v>0</v>
      </c>
    </row>
    <row r="2067" spans="1:12" ht="15">
      <c r="A2067" s="86" t="s">
        <v>3246</v>
      </c>
      <c r="B2067" s="86" t="s">
        <v>323</v>
      </c>
      <c r="C2067" s="86">
        <v>2</v>
      </c>
      <c r="D2067" s="121">
        <v>0.005931625530324753</v>
      </c>
      <c r="E2067" s="121">
        <v>1.591064607026499</v>
      </c>
      <c r="F2067" s="86" t="s">
        <v>2575</v>
      </c>
      <c r="G2067" s="86" t="b">
        <v>0</v>
      </c>
      <c r="H2067" s="86" t="b">
        <v>0</v>
      </c>
      <c r="I2067" s="86" t="b">
        <v>0</v>
      </c>
      <c r="J2067" s="86" t="b">
        <v>0</v>
      </c>
      <c r="K2067" s="86" t="b">
        <v>0</v>
      </c>
      <c r="L2067" s="86" t="b">
        <v>0</v>
      </c>
    </row>
    <row r="2068" spans="1:12" ht="15">
      <c r="A2068" s="86" t="s">
        <v>323</v>
      </c>
      <c r="B2068" s="86" t="s">
        <v>3165</v>
      </c>
      <c r="C2068" s="86">
        <v>2</v>
      </c>
      <c r="D2068" s="121">
        <v>0.005931625530324753</v>
      </c>
      <c r="E2068" s="121">
        <v>1.591064607026499</v>
      </c>
      <c r="F2068" s="86" t="s">
        <v>2575</v>
      </c>
      <c r="G2068" s="86" t="b">
        <v>0</v>
      </c>
      <c r="H2068" s="86" t="b">
        <v>0</v>
      </c>
      <c r="I2068" s="86" t="b">
        <v>0</v>
      </c>
      <c r="J2068" s="86" t="b">
        <v>0</v>
      </c>
      <c r="K2068" s="86" t="b">
        <v>0</v>
      </c>
      <c r="L2068" s="86" t="b">
        <v>0</v>
      </c>
    </row>
    <row r="2069" spans="1:12" ht="15">
      <c r="A2069" s="86" t="s">
        <v>3165</v>
      </c>
      <c r="B2069" s="86" t="s">
        <v>2721</v>
      </c>
      <c r="C2069" s="86">
        <v>2</v>
      </c>
      <c r="D2069" s="121">
        <v>0.005931625530324753</v>
      </c>
      <c r="E2069" s="121">
        <v>1.9890046156985368</v>
      </c>
      <c r="F2069" s="86" t="s">
        <v>2575</v>
      </c>
      <c r="G2069" s="86" t="b">
        <v>0</v>
      </c>
      <c r="H2069" s="86" t="b">
        <v>0</v>
      </c>
      <c r="I2069" s="86" t="b">
        <v>0</v>
      </c>
      <c r="J2069" s="86" t="b">
        <v>0</v>
      </c>
      <c r="K2069" s="86" t="b">
        <v>0</v>
      </c>
      <c r="L2069" s="86" t="b">
        <v>0</v>
      </c>
    </row>
    <row r="2070" spans="1:12" ht="15">
      <c r="A2070" s="86" t="s">
        <v>2721</v>
      </c>
      <c r="B2070" s="86" t="s">
        <v>2713</v>
      </c>
      <c r="C2070" s="86">
        <v>2</v>
      </c>
      <c r="D2070" s="121">
        <v>0.005931625530324753</v>
      </c>
      <c r="E2070" s="121">
        <v>1.8129133566428555</v>
      </c>
      <c r="F2070" s="86" t="s">
        <v>2575</v>
      </c>
      <c r="G2070" s="86" t="b">
        <v>0</v>
      </c>
      <c r="H2070" s="86" t="b">
        <v>0</v>
      </c>
      <c r="I2070" s="86" t="b">
        <v>0</v>
      </c>
      <c r="J2070" s="86" t="b">
        <v>0</v>
      </c>
      <c r="K2070" s="86" t="b">
        <v>0</v>
      </c>
      <c r="L2070" s="86" t="b">
        <v>0</v>
      </c>
    </row>
    <row r="2071" spans="1:12" ht="15">
      <c r="A2071" s="86" t="s">
        <v>2713</v>
      </c>
      <c r="B2071" s="86" t="s">
        <v>3181</v>
      </c>
      <c r="C2071" s="86">
        <v>2</v>
      </c>
      <c r="D2071" s="121">
        <v>0.005931625530324753</v>
      </c>
      <c r="E2071" s="121">
        <v>1.3869446243705745</v>
      </c>
      <c r="F2071" s="86" t="s">
        <v>2575</v>
      </c>
      <c r="G2071" s="86" t="b">
        <v>0</v>
      </c>
      <c r="H2071" s="86" t="b">
        <v>0</v>
      </c>
      <c r="I2071" s="86" t="b">
        <v>0</v>
      </c>
      <c r="J2071" s="86" t="b">
        <v>0</v>
      </c>
      <c r="K2071" s="86" t="b">
        <v>0</v>
      </c>
      <c r="L2071" s="86" t="b">
        <v>0</v>
      </c>
    </row>
    <row r="2072" spans="1:12" ht="15">
      <c r="A2072" s="86" t="s">
        <v>3181</v>
      </c>
      <c r="B2072" s="86" t="s">
        <v>3180</v>
      </c>
      <c r="C2072" s="86">
        <v>2</v>
      </c>
      <c r="D2072" s="121">
        <v>0.005931625530324753</v>
      </c>
      <c r="E2072" s="121">
        <v>1.9890046156985368</v>
      </c>
      <c r="F2072" s="86" t="s">
        <v>2575</v>
      </c>
      <c r="G2072" s="86" t="b">
        <v>0</v>
      </c>
      <c r="H2072" s="86" t="b">
        <v>0</v>
      </c>
      <c r="I2072" s="86" t="b">
        <v>0</v>
      </c>
      <c r="J2072" s="86" t="b">
        <v>0</v>
      </c>
      <c r="K2072" s="86" t="b">
        <v>0</v>
      </c>
      <c r="L2072" s="86" t="b">
        <v>0</v>
      </c>
    </row>
    <row r="2073" spans="1:12" ht="15">
      <c r="A2073" s="86" t="s">
        <v>3180</v>
      </c>
      <c r="B2073" s="86" t="s">
        <v>2762</v>
      </c>
      <c r="C2073" s="86">
        <v>2</v>
      </c>
      <c r="D2073" s="121">
        <v>0.005931625530324753</v>
      </c>
      <c r="E2073" s="121">
        <v>1.9890046156985368</v>
      </c>
      <c r="F2073" s="86" t="s">
        <v>2575</v>
      </c>
      <c r="G2073" s="86" t="b">
        <v>0</v>
      </c>
      <c r="H2073" s="86" t="b">
        <v>0</v>
      </c>
      <c r="I2073" s="86" t="b">
        <v>0</v>
      </c>
      <c r="J2073" s="86" t="b">
        <v>0</v>
      </c>
      <c r="K2073" s="86" t="b">
        <v>0</v>
      </c>
      <c r="L2073" s="86" t="b">
        <v>0</v>
      </c>
    </row>
    <row r="2074" spans="1:12" ht="15">
      <c r="A2074" s="86" t="s">
        <v>2762</v>
      </c>
      <c r="B2074" s="86" t="s">
        <v>3444</v>
      </c>
      <c r="C2074" s="86">
        <v>2</v>
      </c>
      <c r="D2074" s="121">
        <v>0.005931625530324753</v>
      </c>
      <c r="E2074" s="121">
        <v>1.9890046156985368</v>
      </c>
      <c r="F2074" s="86" t="s">
        <v>2575</v>
      </c>
      <c r="G2074" s="86" t="b">
        <v>0</v>
      </c>
      <c r="H2074" s="86" t="b">
        <v>0</v>
      </c>
      <c r="I2074" s="86" t="b">
        <v>0</v>
      </c>
      <c r="J2074" s="86" t="b">
        <v>0</v>
      </c>
      <c r="K2074" s="86" t="b">
        <v>0</v>
      </c>
      <c r="L2074" s="86" t="b">
        <v>0</v>
      </c>
    </row>
    <row r="2075" spans="1:12" ht="15">
      <c r="A2075" s="86" t="s">
        <v>2713</v>
      </c>
      <c r="B2075" s="86" t="s">
        <v>554</v>
      </c>
      <c r="C2075" s="86">
        <v>2</v>
      </c>
      <c r="D2075" s="121">
        <v>0.005931625530324753</v>
      </c>
      <c r="E2075" s="121">
        <v>1.0859146287065933</v>
      </c>
      <c r="F2075" s="86" t="s">
        <v>2575</v>
      </c>
      <c r="G2075" s="86" t="b">
        <v>0</v>
      </c>
      <c r="H2075" s="86" t="b">
        <v>0</v>
      </c>
      <c r="I2075" s="86" t="b">
        <v>0</v>
      </c>
      <c r="J2075" s="86" t="b">
        <v>0</v>
      </c>
      <c r="K2075" s="86" t="b">
        <v>0</v>
      </c>
      <c r="L2075" s="86" t="b">
        <v>0</v>
      </c>
    </row>
    <row r="2076" spans="1:12" ht="15">
      <c r="A2076" s="86" t="s">
        <v>554</v>
      </c>
      <c r="B2076" s="86" t="s">
        <v>3710</v>
      </c>
      <c r="C2076" s="86">
        <v>2</v>
      </c>
      <c r="D2076" s="121">
        <v>0.005931625530324753</v>
      </c>
      <c r="E2076" s="121">
        <v>1.6879746200345556</v>
      </c>
      <c r="F2076" s="86" t="s">
        <v>2575</v>
      </c>
      <c r="G2076" s="86" t="b">
        <v>0</v>
      </c>
      <c r="H2076" s="86" t="b">
        <v>0</v>
      </c>
      <c r="I2076" s="86" t="b">
        <v>0</v>
      </c>
      <c r="J2076" s="86" t="b">
        <v>0</v>
      </c>
      <c r="K2076" s="86" t="b">
        <v>0</v>
      </c>
      <c r="L2076" s="86" t="b">
        <v>0</v>
      </c>
    </row>
    <row r="2077" spans="1:12" ht="15">
      <c r="A2077" s="86" t="s">
        <v>3710</v>
      </c>
      <c r="B2077" s="86" t="s">
        <v>2765</v>
      </c>
      <c r="C2077" s="86">
        <v>2</v>
      </c>
      <c r="D2077" s="121">
        <v>0.005931625530324753</v>
      </c>
      <c r="E2077" s="121">
        <v>1.9890046156985368</v>
      </c>
      <c r="F2077" s="86" t="s">
        <v>2575</v>
      </c>
      <c r="G2077" s="86" t="b">
        <v>0</v>
      </c>
      <c r="H2077" s="86" t="b">
        <v>0</v>
      </c>
      <c r="I2077" s="86" t="b">
        <v>0</v>
      </c>
      <c r="J2077" s="86" t="b">
        <v>0</v>
      </c>
      <c r="K2077" s="86" t="b">
        <v>0</v>
      </c>
      <c r="L2077" s="86" t="b">
        <v>0</v>
      </c>
    </row>
    <row r="2078" spans="1:12" ht="15">
      <c r="A2078" s="86" t="s">
        <v>2765</v>
      </c>
      <c r="B2078" s="86" t="s">
        <v>2766</v>
      </c>
      <c r="C2078" s="86">
        <v>2</v>
      </c>
      <c r="D2078" s="121">
        <v>0.005931625530324753</v>
      </c>
      <c r="E2078" s="121">
        <v>1.9890046156985368</v>
      </c>
      <c r="F2078" s="86" t="s">
        <v>2575</v>
      </c>
      <c r="G2078" s="86" t="b">
        <v>0</v>
      </c>
      <c r="H2078" s="86" t="b">
        <v>0</v>
      </c>
      <c r="I2078" s="86" t="b">
        <v>0</v>
      </c>
      <c r="J2078" s="86" t="b">
        <v>0</v>
      </c>
      <c r="K2078" s="86" t="b">
        <v>0</v>
      </c>
      <c r="L2078" s="86" t="b">
        <v>0</v>
      </c>
    </row>
    <row r="2079" spans="1:12" ht="15">
      <c r="A2079" s="86" t="s">
        <v>2766</v>
      </c>
      <c r="B2079" s="86" t="s">
        <v>3711</v>
      </c>
      <c r="C2079" s="86">
        <v>2</v>
      </c>
      <c r="D2079" s="121">
        <v>0.005931625530324753</v>
      </c>
      <c r="E2079" s="121">
        <v>1.9890046156985368</v>
      </c>
      <c r="F2079" s="86" t="s">
        <v>2575</v>
      </c>
      <c r="G2079" s="86" t="b">
        <v>0</v>
      </c>
      <c r="H2079" s="86" t="b">
        <v>0</v>
      </c>
      <c r="I2079" s="86" t="b">
        <v>0</v>
      </c>
      <c r="J2079" s="86" t="b">
        <v>0</v>
      </c>
      <c r="K2079" s="86" t="b">
        <v>0</v>
      </c>
      <c r="L2079" s="86" t="b">
        <v>0</v>
      </c>
    </row>
    <row r="2080" spans="1:12" ht="15">
      <c r="A2080" s="86" t="s">
        <v>3711</v>
      </c>
      <c r="B2080" s="86" t="s">
        <v>3339</v>
      </c>
      <c r="C2080" s="86">
        <v>2</v>
      </c>
      <c r="D2080" s="121">
        <v>0.005931625530324753</v>
      </c>
      <c r="E2080" s="121">
        <v>1.9890046156985368</v>
      </c>
      <c r="F2080" s="86" t="s">
        <v>2575</v>
      </c>
      <c r="G2080" s="86" t="b">
        <v>0</v>
      </c>
      <c r="H2080" s="86" t="b">
        <v>0</v>
      </c>
      <c r="I2080" s="86" t="b">
        <v>0</v>
      </c>
      <c r="J2080" s="86" t="b">
        <v>0</v>
      </c>
      <c r="K2080" s="86" t="b">
        <v>0</v>
      </c>
      <c r="L2080" s="86" t="b">
        <v>0</v>
      </c>
    </row>
    <row r="2081" spans="1:12" ht="15">
      <c r="A2081" s="86" t="s">
        <v>3339</v>
      </c>
      <c r="B2081" s="86" t="s">
        <v>3712</v>
      </c>
      <c r="C2081" s="86">
        <v>2</v>
      </c>
      <c r="D2081" s="121">
        <v>0.005931625530324753</v>
      </c>
      <c r="E2081" s="121">
        <v>1.9890046156985368</v>
      </c>
      <c r="F2081" s="86" t="s">
        <v>2575</v>
      </c>
      <c r="G2081" s="86" t="b">
        <v>0</v>
      </c>
      <c r="H2081" s="86" t="b">
        <v>0</v>
      </c>
      <c r="I2081" s="86" t="b">
        <v>0</v>
      </c>
      <c r="J2081" s="86" t="b">
        <v>0</v>
      </c>
      <c r="K2081" s="86" t="b">
        <v>0</v>
      </c>
      <c r="L2081" s="86" t="b">
        <v>0</v>
      </c>
    </row>
    <row r="2082" spans="1:12" ht="15">
      <c r="A2082" s="86" t="s">
        <v>3712</v>
      </c>
      <c r="B2082" s="86" t="s">
        <v>3432</v>
      </c>
      <c r="C2082" s="86">
        <v>2</v>
      </c>
      <c r="D2082" s="121">
        <v>0.005931625530324753</v>
      </c>
      <c r="E2082" s="121">
        <v>1.8129133566428555</v>
      </c>
      <c r="F2082" s="86" t="s">
        <v>2575</v>
      </c>
      <c r="G2082" s="86" t="b">
        <v>0</v>
      </c>
      <c r="H2082" s="86" t="b">
        <v>0</v>
      </c>
      <c r="I2082" s="86" t="b">
        <v>0</v>
      </c>
      <c r="J2082" s="86" t="b">
        <v>0</v>
      </c>
      <c r="K2082" s="86" t="b">
        <v>0</v>
      </c>
      <c r="L2082" s="86" t="b">
        <v>0</v>
      </c>
    </row>
    <row r="2083" spans="1:12" ht="15">
      <c r="A2083" s="86" t="s">
        <v>3432</v>
      </c>
      <c r="B2083" s="86" t="s">
        <v>3297</v>
      </c>
      <c r="C2083" s="86">
        <v>2</v>
      </c>
      <c r="D2083" s="121">
        <v>0.005931625530324753</v>
      </c>
      <c r="E2083" s="121">
        <v>1.8129133566428555</v>
      </c>
      <c r="F2083" s="86" t="s">
        <v>2575</v>
      </c>
      <c r="G2083" s="86" t="b">
        <v>0</v>
      </c>
      <c r="H2083" s="86" t="b">
        <v>0</v>
      </c>
      <c r="I2083" s="86" t="b">
        <v>0</v>
      </c>
      <c r="J2083" s="86" t="b">
        <v>0</v>
      </c>
      <c r="K2083" s="86" t="b">
        <v>0</v>
      </c>
      <c r="L2083" s="86" t="b">
        <v>0</v>
      </c>
    </row>
    <row r="2084" spans="1:12" ht="15">
      <c r="A2084" s="86" t="s">
        <v>3297</v>
      </c>
      <c r="B2084" s="86" t="s">
        <v>352</v>
      </c>
      <c r="C2084" s="86">
        <v>2</v>
      </c>
      <c r="D2084" s="121">
        <v>0.005931625530324753</v>
      </c>
      <c r="E2084" s="121">
        <v>1.9890046156985368</v>
      </c>
      <c r="F2084" s="86" t="s">
        <v>2575</v>
      </c>
      <c r="G2084" s="86" t="b">
        <v>0</v>
      </c>
      <c r="H2084" s="86" t="b">
        <v>0</v>
      </c>
      <c r="I2084" s="86" t="b">
        <v>0</v>
      </c>
      <c r="J2084" s="86" t="b">
        <v>0</v>
      </c>
      <c r="K2084" s="86" t="b">
        <v>0</v>
      </c>
      <c r="L2084" s="86" t="b">
        <v>0</v>
      </c>
    </row>
    <row r="2085" spans="1:12" ht="15">
      <c r="A2085" s="86" t="s">
        <v>352</v>
      </c>
      <c r="B2085" s="86" t="s">
        <v>351</v>
      </c>
      <c r="C2085" s="86">
        <v>2</v>
      </c>
      <c r="D2085" s="121">
        <v>0.005931625530324753</v>
      </c>
      <c r="E2085" s="121">
        <v>1.9890046156985368</v>
      </c>
      <c r="F2085" s="86" t="s">
        <v>2575</v>
      </c>
      <c r="G2085" s="86" t="b">
        <v>0</v>
      </c>
      <c r="H2085" s="86" t="b">
        <v>0</v>
      </c>
      <c r="I2085" s="86" t="b">
        <v>0</v>
      </c>
      <c r="J2085" s="86" t="b">
        <v>0</v>
      </c>
      <c r="K2085" s="86" t="b">
        <v>0</v>
      </c>
      <c r="L2085" s="86" t="b">
        <v>0</v>
      </c>
    </row>
    <row r="2086" spans="1:12" ht="15">
      <c r="A2086" s="86" t="s">
        <v>351</v>
      </c>
      <c r="B2086" s="86" t="s">
        <v>3417</v>
      </c>
      <c r="C2086" s="86">
        <v>2</v>
      </c>
      <c r="D2086" s="121">
        <v>0.005931625530324753</v>
      </c>
      <c r="E2086" s="121">
        <v>1.9890046156985368</v>
      </c>
      <c r="F2086" s="86" t="s">
        <v>2575</v>
      </c>
      <c r="G2086" s="86" t="b">
        <v>0</v>
      </c>
      <c r="H2086" s="86" t="b">
        <v>0</v>
      </c>
      <c r="I2086" s="86" t="b">
        <v>0</v>
      </c>
      <c r="J2086" s="86" t="b">
        <v>0</v>
      </c>
      <c r="K2086" s="86" t="b">
        <v>0</v>
      </c>
      <c r="L2086" s="86" t="b">
        <v>0</v>
      </c>
    </row>
    <row r="2087" spans="1:12" ht="15">
      <c r="A2087" s="86" t="s">
        <v>3417</v>
      </c>
      <c r="B2087" s="86" t="s">
        <v>3298</v>
      </c>
      <c r="C2087" s="86">
        <v>2</v>
      </c>
      <c r="D2087" s="121">
        <v>0.005931625530324753</v>
      </c>
      <c r="E2087" s="121">
        <v>1.8129133566428555</v>
      </c>
      <c r="F2087" s="86" t="s">
        <v>2575</v>
      </c>
      <c r="G2087" s="86" t="b">
        <v>0</v>
      </c>
      <c r="H2087" s="86" t="b">
        <v>0</v>
      </c>
      <c r="I2087" s="86" t="b">
        <v>0</v>
      </c>
      <c r="J2087" s="86" t="b">
        <v>1</v>
      </c>
      <c r="K2087" s="86" t="b">
        <v>0</v>
      </c>
      <c r="L2087" s="86" t="b">
        <v>0</v>
      </c>
    </row>
    <row r="2088" spans="1:12" ht="15">
      <c r="A2088" s="86" t="s">
        <v>2743</v>
      </c>
      <c r="B2088" s="86" t="s">
        <v>2745</v>
      </c>
      <c r="C2088" s="86">
        <v>2</v>
      </c>
      <c r="D2088" s="121">
        <v>0.005931625530324753</v>
      </c>
      <c r="E2088" s="121">
        <v>1.5118833609788744</v>
      </c>
      <c r="F2088" s="86" t="s">
        <v>2575</v>
      </c>
      <c r="G2088" s="86" t="b">
        <v>0</v>
      </c>
      <c r="H2088" s="86" t="b">
        <v>0</v>
      </c>
      <c r="I2088" s="86" t="b">
        <v>0</v>
      </c>
      <c r="J2088" s="86" t="b">
        <v>1</v>
      </c>
      <c r="K2088" s="86" t="b">
        <v>0</v>
      </c>
      <c r="L2088" s="86" t="b">
        <v>0</v>
      </c>
    </row>
    <row r="2089" spans="1:12" ht="15">
      <c r="A2089" s="86" t="s">
        <v>2745</v>
      </c>
      <c r="B2089" s="86" t="s">
        <v>3299</v>
      </c>
      <c r="C2089" s="86">
        <v>2</v>
      </c>
      <c r="D2089" s="121">
        <v>0.005931625530324753</v>
      </c>
      <c r="E2089" s="121">
        <v>1.8129133566428555</v>
      </c>
      <c r="F2089" s="86" t="s">
        <v>2575</v>
      </c>
      <c r="G2089" s="86" t="b">
        <v>1</v>
      </c>
      <c r="H2089" s="86" t="b">
        <v>0</v>
      </c>
      <c r="I2089" s="86" t="b">
        <v>0</v>
      </c>
      <c r="J2089" s="86" t="b">
        <v>0</v>
      </c>
      <c r="K2089" s="86" t="b">
        <v>0</v>
      </c>
      <c r="L2089" s="86" t="b">
        <v>0</v>
      </c>
    </row>
    <row r="2090" spans="1:12" ht="15">
      <c r="A2090" s="86" t="s">
        <v>3299</v>
      </c>
      <c r="B2090" s="86" t="s">
        <v>3713</v>
      </c>
      <c r="C2090" s="86">
        <v>2</v>
      </c>
      <c r="D2090" s="121">
        <v>0.005931625530324753</v>
      </c>
      <c r="E2090" s="121">
        <v>1.9890046156985368</v>
      </c>
      <c r="F2090" s="86" t="s">
        <v>2575</v>
      </c>
      <c r="G2090" s="86" t="b">
        <v>0</v>
      </c>
      <c r="H2090" s="86" t="b">
        <v>0</v>
      </c>
      <c r="I2090" s="86" t="b">
        <v>0</v>
      </c>
      <c r="J2090" s="86" t="b">
        <v>1</v>
      </c>
      <c r="K2090" s="86" t="b">
        <v>0</v>
      </c>
      <c r="L2090" s="86" t="b">
        <v>0</v>
      </c>
    </row>
    <row r="2091" spans="1:12" ht="15">
      <c r="A2091" s="86" t="s">
        <v>3713</v>
      </c>
      <c r="B2091" s="86" t="s">
        <v>3714</v>
      </c>
      <c r="C2091" s="86">
        <v>2</v>
      </c>
      <c r="D2091" s="121">
        <v>0.005931625530324753</v>
      </c>
      <c r="E2091" s="121">
        <v>1.9890046156985368</v>
      </c>
      <c r="F2091" s="86" t="s">
        <v>2575</v>
      </c>
      <c r="G2091" s="86" t="b">
        <v>1</v>
      </c>
      <c r="H2091" s="86" t="b">
        <v>0</v>
      </c>
      <c r="I2091" s="86" t="b">
        <v>0</v>
      </c>
      <c r="J2091" s="86" t="b">
        <v>0</v>
      </c>
      <c r="K2091" s="86" t="b">
        <v>0</v>
      </c>
      <c r="L2091" s="86" t="b">
        <v>0</v>
      </c>
    </row>
    <row r="2092" spans="1:12" ht="15">
      <c r="A2092" s="86" t="s">
        <v>3714</v>
      </c>
      <c r="B2092" s="86" t="s">
        <v>2746</v>
      </c>
      <c r="C2092" s="86">
        <v>2</v>
      </c>
      <c r="D2092" s="121">
        <v>0.005931625530324753</v>
      </c>
      <c r="E2092" s="121">
        <v>1.8129133566428555</v>
      </c>
      <c r="F2092" s="86" t="s">
        <v>2575</v>
      </c>
      <c r="G2092" s="86" t="b">
        <v>0</v>
      </c>
      <c r="H2092" s="86" t="b">
        <v>0</v>
      </c>
      <c r="I2092" s="86" t="b">
        <v>0</v>
      </c>
      <c r="J2092" s="86" t="b">
        <v>0</v>
      </c>
      <c r="K2092" s="86" t="b">
        <v>0</v>
      </c>
      <c r="L2092" s="86" t="b">
        <v>0</v>
      </c>
    </row>
    <row r="2093" spans="1:12" ht="15">
      <c r="A2093" s="86" t="s">
        <v>2746</v>
      </c>
      <c r="B2093" s="86" t="s">
        <v>3715</v>
      </c>
      <c r="C2093" s="86">
        <v>2</v>
      </c>
      <c r="D2093" s="121">
        <v>0.005931625530324753</v>
      </c>
      <c r="E2093" s="121">
        <v>1.8129133566428555</v>
      </c>
      <c r="F2093" s="86" t="s">
        <v>2575</v>
      </c>
      <c r="G2093" s="86" t="b">
        <v>0</v>
      </c>
      <c r="H2093" s="86" t="b">
        <v>0</v>
      </c>
      <c r="I2093" s="86" t="b">
        <v>0</v>
      </c>
      <c r="J2093" s="86" t="b">
        <v>0</v>
      </c>
      <c r="K2093" s="86" t="b">
        <v>0</v>
      </c>
      <c r="L2093" s="86" t="b">
        <v>0</v>
      </c>
    </row>
    <row r="2094" spans="1:12" ht="15">
      <c r="A2094" s="86" t="s">
        <v>2713</v>
      </c>
      <c r="B2094" s="86" t="s">
        <v>2714</v>
      </c>
      <c r="C2094" s="86">
        <v>3</v>
      </c>
      <c r="D2094" s="121">
        <v>0.00813594582875625</v>
      </c>
      <c r="E2094" s="121">
        <v>1.2430380486862944</v>
      </c>
      <c r="F2094" s="86" t="s">
        <v>2576</v>
      </c>
      <c r="G2094" s="86" t="b">
        <v>0</v>
      </c>
      <c r="H2094" s="86" t="b">
        <v>0</v>
      </c>
      <c r="I2094" s="86" t="b">
        <v>0</v>
      </c>
      <c r="J2094" s="86" t="b">
        <v>0</v>
      </c>
      <c r="K2094" s="86" t="b">
        <v>0</v>
      </c>
      <c r="L2094" s="86" t="b">
        <v>0</v>
      </c>
    </row>
    <row r="2095" spans="1:12" ht="15">
      <c r="A2095" s="86" t="s">
        <v>2714</v>
      </c>
      <c r="B2095" s="86" t="s">
        <v>2729</v>
      </c>
      <c r="C2095" s="86">
        <v>3</v>
      </c>
      <c r="D2095" s="121">
        <v>0.00813594582875625</v>
      </c>
      <c r="E2095" s="121">
        <v>1.5440680443502757</v>
      </c>
      <c r="F2095" s="86" t="s">
        <v>2576</v>
      </c>
      <c r="G2095" s="86" t="b">
        <v>0</v>
      </c>
      <c r="H2095" s="86" t="b">
        <v>0</v>
      </c>
      <c r="I2095" s="86" t="b">
        <v>0</v>
      </c>
      <c r="J2095" s="86" t="b">
        <v>0</v>
      </c>
      <c r="K2095" s="86" t="b">
        <v>0</v>
      </c>
      <c r="L2095" s="86" t="b">
        <v>0</v>
      </c>
    </row>
    <row r="2096" spans="1:12" ht="15">
      <c r="A2096" s="86" t="s">
        <v>2729</v>
      </c>
      <c r="B2096" s="86" t="s">
        <v>2749</v>
      </c>
      <c r="C2096" s="86">
        <v>3</v>
      </c>
      <c r="D2096" s="121">
        <v>0.00813594582875625</v>
      </c>
      <c r="E2096" s="121">
        <v>1.5440680443502757</v>
      </c>
      <c r="F2096" s="86" t="s">
        <v>2576</v>
      </c>
      <c r="G2096" s="86" t="b">
        <v>0</v>
      </c>
      <c r="H2096" s="86" t="b">
        <v>0</v>
      </c>
      <c r="I2096" s="86" t="b">
        <v>0</v>
      </c>
      <c r="J2096" s="86" t="b">
        <v>0</v>
      </c>
      <c r="K2096" s="86" t="b">
        <v>0</v>
      </c>
      <c r="L2096" s="86" t="b">
        <v>0</v>
      </c>
    </row>
    <row r="2097" spans="1:12" ht="15">
      <c r="A2097" s="86" t="s">
        <v>2749</v>
      </c>
      <c r="B2097" s="86" t="s">
        <v>2750</v>
      </c>
      <c r="C2097" s="86">
        <v>3</v>
      </c>
      <c r="D2097" s="121">
        <v>0.00813594582875625</v>
      </c>
      <c r="E2097" s="121">
        <v>1.5440680443502757</v>
      </c>
      <c r="F2097" s="86" t="s">
        <v>2576</v>
      </c>
      <c r="G2097" s="86" t="b">
        <v>0</v>
      </c>
      <c r="H2097" s="86" t="b">
        <v>0</v>
      </c>
      <c r="I2097" s="86" t="b">
        <v>0</v>
      </c>
      <c r="J2097" s="86" t="b">
        <v>0</v>
      </c>
      <c r="K2097" s="86" t="b">
        <v>0</v>
      </c>
      <c r="L2097" s="86" t="b">
        <v>0</v>
      </c>
    </row>
    <row r="2098" spans="1:12" ht="15">
      <c r="A2098" s="86" t="s">
        <v>2750</v>
      </c>
      <c r="B2098" s="86" t="s">
        <v>2751</v>
      </c>
      <c r="C2098" s="86">
        <v>3</v>
      </c>
      <c r="D2098" s="121">
        <v>0.00813594582875625</v>
      </c>
      <c r="E2098" s="121">
        <v>1.5440680443502757</v>
      </c>
      <c r="F2098" s="86" t="s">
        <v>2576</v>
      </c>
      <c r="G2098" s="86" t="b">
        <v>0</v>
      </c>
      <c r="H2098" s="86" t="b">
        <v>0</v>
      </c>
      <c r="I2098" s="86" t="b">
        <v>0</v>
      </c>
      <c r="J2098" s="86" t="b">
        <v>0</v>
      </c>
      <c r="K2098" s="86" t="b">
        <v>0</v>
      </c>
      <c r="L2098" s="86" t="b">
        <v>0</v>
      </c>
    </row>
    <row r="2099" spans="1:12" ht="15">
      <c r="A2099" s="86" t="s">
        <v>2751</v>
      </c>
      <c r="B2099" s="86" t="s">
        <v>2752</v>
      </c>
      <c r="C2099" s="86">
        <v>3</v>
      </c>
      <c r="D2099" s="121">
        <v>0.00813594582875625</v>
      </c>
      <c r="E2099" s="121">
        <v>1.5440680443502757</v>
      </c>
      <c r="F2099" s="86" t="s">
        <v>2576</v>
      </c>
      <c r="G2099" s="86" t="b">
        <v>0</v>
      </c>
      <c r="H2099" s="86" t="b">
        <v>0</v>
      </c>
      <c r="I2099" s="86" t="b">
        <v>0</v>
      </c>
      <c r="J2099" s="86" t="b">
        <v>0</v>
      </c>
      <c r="K2099" s="86" t="b">
        <v>0</v>
      </c>
      <c r="L2099" s="86" t="b">
        <v>0</v>
      </c>
    </row>
    <row r="2100" spans="1:12" ht="15">
      <c r="A2100" s="86" t="s">
        <v>2752</v>
      </c>
      <c r="B2100" s="86" t="s">
        <v>2753</v>
      </c>
      <c r="C2100" s="86">
        <v>3</v>
      </c>
      <c r="D2100" s="121">
        <v>0.00813594582875625</v>
      </c>
      <c r="E2100" s="121">
        <v>1.5440680443502757</v>
      </c>
      <c r="F2100" s="86" t="s">
        <v>2576</v>
      </c>
      <c r="G2100" s="86" t="b">
        <v>0</v>
      </c>
      <c r="H2100" s="86" t="b">
        <v>0</v>
      </c>
      <c r="I2100" s="86" t="b">
        <v>0</v>
      </c>
      <c r="J2100" s="86" t="b">
        <v>0</v>
      </c>
      <c r="K2100" s="86" t="b">
        <v>0</v>
      </c>
      <c r="L2100" s="86" t="b">
        <v>0</v>
      </c>
    </row>
    <row r="2101" spans="1:12" ht="15">
      <c r="A2101" s="86" t="s">
        <v>2753</v>
      </c>
      <c r="B2101" s="86" t="s">
        <v>2754</v>
      </c>
      <c r="C2101" s="86">
        <v>3</v>
      </c>
      <c r="D2101" s="121">
        <v>0.00813594582875625</v>
      </c>
      <c r="E2101" s="121">
        <v>1.5440680443502757</v>
      </c>
      <c r="F2101" s="86" t="s">
        <v>2576</v>
      </c>
      <c r="G2101" s="86" t="b">
        <v>0</v>
      </c>
      <c r="H2101" s="86" t="b">
        <v>0</v>
      </c>
      <c r="I2101" s="86" t="b">
        <v>0</v>
      </c>
      <c r="J2101" s="86" t="b">
        <v>0</v>
      </c>
      <c r="K2101" s="86" t="b">
        <v>0</v>
      </c>
      <c r="L2101" s="86" t="b">
        <v>0</v>
      </c>
    </row>
    <row r="2102" spans="1:12" ht="15">
      <c r="A2102" s="86" t="s">
        <v>2754</v>
      </c>
      <c r="B2102" s="86" t="s">
        <v>2728</v>
      </c>
      <c r="C2102" s="86">
        <v>3</v>
      </c>
      <c r="D2102" s="121">
        <v>0.00813594582875625</v>
      </c>
      <c r="E2102" s="121">
        <v>1.2430380486862944</v>
      </c>
      <c r="F2102" s="86" t="s">
        <v>2576</v>
      </c>
      <c r="G2102" s="86" t="b">
        <v>0</v>
      </c>
      <c r="H2102" s="86" t="b">
        <v>0</v>
      </c>
      <c r="I2102" s="86" t="b">
        <v>0</v>
      </c>
      <c r="J2102" s="86" t="b">
        <v>0</v>
      </c>
      <c r="K2102" s="86" t="b">
        <v>0</v>
      </c>
      <c r="L2102" s="86" t="b">
        <v>0</v>
      </c>
    </row>
    <row r="2103" spans="1:12" ht="15">
      <c r="A2103" s="86" t="s">
        <v>3155</v>
      </c>
      <c r="B2103" s="86" t="s">
        <v>2713</v>
      </c>
      <c r="C2103" s="86">
        <v>3</v>
      </c>
      <c r="D2103" s="121">
        <v>0.00813594582875625</v>
      </c>
      <c r="E2103" s="121">
        <v>1.5440680443502757</v>
      </c>
      <c r="F2103" s="86" t="s">
        <v>2576</v>
      </c>
      <c r="G2103" s="86" t="b">
        <v>0</v>
      </c>
      <c r="H2103" s="86" t="b">
        <v>0</v>
      </c>
      <c r="I2103" s="86" t="b">
        <v>0</v>
      </c>
      <c r="J2103" s="86" t="b">
        <v>0</v>
      </c>
      <c r="K2103" s="86" t="b">
        <v>0</v>
      </c>
      <c r="L2103" s="86" t="b">
        <v>0</v>
      </c>
    </row>
    <row r="2104" spans="1:12" ht="15">
      <c r="A2104" s="86" t="s">
        <v>2713</v>
      </c>
      <c r="B2104" s="86" t="s">
        <v>301</v>
      </c>
      <c r="C2104" s="86">
        <v>3</v>
      </c>
      <c r="D2104" s="121">
        <v>0.00813594582875625</v>
      </c>
      <c r="E2104" s="121">
        <v>1.2430380486862944</v>
      </c>
      <c r="F2104" s="86" t="s">
        <v>2576</v>
      </c>
      <c r="G2104" s="86" t="b">
        <v>0</v>
      </c>
      <c r="H2104" s="86" t="b">
        <v>0</v>
      </c>
      <c r="I2104" s="86" t="b">
        <v>0</v>
      </c>
      <c r="J2104" s="86" t="b">
        <v>0</v>
      </c>
      <c r="K2104" s="86" t="b">
        <v>0</v>
      </c>
      <c r="L2104" s="86" t="b">
        <v>0</v>
      </c>
    </row>
    <row r="2105" spans="1:12" ht="15">
      <c r="A2105" s="86" t="s">
        <v>301</v>
      </c>
      <c r="B2105" s="86" t="s">
        <v>336</v>
      </c>
      <c r="C2105" s="86">
        <v>3</v>
      </c>
      <c r="D2105" s="121">
        <v>0.00813594582875625</v>
      </c>
      <c r="E2105" s="121">
        <v>1.5440680443502757</v>
      </c>
      <c r="F2105" s="86" t="s">
        <v>2576</v>
      </c>
      <c r="G2105" s="86" t="b">
        <v>0</v>
      </c>
      <c r="H2105" s="86" t="b">
        <v>0</v>
      </c>
      <c r="I2105" s="86" t="b">
        <v>0</v>
      </c>
      <c r="J2105" s="86" t="b">
        <v>0</v>
      </c>
      <c r="K2105" s="86" t="b">
        <v>0</v>
      </c>
      <c r="L2105" s="86" t="b">
        <v>0</v>
      </c>
    </row>
    <row r="2106" spans="1:12" ht="15">
      <c r="A2106" s="86" t="s">
        <v>336</v>
      </c>
      <c r="B2106" s="86" t="s">
        <v>3382</v>
      </c>
      <c r="C2106" s="86">
        <v>3</v>
      </c>
      <c r="D2106" s="121">
        <v>0.00813594582875625</v>
      </c>
      <c r="E2106" s="121">
        <v>1.5440680443502757</v>
      </c>
      <c r="F2106" s="86" t="s">
        <v>2576</v>
      </c>
      <c r="G2106" s="86" t="b">
        <v>0</v>
      </c>
      <c r="H2106" s="86" t="b">
        <v>0</v>
      </c>
      <c r="I2106" s="86" t="b">
        <v>0</v>
      </c>
      <c r="J2106" s="86" t="b">
        <v>0</v>
      </c>
      <c r="K2106" s="86" t="b">
        <v>0</v>
      </c>
      <c r="L2106" s="86" t="b">
        <v>0</v>
      </c>
    </row>
    <row r="2107" spans="1:12" ht="15">
      <c r="A2107" s="86" t="s">
        <v>3382</v>
      </c>
      <c r="B2107" s="86" t="s">
        <v>3383</v>
      </c>
      <c r="C2107" s="86">
        <v>3</v>
      </c>
      <c r="D2107" s="121">
        <v>0.00813594582875625</v>
      </c>
      <c r="E2107" s="121">
        <v>1.5440680443502757</v>
      </c>
      <c r="F2107" s="86" t="s">
        <v>2576</v>
      </c>
      <c r="G2107" s="86" t="b">
        <v>0</v>
      </c>
      <c r="H2107" s="86" t="b">
        <v>0</v>
      </c>
      <c r="I2107" s="86" t="b">
        <v>0</v>
      </c>
      <c r="J2107" s="86" t="b">
        <v>0</v>
      </c>
      <c r="K2107" s="86" t="b">
        <v>0</v>
      </c>
      <c r="L2107" s="86" t="b">
        <v>0</v>
      </c>
    </row>
    <row r="2108" spans="1:12" ht="15">
      <c r="A2108" s="86" t="s">
        <v>3383</v>
      </c>
      <c r="B2108" s="86" t="s">
        <v>335</v>
      </c>
      <c r="C2108" s="86">
        <v>3</v>
      </c>
      <c r="D2108" s="121">
        <v>0.00813594582875625</v>
      </c>
      <c r="E2108" s="121">
        <v>1.5440680443502757</v>
      </c>
      <c r="F2108" s="86" t="s">
        <v>2576</v>
      </c>
      <c r="G2108" s="86" t="b">
        <v>0</v>
      </c>
      <c r="H2108" s="86" t="b">
        <v>0</v>
      </c>
      <c r="I2108" s="86" t="b">
        <v>0</v>
      </c>
      <c r="J2108" s="86" t="b">
        <v>0</v>
      </c>
      <c r="K2108" s="86" t="b">
        <v>0</v>
      </c>
      <c r="L2108" s="86" t="b">
        <v>0</v>
      </c>
    </row>
    <row r="2109" spans="1:12" ht="15">
      <c r="A2109" s="86" t="s">
        <v>335</v>
      </c>
      <c r="B2109" s="86" t="s">
        <v>3384</v>
      </c>
      <c r="C2109" s="86">
        <v>3</v>
      </c>
      <c r="D2109" s="121">
        <v>0.00813594582875625</v>
      </c>
      <c r="E2109" s="121">
        <v>1.5440680443502757</v>
      </c>
      <c r="F2109" s="86" t="s">
        <v>2576</v>
      </c>
      <c r="G2109" s="86" t="b">
        <v>0</v>
      </c>
      <c r="H2109" s="86" t="b">
        <v>0</v>
      </c>
      <c r="I2109" s="86" t="b">
        <v>0</v>
      </c>
      <c r="J2109" s="86" t="b">
        <v>0</v>
      </c>
      <c r="K2109" s="86" t="b">
        <v>0</v>
      </c>
      <c r="L2109" s="86" t="b">
        <v>0</v>
      </c>
    </row>
    <row r="2110" spans="1:12" ht="15">
      <c r="A2110" s="86" t="s">
        <v>3384</v>
      </c>
      <c r="B2110" s="86" t="s">
        <v>2723</v>
      </c>
      <c r="C2110" s="86">
        <v>3</v>
      </c>
      <c r="D2110" s="121">
        <v>0.00813594582875625</v>
      </c>
      <c r="E2110" s="121">
        <v>1.5440680443502757</v>
      </c>
      <c r="F2110" s="86" t="s">
        <v>2576</v>
      </c>
      <c r="G2110" s="86" t="b">
        <v>0</v>
      </c>
      <c r="H2110" s="86" t="b">
        <v>0</v>
      </c>
      <c r="I2110" s="86" t="b">
        <v>0</v>
      </c>
      <c r="J2110" s="86" t="b">
        <v>0</v>
      </c>
      <c r="K2110" s="86" t="b">
        <v>0</v>
      </c>
      <c r="L2110" s="86" t="b">
        <v>0</v>
      </c>
    </row>
    <row r="2111" spans="1:12" ht="15">
      <c r="A2111" s="86" t="s">
        <v>2723</v>
      </c>
      <c r="B2111" s="86" t="s">
        <v>3385</v>
      </c>
      <c r="C2111" s="86">
        <v>3</v>
      </c>
      <c r="D2111" s="121">
        <v>0.00813594582875625</v>
      </c>
      <c r="E2111" s="121">
        <v>1.5440680443502757</v>
      </c>
      <c r="F2111" s="86" t="s">
        <v>2576</v>
      </c>
      <c r="G2111" s="86" t="b">
        <v>0</v>
      </c>
      <c r="H2111" s="86" t="b">
        <v>0</v>
      </c>
      <c r="I2111" s="86" t="b">
        <v>0</v>
      </c>
      <c r="J2111" s="86" t="b">
        <v>0</v>
      </c>
      <c r="K2111" s="86" t="b">
        <v>0</v>
      </c>
      <c r="L2111" s="86" t="b">
        <v>0</v>
      </c>
    </row>
    <row r="2112" spans="1:12" ht="15">
      <c r="A2112" s="86" t="s">
        <v>3385</v>
      </c>
      <c r="B2112" s="86" t="s">
        <v>3386</v>
      </c>
      <c r="C2112" s="86">
        <v>3</v>
      </c>
      <c r="D2112" s="121">
        <v>0.00813594582875625</v>
      </c>
      <c r="E2112" s="121">
        <v>1.5440680443502757</v>
      </c>
      <c r="F2112" s="86" t="s">
        <v>2576</v>
      </c>
      <c r="G2112" s="86" t="b">
        <v>0</v>
      </c>
      <c r="H2112" s="86" t="b">
        <v>0</v>
      </c>
      <c r="I2112" s="86" t="b">
        <v>0</v>
      </c>
      <c r="J2112" s="86" t="b">
        <v>0</v>
      </c>
      <c r="K2112" s="86" t="b">
        <v>0</v>
      </c>
      <c r="L2112" s="86" t="b">
        <v>0</v>
      </c>
    </row>
    <row r="2113" spans="1:12" ht="15">
      <c r="A2113" s="86" t="s">
        <v>3386</v>
      </c>
      <c r="B2113" s="86" t="s">
        <v>302</v>
      </c>
      <c r="C2113" s="86">
        <v>3</v>
      </c>
      <c r="D2113" s="121">
        <v>0.00813594582875625</v>
      </c>
      <c r="E2113" s="121">
        <v>1.5440680443502757</v>
      </c>
      <c r="F2113" s="86" t="s">
        <v>2576</v>
      </c>
      <c r="G2113" s="86" t="b">
        <v>0</v>
      </c>
      <c r="H2113" s="86" t="b">
        <v>0</v>
      </c>
      <c r="I2113" s="86" t="b">
        <v>0</v>
      </c>
      <c r="J2113" s="86" t="b">
        <v>0</v>
      </c>
      <c r="K2113" s="86" t="b">
        <v>0</v>
      </c>
      <c r="L2113" s="86" t="b">
        <v>0</v>
      </c>
    </row>
    <row r="2114" spans="1:12" ht="15">
      <c r="A2114" s="86" t="s">
        <v>302</v>
      </c>
      <c r="B2114" s="86" t="s">
        <v>2719</v>
      </c>
      <c r="C2114" s="86">
        <v>3</v>
      </c>
      <c r="D2114" s="121">
        <v>0.00813594582875625</v>
      </c>
      <c r="E2114" s="121">
        <v>1.5440680443502757</v>
      </c>
      <c r="F2114" s="86" t="s">
        <v>2576</v>
      </c>
      <c r="G2114" s="86" t="b">
        <v>0</v>
      </c>
      <c r="H2114" s="86" t="b">
        <v>0</v>
      </c>
      <c r="I2114" s="86" t="b">
        <v>0</v>
      </c>
      <c r="J2114" s="86" t="b">
        <v>0</v>
      </c>
      <c r="K2114" s="86" t="b">
        <v>0</v>
      </c>
      <c r="L2114" s="86" t="b">
        <v>0</v>
      </c>
    </row>
    <row r="2115" spans="1:12" ht="15">
      <c r="A2115" s="86" t="s">
        <v>2719</v>
      </c>
      <c r="B2115" s="86" t="s">
        <v>3290</v>
      </c>
      <c r="C2115" s="86">
        <v>3</v>
      </c>
      <c r="D2115" s="121">
        <v>0.00813594582875625</v>
      </c>
      <c r="E2115" s="121">
        <v>1.5440680443502757</v>
      </c>
      <c r="F2115" s="86" t="s">
        <v>2576</v>
      </c>
      <c r="G2115" s="86" t="b">
        <v>0</v>
      </c>
      <c r="H2115" s="86" t="b">
        <v>0</v>
      </c>
      <c r="I2115" s="86" t="b">
        <v>0</v>
      </c>
      <c r="J2115" s="86" t="b">
        <v>0</v>
      </c>
      <c r="K2115" s="86" t="b">
        <v>0</v>
      </c>
      <c r="L2115" s="86" t="b">
        <v>0</v>
      </c>
    </row>
    <row r="2116" spans="1:12" ht="15">
      <c r="A2116" s="86" t="s">
        <v>3290</v>
      </c>
      <c r="B2116" s="86" t="s">
        <v>3250</v>
      </c>
      <c r="C2116" s="86">
        <v>3</v>
      </c>
      <c r="D2116" s="121">
        <v>0.00813594582875625</v>
      </c>
      <c r="E2116" s="121">
        <v>1.5440680443502757</v>
      </c>
      <c r="F2116" s="86" t="s">
        <v>2576</v>
      </c>
      <c r="G2116" s="86" t="b">
        <v>0</v>
      </c>
      <c r="H2116" s="86" t="b">
        <v>0</v>
      </c>
      <c r="I2116" s="86" t="b">
        <v>0</v>
      </c>
      <c r="J2116" s="86" t="b">
        <v>0</v>
      </c>
      <c r="K2116" s="86" t="b">
        <v>0</v>
      </c>
      <c r="L2116" s="86" t="b">
        <v>0</v>
      </c>
    </row>
    <row r="2117" spans="1:12" ht="15">
      <c r="A2117" s="86" t="s">
        <v>3250</v>
      </c>
      <c r="B2117" s="86" t="s">
        <v>2728</v>
      </c>
      <c r="C2117" s="86">
        <v>3</v>
      </c>
      <c r="D2117" s="121">
        <v>0.00813594582875625</v>
      </c>
      <c r="E2117" s="121">
        <v>1.2430380486862944</v>
      </c>
      <c r="F2117" s="86" t="s">
        <v>2576</v>
      </c>
      <c r="G2117" s="86" t="b">
        <v>0</v>
      </c>
      <c r="H2117" s="86" t="b">
        <v>0</v>
      </c>
      <c r="I2117" s="86" t="b">
        <v>0</v>
      </c>
      <c r="J2117" s="86" t="b">
        <v>0</v>
      </c>
      <c r="K2117" s="86" t="b">
        <v>0</v>
      </c>
      <c r="L2117" s="86" t="b">
        <v>0</v>
      </c>
    </row>
    <row r="2118" spans="1:12" ht="15">
      <c r="A2118" s="86" t="s">
        <v>2728</v>
      </c>
      <c r="B2118" s="86" t="s">
        <v>3387</v>
      </c>
      <c r="C2118" s="86">
        <v>3</v>
      </c>
      <c r="D2118" s="121">
        <v>0.00813594582875625</v>
      </c>
      <c r="E2118" s="121">
        <v>1.5440680443502757</v>
      </c>
      <c r="F2118" s="86" t="s">
        <v>2576</v>
      </c>
      <c r="G2118" s="86" t="b">
        <v>0</v>
      </c>
      <c r="H2118" s="86" t="b">
        <v>0</v>
      </c>
      <c r="I2118" s="86" t="b">
        <v>0</v>
      </c>
      <c r="J2118" s="86" t="b">
        <v>0</v>
      </c>
      <c r="K2118" s="86" t="b">
        <v>0</v>
      </c>
      <c r="L2118" s="86" t="b">
        <v>0</v>
      </c>
    </row>
    <row r="2119" spans="1:12" ht="15">
      <c r="A2119" s="86" t="s">
        <v>3387</v>
      </c>
      <c r="B2119" s="86" t="s">
        <v>3388</v>
      </c>
      <c r="C2119" s="86">
        <v>3</v>
      </c>
      <c r="D2119" s="121">
        <v>0.00813594582875625</v>
      </c>
      <c r="E2119" s="121">
        <v>1.5440680443502757</v>
      </c>
      <c r="F2119" s="86" t="s">
        <v>2576</v>
      </c>
      <c r="G2119" s="86" t="b">
        <v>0</v>
      </c>
      <c r="H2119" s="86" t="b">
        <v>0</v>
      </c>
      <c r="I2119" s="86" t="b">
        <v>0</v>
      </c>
      <c r="J2119" s="86" t="b">
        <v>0</v>
      </c>
      <c r="K2119" s="86" t="b">
        <v>0</v>
      </c>
      <c r="L2119" s="86" t="b">
        <v>0</v>
      </c>
    </row>
    <row r="2120" spans="1:12" ht="15">
      <c r="A2120" s="86" t="s">
        <v>3388</v>
      </c>
      <c r="B2120" s="86" t="s">
        <v>3222</v>
      </c>
      <c r="C2120" s="86">
        <v>3</v>
      </c>
      <c r="D2120" s="121">
        <v>0.00813594582875625</v>
      </c>
      <c r="E2120" s="121">
        <v>1.5440680443502757</v>
      </c>
      <c r="F2120" s="86" t="s">
        <v>2576</v>
      </c>
      <c r="G2120" s="86" t="b">
        <v>0</v>
      </c>
      <c r="H2120" s="86" t="b">
        <v>0</v>
      </c>
      <c r="I2120" s="86" t="b">
        <v>0</v>
      </c>
      <c r="J2120" s="86" t="b">
        <v>0</v>
      </c>
      <c r="K2120" s="86" t="b">
        <v>0</v>
      </c>
      <c r="L2120" s="86" t="b">
        <v>0</v>
      </c>
    </row>
    <row r="2121" spans="1:12" ht="15">
      <c r="A2121" s="86" t="s">
        <v>3222</v>
      </c>
      <c r="B2121" s="86" t="s">
        <v>3389</v>
      </c>
      <c r="C2121" s="86">
        <v>3</v>
      </c>
      <c r="D2121" s="121">
        <v>0.00813594582875625</v>
      </c>
      <c r="E2121" s="121">
        <v>1.5440680443502757</v>
      </c>
      <c r="F2121" s="86" t="s">
        <v>2576</v>
      </c>
      <c r="G2121" s="86" t="b">
        <v>0</v>
      </c>
      <c r="H2121" s="86" t="b">
        <v>0</v>
      </c>
      <c r="I2121" s="86" t="b">
        <v>0</v>
      </c>
      <c r="J2121" s="86" t="b">
        <v>0</v>
      </c>
      <c r="K2121" s="86" t="b">
        <v>0</v>
      </c>
      <c r="L2121" s="86" t="b">
        <v>0</v>
      </c>
    </row>
    <row r="2122" spans="1:12" ht="15">
      <c r="A2122" s="86" t="s">
        <v>3389</v>
      </c>
      <c r="B2122" s="86" t="s">
        <v>2716</v>
      </c>
      <c r="C2122" s="86">
        <v>3</v>
      </c>
      <c r="D2122" s="121">
        <v>0.00813594582875625</v>
      </c>
      <c r="E2122" s="121">
        <v>1.5440680443502757</v>
      </c>
      <c r="F2122" s="86" t="s">
        <v>2576</v>
      </c>
      <c r="G2122" s="86" t="b">
        <v>0</v>
      </c>
      <c r="H2122" s="86" t="b">
        <v>0</v>
      </c>
      <c r="I2122" s="86" t="b">
        <v>0</v>
      </c>
      <c r="J2122" s="86" t="b">
        <v>0</v>
      </c>
      <c r="K2122" s="86" t="b">
        <v>0</v>
      </c>
      <c r="L2122" s="86" t="b">
        <v>0</v>
      </c>
    </row>
    <row r="2123" spans="1:12" ht="15">
      <c r="A2123" s="86" t="s">
        <v>2716</v>
      </c>
      <c r="B2123" s="86" t="s">
        <v>3390</v>
      </c>
      <c r="C2123" s="86">
        <v>3</v>
      </c>
      <c r="D2123" s="121">
        <v>0.00813594582875625</v>
      </c>
      <c r="E2123" s="121">
        <v>1.5440680443502757</v>
      </c>
      <c r="F2123" s="86" t="s">
        <v>2576</v>
      </c>
      <c r="G2123" s="86" t="b">
        <v>0</v>
      </c>
      <c r="H2123" s="86" t="b">
        <v>0</v>
      </c>
      <c r="I2123" s="86" t="b">
        <v>0</v>
      </c>
      <c r="J2123" s="86" t="b">
        <v>0</v>
      </c>
      <c r="K2123" s="86" t="b">
        <v>0</v>
      </c>
      <c r="L2123" s="86" t="b">
        <v>0</v>
      </c>
    </row>
    <row r="2124" spans="1:12" ht="15">
      <c r="A2124" s="86" t="s">
        <v>3390</v>
      </c>
      <c r="B2124" s="86" t="s">
        <v>2715</v>
      </c>
      <c r="C2124" s="86">
        <v>3</v>
      </c>
      <c r="D2124" s="121">
        <v>0.00813594582875625</v>
      </c>
      <c r="E2124" s="121">
        <v>1.5440680443502757</v>
      </c>
      <c r="F2124" s="86" t="s">
        <v>2576</v>
      </c>
      <c r="G2124" s="86" t="b">
        <v>0</v>
      </c>
      <c r="H2124" s="86" t="b">
        <v>0</v>
      </c>
      <c r="I2124" s="86" t="b">
        <v>0</v>
      </c>
      <c r="J2124" s="86" t="b">
        <v>0</v>
      </c>
      <c r="K2124" s="86" t="b">
        <v>0</v>
      </c>
      <c r="L2124" s="86" t="b">
        <v>0</v>
      </c>
    </row>
    <row r="2125" spans="1:12" ht="15">
      <c r="A2125" s="86" t="s">
        <v>2715</v>
      </c>
      <c r="B2125" s="86" t="s">
        <v>3391</v>
      </c>
      <c r="C2125" s="86">
        <v>3</v>
      </c>
      <c r="D2125" s="121">
        <v>0.00813594582875625</v>
      </c>
      <c r="E2125" s="121">
        <v>1.5440680443502757</v>
      </c>
      <c r="F2125" s="86" t="s">
        <v>2576</v>
      </c>
      <c r="G2125" s="86" t="b">
        <v>0</v>
      </c>
      <c r="H2125" s="86" t="b">
        <v>0</v>
      </c>
      <c r="I2125" s="86" t="b">
        <v>0</v>
      </c>
      <c r="J2125" s="86" t="b">
        <v>0</v>
      </c>
      <c r="K2125" s="86" t="b">
        <v>0</v>
      </c>
      <c r="L2125" s="86" t="b">
        <v>0</v>
      </c>
    </row>
    <row r="2126" spans="1:12" ht="15">
      <c r="A2126" s="86" t="s">
        <v>3391</v>
      </c>
      <c r="B2126" s="86" t="s">
        <v>3194</v>
      </c>
      <c r="C2126" s="86">
        <v>3</v>
      </c>
      <c r="D2126" s="121">
        <v>0.00813594582875625</v>
      </c>
      <c r="E2126" s="121">
        <v>1.5440680443502757</v>
      </c>
      <c r="F2126" s="86" t="s">
        <v>2576</v>
      </c>
      <c r="G2126" s="86" t="b">
        <v>0</v>
      </c>
      <c r="H2126" s="86" t="b">
        <v>0</v>
      </c>
      <c r="I2126" s="86" t="b">
        <v>0</v>
      </c>
      <c r="J2126" s="86" t="b">
        <v>0</v>
      </c>
      <c r="K2126" s="86" t="b">
        <v>0</v>
      </c>
      <c r="L2126" s="86" t="b">
        <v>0</v>
      </c>
    </row>
    <row r="2127" spans="1:12" ht="15">
      <c r="A2127" s="86" t="s">
        <v>3194</v>
      </c>
      <c r="B2127" s="86" t="s">
        <v>3192</v>
      </c>
      <c r="C2127" s="86">
        <v>3</v>
      </c>
      <c r="D2127" s="121">
        <v>0.00813594582875625</v>
      </c>
      <c r="E2127" s="121">
        <v>1.5440680443502757</v>
      </c>
      <c r="F2127" s="86" t="s">
        <v>2576</v>
      </c>
      <c r="G2127" s="86" t="b">
        <v>0</v>
      </c>
      <c r="H2127" s="86" t="b">
        <v>0</v>
      </c>
      <c r="I2127" s="86" t="b">
        <v>0</v>
      </c>
      <c r="J2127" s="86" t="b">
        <v>0</v>
      </c>
      <c r="K2127" s="86" t="b">
        <v>0</v>
      </c>
      <c r="L2127" s="86" t="b">
        <v>0</v>
      </c>
    </row>
    <row r="2128" spans="1:12" ht="15">
      <c r="A2128" s="86" t="s">
        <v>3192</v>
      </c>
      <c r="B2128" s="86" t="s">
        <v>3392</v>
      </c>
      <c r="C2128" s="86">
        <v>3</v>
      </c>
      <c r="D2128" s="121">
        <v>0.00813594582875625</v>
      </c>
      <c r="E2128" s="121">
        <v>1.5440680443502757</v>
      </c>
      <c r="F2128" s="86" t="s">
        <v>2576</v>
      </c>
      <c r="G2128" s="86" t="b">
        <v>0</v>
      </c>
      <c r="H2128" s="86" t="b">
        <v>0</v>
      </c>
      <c r="I2128" s="86" t="b">
        <v>0</v>
      </c>
      <c r="J2128" s="86" t="b">
        <v>0</v>
      </c>
      <c r="K2128" s="86" t="b">
        <v>0</v>
      </c>
      <c r="L2128" s="86" t="b">
        <v>0</v>
      </c>
    </row>
    <row r="2129" spans="1:12" ht="15">
      <c r="A2129" s="86" t="s">
        <v>2758</v>
      </c>
      <c r="B2129" s="86" t="s">
        <v>2759</v>
      </c>
      <c r="C2129" s="86">
        <v>3</v>
      </c>
      <c r="D2129" s="121">
        <v>0.006333467983004369</v>
      </c>
      <c r="E2129" s="121">
        <v>1.859338479128867</v>
      </c>
      <c r="F2129" s="86" t="s">
        <v>2577</v>
      </c>
      <c r="G2129" s="86" t="b">
        <v>0</v>
      </c>
      <c r="H2129" s="86" t="b">
        <v>0</v>
      </c>
      <c r="I2129" s="86" t="b">
        <v>0</v>
      </c>
      <c r="J2129" s="86" t="b">
        <v>0</v>
      </c>
      <c r="K2129" s="86" t="b">
        <v>0</v>
      </c>
      <c r="L2129" s="86" t="b">
        <v>0</v>
      </c>
    </row>
    <row r="2130" spans="1:12" ht="15">
      <c r="A2130" s="86" t="s">
        <v>2759</v>
      </c>
      <c r="B2130" s="86" t="s">
        <v>2760</v>
      </c>
      <c r="C2130" s="86">
        <v>3</v>
      </c>
      <c r="D2130" s="121">
        <v>0.006333467983004369</v>
      </c>
      <c r="E2130" s="121">
        <v>1.859338479128867</v>
      </c>
      <c r="F2130" s="86" t="s">
        <v>2577</v>
      </c>
      <c r="G2130" s="86" t="b">
        <v>0</v>
      </c>
      <c r="H2130" s="86" t="b">
        <v>0</v>
      </c>
      <c r="I2130" s="86" t="b">
        <v>0</v>
      </c>
      <c r="J2130" s="86" t="b">
        <v>0</v>
      </c>
      <c r="K2130" s="86" t="b">
        <v>0</v>
      </c>
      <c r="L2130" s="86" t="b">
        <v>0</v>
      </c>
    </row>
    <row r="2131" spans="1:12" ht="15">
      <c r="A2131" s="86" t="s">
        <v>2760</v>
      </c>
      <c r="B2131" s="86" t="s">
        <v>3526</v>
      </c>
      <c r="C2131" s="86">
        <v>3</v>
      </c>
      <c r="D2131" s="121">
        <v>0.006333467983004369</v>
      </c>
      <c r="E2131" s="121">
        <v>1.859338479128867</v>
      </c>
      <c r="F2131" s="86" t="s">
        <v>2577</v>
      </c>
      <c r="G2131" s="86" t="b">
        <v>0</v>
      </c>
      <c r="H2131" s="86" t="b">
        <v>0</v>
      </c>
      <c r="I2131" s="86" t="b">
        <v>0</v>
      </c>
      <c r="J2131" s="86" t="b">
        <v>0</v>
      </c>
      <c r="K2131" s="86" t="b">
        <v>0</v>
      </c>
      <c r="L2131" s="86" t="b">
        <v>0</v>
      </c>
    </row>
    <row r="2132" spans="1:12" ht="15">
      <c r="A2132" s="86" t="s">
        <v>3526</v>
      </c>
      <c r="B2132" s="86" t="s">
        <v>2717</v>
      </c>
      <c r="C2132" s="86">
        <v>3</v>
      </c>
      <c r="D2132" s="121">
        <v>0.006333467983004369</v>
      </c>
      <c r="E2132" s="121">
        <v>1.3822172244092046</v>
      </c>
      <c r="F2132" s="86" t="s">
        <v>2577</v>
      </c>
      <c r="G2132" s="86" t="b">
        <v>0</v>
      </c>
      <c r="H2132" s="86" t="b">
        <v>0</v>
      </c>
      <c r="I2132" s="86" t="b">
        <v>0</v>
      </c>
      <c r="J2132" s="86" t="b">
        <v>0</v>
      </c>
      <c r="K2132" s="86" t="b">
        <v>0</v>
      </c>
      <c r="L2132" s="86" t="b">
        <v>0</v>
      </c>
    </row>
    <row r="2133" spans="1:12" ht="15">
      <c r="A2133" s="86" t="s">
        <v>2717</v>
      </c>
      <c r="B2133" s="86" t="s">
        <v>2721</v>
      </c>
      <c r="C2133" s="86">
        <v>3</v>
      </c>
      <c r="D2133" s="121">
        <v>0.006333467983004369</v>
      </c>
      <c r="E2133" s="121">
        <v>1.3822172244092046</v>
      </c>
      <c r="F2133" s="86" t="s">
        <v>2577</v>
      </c>
      <c r="G2133" s="86" t="b">
        <v>0</v>
      </c>
      <c r="H2133" s="86" t="b">
        <v>0</v>
      </c>
      <c r="I2133" s="86" t="b">
        <v>0</v>
      </c>
      <c r="J2133" s="86" t="b">
        <v>0</v>
      </c>
      <c r="K2133" s="86" t="b">
        <v>0</v>
      </c>
      <c r="L2133" s="86" t="b">
        <v>0</v>
      </c>
    </row>
    <row r="2134" spans="1:12" ht="15">
      <c r="A2134" s="86" t="s">
        <v>2721</v>
      </c>
      <c r="B2134" s="86" t="s">
        <v>304</v>
      </c>
      <c r="C2134" s="86">
        <v>3</v>
      </c>
      <c r="D2134" s="121">
        <v>0.006333467983004369</v>
      </c>
      <c r="E2134" s="121">
        <v>1.3822172244092046</v>
      </c>
      <c r="F2134" s="86" t="s">
        <v>2577</v>
      </c>
      <c r="G2134" s="86" t="b">
        <v>0</v>
      </c>
      <c r="H2134" s="86" t="b">
        <v>0</v>
      </c>
      <c r="I2134" s="86" t="b">
        <v>0</v>
      </c>
      <c r="J2134" s="86" t="b">
        <v>0</v>
      </c>
      <c r="K2134" s="86" t="b">
        <v>0</v>
      </c>
      <c r="L2134" s="86" t="b">
        <v>0</v>
      </c>
    </row>
    <row r="2135" spans="1:12" ht="15">
      <c r="A2135" s="86" t="s">
        <v>304</v>
      </c>
      <c r="B2135" s="86" t="s">
        <v>3155</v>
      </c>
      <c r="C2135" s="86">
        <v>3</v>
      </c>
      <c r="D2135" s="121">
        <v>0.006333467983004369</v>
      </c>
      <c r="E2135" s="121">
        <v>1.3822172244092046</v>
      </c>
      <c r="F2135" s="86" t="s">
        <v>2577</v>
      </c>
      <c r="G2135" s="86" t="b">
        <v>0</v>
      </c>
      <c r="H2135" s="86" t="b">
        <v>0</v>
      </c>
      <c r="I2135" s="86" t="b">
        <v>0</v>
      </c>
      <c r="J2135" s="86" t="b">
        <v>0</v>
      </c>
      <c r="K2135" s="86" t="b">
        <v>0</v>
      </c>
      <c r="L2135" s="86" t="b">
        <v>0</v>
      </c>
    </row>
    <row r="2136" spans="1:12" ht="15">
      <c r="A2136" s="86" t="s">
        <v>3155</v>
      </c>
      <c r="B2136" s="86" t="s">
        <v>2713</v>
      </c>
      <c r="C2136" s="86">
        <v>3</v>
      </c>
      <c r="D2136" s="121">
        <v>0.006333467983004369</v>
      </c>
      <c r="E2136" s="121">
        <v>1.3822172244092046</v>
      </c>
      <c r="F2136" s="86" t="s">
        <v>2577</v>
      </c>
      <c r="G2136" s="86" t="b">
        <v>0</v>
      </c>
      <c r="H2136" s="86" t="b">
        <v>0</v>
      </c>
      <c r="I2136" s="86" t="b">
        <v>0</v>
      </c>
      <c r="J2136" s="86" t="b">
        <v>0</v>
      </c>
      <c r="K2136" s="86" t="b">
        <v>0</v>
      </c>
      <c r="L2136" s="86" t="b">
        <v>0</v>
      </c>
    </row>
    <row r="2137" spans="1:12" ht="15">
      <c r="A2137" s="86" t="s">
        <v>2713</v>
      </c>
      <c r="B2137" s="86" t="s">
        <v>3265</v>
      </c>
      <c r="C2137" s="86">
        <v>3</v>
      </c>
      <c r="D2137" s="121">
        <v>0.006333467983004369</v>
      </c>
      <c r="E2137" s="121">
        <v>1.4913616938342726</v>
      </c>
      <c r="F2137" s="86" t="s">
        <v>2577</v>
      </c>
      <c r="G2137" s="86" t="b">
        <v>0</v>
      </c>
      <c r="H2137" s="86" t="b">
        <v>0</v>
      </c>
      <c r="I2137" s="86" t="b">
        <v>0</v>
      </c>
      <c r="J2137" s="86" t="b">
        <v>0</v>
      </c>
      <c r="K2137" s="86" t="b">
        <v>0</v>
      </c>
      <c r="L2137" s="86" t="b">
        <v>0</v>
      </c>
    </row>
    <row r="2138" spans="1:12" ht="15">
      <c r="A2138" s="86" t="s">
        <v>3265</v>
      </c>
      <c r="B2138" s="86" t="s">
        <v>3239</v>
      </c>
      <c r="C2138" s="86">
        <v>3</v>
      </c>
      <c r="D2138" s="121">
        <v>0.006333467983004369</v>
      </c>
      <c r="E2138" s="121">
        <v>1.859338479128867</v>
      </c>
      <c r="F2138" s="86" t="s">
        <v>2577</v>
      </c>
      <c r="G2138" s="86" t="b">
        <v>0</v>
      </c>
      <c r="H2138" s="86" t="b">
        <v>0</v>
      </c>
      <c r="I2138" s="86" t="b">
        <v>0</v>
      </c>
      <c r="J2138" s="86" t="b">
        <v>0</v>
      </c>
      <c r="K2138" s="86" t="b">
        <v>0</v>
      </c>
      <c r="L2138" s="86" t="b">
        <v>0</v>
      </c>
    </row>
    <row r="2139" spans="1:12" ht="15">
      <c r="A2139" s="86" t="s">
        <v>3239</v>
      </c>
      <c r="B2139" s="86" t="s">
        <v>2765</v>
      </c>
      <c r="C2139" s="86">
        <v>3</v>
      </c>
      <c r="D2139" s="121">
        <v>0.006333467983004369</v>
      </c>
      <c r="E2139" s="121">
        <v>1.859338479128867</v>
      </c>
      <c r="F2139" s="86" t="s">
        <v>2577</v>
      </c>
      <c r="G2139" s="86" t="b">
        <v>0</v>
      </c>
      <c r="H2139" s="86" t="b">
        <v>0</v>
      </c>
      <c r="I2139" s="86" t="b">
        <v>0</v>
      </c>
      <c r="J2139" s="86" t="b">
        <v>0</v>
      </c>
      <c r="K2139" s="86" t="b">
        <v>0</v>
      </c>
      <c r="L2139" s="86" t="b">
        <v>0</v>
      </c>
    </row>
    <row r="2140" spans="1:12" ht="15">
      <c r="A2140" s="86" t="s">
        <v>2765</v>
      </c>
      <c r="B2140" s="86" t="s">
        <v>2741</v>
      </c>
      <c r="C2140" s="86">
        <v>3</v>
      </c>
      <c r="D2140" s="121">
        <v>0.006333467983004369</v>
      </c>
      <c r="E2140" s="121">
        <v>1.859338479128867</v>
      </c>
      <c r="F2140" s="86" t="s">
        <v>2577</v>
      </c>
      <c r="G2140" s="86" t="b">
        <v>0</v>
      </c>
      <c r="H2140" s="86" t="b">
        <v>0</v>
      </c>
      <c r="I2140" s="86" t="b">
        <v>0</v>
      </c>
      <c r="J2140" s="86" t="b">
        <v>0</v>
      </c>
      <c r="K2140" s="86" t="b">
        <v>0</v>
      </c>
      <c r="L2140" s="86" t="b">
        <v>0</v>
      </c>
    </row>
    <row r="2141" spans="1:12" ht="15">
      <c r="A2141" s="86" t="s">
        <v>2741</v>
      </c>
      <c r="B2141" s="86" t="s">
        <v>2716</v>
      </c>
      <c r="C2141" s="86">
        <v>3</v>
      </c>
      <c r="D2141" s="121">
        <v>0.006333467983004369</v>
      </c>
      <c r="E2141" s="121">
        <v>1.859338479128867</v>
      </c>
      <c r="F2141" s="86" t="s">
        <v>2577</v>
      </c>
      <c r="G2141" s="86" t="b">
        <v>0</v>
      </c>
      <c r="H2141" s="86" t="b">
        <v>0</v>
      </c>
      <c r="I2141" s="86" t="b">
        <v>0</v>
      </c>
      <c r="J2141" s="86" t="b">
        <v>0</v>
      </c>
      <c r="K2141" s="86" t="b">
        <v>0</v>
      </c>
      <c r="L2141" s="86" t="b">
        <v>0</v>
      </c>
    </row>
    <row r="2142" spans="1:12" ht="15">
      <c r="A2142" s="86" t="s">
        <v>2716</v>
      </c>
      <c r="B2142" s="86" t="s">
        <v>3527</v>
      </c>
      <c r="C2142" s="86">
        <v>3</v>
      </c>
      <c r="D2142" s="121">
        <v>0.006333467983004369</v>
      </c>
      <c r="E2142" s="121">
        <v>1.859338479128867</v>
      </c>
      <c r="F2142" s="86" t="s">
        <v>2577</v>
      </c>
      <c r="G2142" s="86" t="b">
        <v>0</v>
      </c>
      <c r="H2142" s="86" t="b">
        <v>0</v>
      </c>
      <c r="I2142" s="86" t="b">
        <v>0</v>
      </c>
      <c r="J2142" s="86" t="b">
        <v>0</v>
      </c>
      <c r="K2142" s="86" t="b">
        <v>0</v>
      </c>
      <c r="L2142" s="86" t="b">
        <v>0</v>
      </c>
    </row>
    <row r="2143" spans="1:12" ht="15">
      <c r="A2143" s="86" t="s">
        <v>3527</v>
      </c>
      <c r="B2143" s="86" t="s">
        <v>3528</v>
      </c>
      <c r="C2143" s="86">
        <v>3</v>
      </c>
      <c r="D2143" s="121">
        <v>0.006333467983004369</v>
      </c>
      <c r="E2143" s="121">
        <v>1.859338479128867</v>
      </c>
      <c r="F2143" s="86" t="s">
        <v>2577</v>
      </c>
      <c r="G2143" s="86" t="b">
        <v>0</v>
      </c>
      <c r="H2143" s="86" t="b">
        <v>0</v>
      </c>
      <c r="I2143" s="86" t="b">
        <v>0</v>
      </c>
      <c r="J2143" s="86" t="b">
        <v>0</v>
      </c>
      <c r="K2143" s="86" t="b">
        <v>0</v>
      </c>
      <c r="L2143" s="86" t="b">
        <v>0</v>
      </c>
    </row>
    <row r="2144" spans="1:12" ht="15">
      <c r="A2144" s="86" t="s">
        <v>3528</v>
      </c>
      <c r="B2144" s="86" t="s">
        <v>2757</v>
      </c>
      <c r="C2144" s="86">
        <v>3</v>
      </c>
      <c r="D2144" s="121">
        <v>0.006333467983004369</v>
      </c>
      <c r="E2144" s="121">
        <v>1.734399742520567</v>
      </c>
      <c r="F2144" s="86" t="s">
        <v>2577</v>
      </c>
      <c r="G2144" s="86" t="b">
        <v>0</v>
      </c>
      <c r="H2144" s="86" t="b">
        <v>0</v>
      </c>
      <c r="I2144" s="86" t="b">
        <v>0</v>
      </c>
      <c r="J2144" s="86" t="b">
        <v>0</v>
      </c>
      <c r="K2144" s="86" t="b">
        <v>0</v>
      </c>
      <c r="L2144" s="86" t="b">
        <v>0</v>
      </c>
    </row>
    <row r="2145" spans="1:12" ht="15">
      <c r="A2145" s="86" t="s">
        <v>2757</v>
      </c>
      <c r="B2145" s="86" t="s">
        <v>3529</v>
      </c>
      <c r="C2145" s="86">
        <v>3</v>
      </c>
      <c r="D2145" s="121">
        <v>0.006333467983004369</v>
      </c>
      <c r="E2145" s="121">
        <v>1.859338479128867</v>
      </c>
      <c r="F2145" s="86" t="s">
        <v>2577</v>
      </c>
      <c r="G2145" s="86" t="b">
        <v>0</v>
      </c>
      <c r="H2145" s="86" t="b">
        <v>0</v>
      </c>
      <c r="I2145" s="86" t="b">
        <v>0</v>
      </c>
      <c r="J2145" s="86" t="b">
        <v>0</v>
      </c>
      <c r="K2145" s="86" t="b">
        <v>0</v>
      </c>
      <c r="L2145" s="86" t="b">
        <v>0</v>
      </c>
    </row>
    <row r="2146" spans="1:12" ht="15">
      <c r="A2146" s="86" t="s">
        <v>2723</v>
      </c>
      <c r="B2146" s="86" t="s">
        <v>304</v>
      </c>
      <c r="C2146" s="86">
        <v>3</v>
      </c>
      <c r="D2146" s="121">
        <v>0.006333467983004369</v>
      </c>
      <c r="E2146" s="121">
        <v>1.3822172244092046</v>
      </c>
      <c r="F2146" s="86" t="s">
        <v>2577</v>
      </c>
      <c r="G2146" s="86" t="b">
        <v>0</v>
      </c>
      <c r="H2146" s="86" t="b">
        <v>0</v>
      </c>
      <c r="I2146" s="86" t="b">
        <v>0</v>
      </c>
      <c r="J2146" s="86" t="b">
        <v>0</v>
      </c>
      <c r="K2146" s="86" t="b">
        <v>0</v>
      </c>
      <c r="L2146" s="86" t="b">
        <v>0</v>
      </c>
    </row>
    <row r="2147" spans="1:12" ht="15">
      <c r="A2147" s="86" t="s">
        <v>2717</v>
      </c>
      <c r="B2147" s="86" t="s">
        <v>2713</v>
      </c>
      <c r="C2147" s="86">
        <v>3</v>
      </c>
      <c r="D2147" s="121">
        <v>0.006333467983004369</v>
      </c>
      <c r="E2147" s="121">
        <v>0.9050959696895422</v>
      </c>
      <c r="F2147" s="86" t="s">
        <v>2577</v>
      </c>
      <c r="G2147" s="86" t="b">
        <v>0</v>
      </c>
      <c r="H2147" s="86" t="b">
        <v>0</v>
      </c>
      <c r="I2147" s="86" t="b">
        <v>0</v>
      </c>
      <c r="J2147" s="86" t="b">
        <v>0</v>
      </c>
      <c r="K2147" s="86" t="b">
        <v>0</v>
      </c>
      <c r="L2147" s="86" t="b">
        <v>0</v>
      </c>
    </row>
    <row r="2148" spans="1:12" ht="15">
      <c r="A2148" s="86" t="s">
        <v>2722</v>
      </c>
      <c r="B2148" s="86" t="s">
        <v>2729</v>
      </c>
      <c r="C2148" s="86">
        <v>3</v>
      </c>
      <c r="D2148" s="121">
        <v>0.006333467983004369</v>
      </c>
      <c r="E2148" s="121">
        <v>1.512550992904211</v>
      </c>
      <c r="F2148" s="86" t="s">
        <v>2577</v>
      </c>
      <c r="G2148" s="86" t="b">
        <v>0</v>
      </c>
      <c r="H2148" s="86" t="b">
        <v>0</v>
      </c>
      <c r="I2148" s="86" t="b">
        <v>0</v>
      </c>
      <c r="J2148" s="86" t="b">
        <v>0</v>
      </c>
      <c r="K2148" s="86" t="b">
        <v>0</v>
      </c>
      <c r="L2148" s="86" t="b">
        <v>0</v>
      </c>
    </row>
    <row r="2149" spans="1:12" ht="15">
      <c r="A2149" s="86" t="s">
        <v>2729</v>
      </c>
      <c r="B2149" s="86" t="s">
        <v>3538</v>
      </c>
      <c r="C2149" s="86">
        <v>3</v>
      </c>
      <c r="D2149" s="121">
        <v>0.006333467983004369</v>
      </c>
      <c r="E2149" s="121">
        <v>1.6374897295125106</v>
      </c>
      <c r="F2149" s="86" t="s">
        <v>2577</v>
      </c>
      <c r="G2149" s="86" t="b">
        <v>0</v>
      </c>
      <c r="H2149" s="86" t="b">
        <v>0</v>
      </c>
      <c r="I2149" s="86" t="b">
        <v>0</v>
      </c>
      <c r="J2149" s="86" t="b">
        <v>0</v>
      </c>
      <c r="K2149" s="86" t="b">
        <v>0</v>
      </c>
      <c r="L2149" s="86" t="b">
        <v>0</v>
      </c>
    </row>
    <row r="2150" spans="1:12" ht="15">
      <c r="A2150" s="86" t="s">
        <v>3538</v>
      </c>
      <c r="B2150" s="86" t="s">
        <v>3241</v>
      </c>
      <c r="C2150" s="86">
        <v>3</v>
      </c>
      <c r="D2150" s="121">
        <v>0.006333467983004369</v>
      </c>
      <c r="E2150" s="121">
        <v>1.859338479128867</v>
      </c>
      <c r="F2150" s="86" t="s">
        <v>2577</v>
      </c>
      <c r="G2150" s="86" t="b">
        <v>0</v>
      </c>
      <c r="H2150" s="86" t="b">
        <v>0</v>
      </c>
      <c r="I2150" s="86" t="b">
        <v>0</v>
      </c>
      <c r="J2150" s="86" t="b">
        <v>0</v>
      </c>
      <c r="K2150" s="86" t="b">
        <v>0</v>
      </c>
      <c r="L2150" s="86" t="b">
        <v>0</v>
      </c>
    </row>
    <row r="2151" spans="1:12" ht="15">
      <c r="A2151" s="86" t="s">
        <v>3241</v>
      </c>
      <c r="B2151" s="86" t="s">
        <v>3160</v>
      </c>
      <c r="C2151" s="86">
        <v>3</v>
      </c>
      <c r="D2151" s="121">
        <v>0.006333467983004369</v>
      </c>
      <c r="E2151" s="121">
        <v>1.859338479128867</v>
      </c>
      <c r="F2151" s="86" t="s">
        <v>2577</v>
      </c>
      <c r="G2151" s="86" t="b">
        <v>0</v>
      </c>
      <c r="H2151" s="86" t="b">
        <v>0</v>
      </c>
      <c r="I2151" s="86" t="b">
        <v>0</v>
      </c>
      <c r="J2151" s="86" t="b">
        <v>0</v>
      </c>
      <c r="K2151" s="86" t="b">
        <v>0</v>
      </c>
      <c r="L2151" s="86" t="b">
        <v>0</v>
      </c>
    </row>
    <row r="2152" spans="1:12" ht="15">
      <c r="A2152" s="86" t="s">
        <v>3160</v>
      </c>
      <c r="B2152" s="86" t="s">
        <v>3539</v>
      </c>
      <c r="C2152" s="86">
        <v>3</v>
      </c>
      <c r="D2152" s="121">
        <v>0.006333467983004369</v>
      </c>
      <c r="E2152" s="121">
        <v>1.859338479128867</v>
      </c>
      <c r="F2152" s="86" t="s">
        <v>2577</v>
      </c>
      <c r="G2152" s="86" t="b">
        <v>0</v>
      </c>
      <c r="H2152" s="86" t="b">
        <v>0</v>
      </c>
      <c r="I2152" s="86" t="b">
        <v>0</v>
      </c>
      <c r="J2152" s="86" t="b">
        <v>0</v>
      </c>
      <c r="K2152" s="86" t="b">
        <v>0</v>
      </c>
      <c r="L2152" s="86" t="b">
        <v>0</v>
      </c>
    </row>
    <row r="2153" spans="1:12" ht="15">
      <c r="A2153" s="86" t="s">
        <v>3539</v>
      </c>
      <c r="B2153" s="86" t="s">
        <v>2717</v>
      </c>
      <c r="C2153" s="86">
        <v>3</v>
      </c>
      <c r="D2153" s="121">
        <v>0.006333467983004369</v>
      </c>
      <c r="E2153" s="121">
        <v>1.3822172244092046</v>
      </c>
      <c r="F2153" s="86" t="s">
        <v>2577</v>
      </c>
      <c r="G2153" s="86" t="b">
        <v>0</v>
      </c>
      <c r="H2153" s="86" t="b">
        <v>0</v>
      </c>
      <c r="I2153" s="86" t="b">
        <v>0</v>
      </c>
      <c r="J2153" s="86" t="b">
        <v>0</v>
      </c>
      <c r="K2153" s="86" t="b">
        <v>0</v>
      </c>
      <c r="L2153" s="86" t="b">
        <v>0</v>
      </c>
    </row>
    <row r="2154" spans="1:12" ht="15">
      <c r="A2154" s="86" t="s">
        <v>2717</v>
      </c>
      <c r="B2154" s="86" t="s">
        <v>3540</v>
      </c>
      <c r="C2154" s="86">
        <v>3</v>
      </c>
      <c r="D2154" s="121">
        <v>0.006333467983004369</v>
      </c>
      <c r="E2154" s="121">
        <v>1.3822172244092046</v>
      </c>
      <c r="F2154" s="86" t="s">
        <v>2577</v>
      </c>
      <c r="G2154" s="86" t="b">
        <v>0</v>
      </c>
      <c r="H2154" s="86" t="b">
        <v>0</v>
      </c>
      <c r="I2154" s="86" t="b">
        <v>0</v>
      </c>
      <c r="J2154" s="86" t="b">
        <v>0</v>
      </c>
      <c r="K2154" s="86" t="b">
        <v>0</v>
      </c>
      <c r="L2154" s="86" t="b">
        <v>0</v>
      </c>
    </row>
    <row r="2155" spans="1:12" ht="15">
      <c r="A2155" s="86" t="s">
        <v>3540</v>
      </c>
      <c r="B2155" s="86" t="s">
        <v>3179</v>
      </c>
      <c r="C2155" s="86">
        <v>3</v>
      </c>
      <c r="D2155" s="121">
        <v>0.006333467983004369</v>
      </c>
      <c r="E2155" s="121">
        <v>1.859338479128867</v>
      </c>
      <c r="F2155" s="86" t="s">
        <v>2577</v>
      </c>
      <c r="G2155" s="86" t="b">
        <v>0</v>
      </c>
      <c r="H2155" s="86" t="b">
        <v>0</v>
      </c>
      <c r="I2155" s="86" t="b">
        <v>0</v>
      </c>
      <c r="J2155" s="86" t="b">
        <v>0</v>
      </c>
      <c r="K2155" s="86" t="b">
        <v>0</v>
      </c>
      <c r="L2155" s="86" t="b">
        <v>0</v>
      </c>
    </row>
    <row r="2156" spans="1:12" ht="15">
      <c r="A2156" s="86" t="s">
        <v>3179</v>
      </c>
      <c r="B2156" s="86" t="s">
        <v>2756</v>
      </c>
      <c r="C2156" s="86">
        <v>3</v>
      </c>
      <c r="D2156" s="121">
        <v>0.006333467983004369</v>
      </c>
      <c r="E2156" s="121">
        <v>1.6374897295125106</v>
      </c>
      <c r="F2156" s="86" t="s">
        <v>2577</v>
      </c>
      <c r="G2156" s="86" t="b">
        <v>0</v>
      </c>
      <c r="H2156" s="86" t="b">
        <v>0</v>
      </c>
      <c r="I2156" s="86" t="b">
        <v>0</v>
      </c>
      <c r="J2156" s="86" t="b">
        <v>0</v>
      </c>
      <c r="K2156" s="86" t="b">
        <v>0</v>
      </c>
      <c r="L2156" s="86" t="b">
        <v>0</v>
      </c>
    </row>
    <row r="2157" spans="1:12" ht="15">
      <c r="A2157" s="86" t="s">
        <v>2756</v>
      </c>
      <c r="B2157" s="86" t="s">
        <v>3217</v>
      </c>
      <c r="C2157" s="86">
        <v>3</v>
      </c>
      <c r="D2157" s="121">
        <v>0.006333467983004369</v>
      </c>
      <c r="E2157" s="121">
        <v>1.6374897295125106</v>
      </c>
      <c r="F2157" s="86" t="s">
        <v>2577</v>
      </c>
      <c r="G2157" s="86" t="b">
        <v>0</v>
      </c>
      <c r="H2157" s="86" t="b">
        <v>0</v>
      </c>
      <c r="I2157" s="86" t="b">
        <v>0</v>
      </c>
      <c r="J2157" s="86" t="b">
        <v>0</v>
      </c>
      <c r="K2157" s="86" t="b">
        <v>0</v>
      </c>
      <c r="L2157" s="86" t="b">
        <v>0</v>
      </c>
    </row>
    <row r="2158" spans="1:12" ht="15">
      <c r="A2158" s="86" t="s">
        <v>3217</v>
      </c>
      <c r="B2158" s="86" t="s">
        <v>3541</v>
      </c>
      <c r="C2158" s="86">
        <v>3</v>
      </c>
      <c r="D2158" s="121">
        <v>0.006333467983004369</v>
      </c>
      <c r="E2158" s="121">
        <v>1.859338479128867</v>
      </c>
      <c r="F2158" s="86" t="s">
        <v>2577</v>
      </c>
      <c r="G2158" s="86" t="b">
        <v>0</v>
      </c>
      <c r="H2158" s="86" t="b">
        <v>0</v>
      </c>
      <c r="I2158" s="86" t="b">
        <v>0</v>
      </c>
      <c r="J2158" s="86" t="b">
        <v>0</v>
      </c>
      <c r="K2158" s="86" t="b">
        <v>0</v>
      </c>
      <c r="L2158" s="86" t="b">
        <v>0</v>
      </c>
    </row>
    <row r="2159" spans="1:12" ht="15">
      <c r="A2159" s="86" t="s">
        <v>3541</v>
      </c>
      <c r="B2159" s="86" t="s">
        <v>3542</v>
      </c>
      <c r="C2159" s="86">
        <v>3</v>
      </c>
      <c r="D2159" s="121">
        <v>0.006333467983004369</v>
      </c>
      <c r="E2159" s="121">
        <v>1.859338479128867</v>
      </c>
      <c r="F2159" s="86" t="s">
        <v>2577</v>
      </c>
      <c r="G2159" s="86" t="b">
        <v>0</v>
      </c>
      <c r="H2159" s="86" t="b">
        <v>0</v>
      </c>
      <c r="I2159" s="86" t="b">
        <v>0</v>
      </c>
      <c r="J2159" s="86" t="b">
        <v>0</v>
      </c>
      <c r="K2159" s="86" t="b">
        <v>0</v>
      </c>
      <c r="L2159" s="86" t="b">
        <v>0</v>
      </c>
    </row>
    <row r="2160" spans="1:12" ht="15">
      <c r="A2160" s="86" t="s">
        <v>3542</v>
      </c>
      <c r="B2160" s="86" t="s">
        <v>3543</v>
      </c>
      <c r="C2160" s="86">
        <v>3</v>
      </c>
      <c r="D2160" s="121">
        <v>0.006333467983004369</v>
      </c>
      <c r="E2160" s="121">
        <v>1.859338479128867</v>
      </c>
      <c r="F2160" s="86" t="s">
        <v>2577</v>
      </c>
      <c r="G2160" s="86" t="b">
        <v>0</v>
      </c>
      <c r="H2160" s="86" t="b">
        <v>0</v>
      </c>
      <c r="I2160" s="86" t="b">
        <v>0</v>
      </c>
      <c r="J2160" s="86" t="b">
        <v>0</v>
      </c>
      <c r="K2160" s="86" t="b">
        <v>0</v>
      </c>
      <c r="L2160" s="86" t="b">
        <v>0</v>
      </c>
    </row>
    <row r="2161" spans="1:12" ht="15">
      <c r="A2161" s="86" t="s">
        <v>3543</v>
      </c>
      <c r="B2161" s="86" t="s">
        <v>3544</v>
      </c>
      <c r="C2161" s="86">
        <v>3</v>
      </c>
      <c r="D2161" s="121">
        <v>0.006333467983004369</v>
      </c>
      <c r="E2161" s="121">
        <v>1.859338479128867</v>
      </c>
      <c r="F2161" s="86" t="s">
        <v>2577</v>
      </c>
      <c r="G2161" s="86" t="b">
        <v>0</v>
      </c>
      <c r="H2161" s="86" t="b">
        <v>0</v>
      </c>
      <c r="I2161" s="86" t="b">
        <v>0</v>
      </c>
      <c r="J2161" s="86" t="b">
        <v>0</v>
      </c>
      <c r="K2161" s="86" t="b">
        <v>0</v>
      </c>
      <c r="L2161" s="86" t="b">
        <v>0</v>
      </c>
    </row>
    <row r="2162" spans="1:12" ht="15">
      <c r="A2162" s="86" t="s">
        <v>3544</v>
      </c>
      <c r="B2162" s="86" t="s">
        <v>3545</v>
      </c>
      <c r="C2162" s="86">
        <v>3</v>
      </c>
      <c r="D2162" s="121">
        <v>0.006333467983004369</v>
      </c>
      <c r="E2162" s="121">
        <v>1.859338479128867</v>
      </c>
      <c r="F2162" s="86" t="s">
        <v>2577</v>
      </c>
      <c r="G2162" s="86" t="b">
        <v>0</v>
      </c>
      <c r="H2162" s="86" t="b">
        <v>0</v>
      </c>
      <c r="I2162" s="86" t="b">
        <v>0</v>
      </c>
      <c r="J2162" s="86" t="b">
        <v>0</v>
      </c>
      <c r="K2162" s="86" t="b">
        <v>0</v>
      </c>
      <c r="L2162" s="86" t="b">
        <v>0</v>
      </c>
    </row>
    <row r="2163" spans="1:12" ht="15">
      <c r="A2163" s="86" t="s">
        <v>3545</v>
      </c>
      <c r="B2163" s="86" t="s">
        <v>3212</v>
      </c>
      <c r="C2163" s="86">
        <v>3</v>
      </c>
      <c r="D2163" s="121">
        <v>0.006333467983004369</v>
      </c>
      <c r="E2163" s="121">
        <v>1.859338479128867</v>
      </c>
      <c r="F2163" s="86" t="s">
        <v>2577</v>
      </c>
      <c r="G2163" s="86" t="b">
        <v>0</v>
      </c>
      <c r="H2163" s="86" t="b">
        <v>0</v>
      </c>
      <c r="I2163" s="86" t="b">
        <v>0</v>
      </c>
      <c r="J2163" s="86" t="b">
        <v>0</v>
      </c>
      <c r="K2163" s="86" t="b">
        <v>0</v>
      </c>
      <c r="L2163" s="86" t="b">
        <v>0</v>
      </c>
    </row>
    <row r="2164" spans="1:12" ht="15">
      <c r="A2164" s="86" t="s">
        <v>3212</v>
      </c>
      <c r="B2164" s="86" t="s">
        <v>304</v>
      </c>
      <c r="C2164" s="86">
        <v>3</v>
      </c>
      <c r="D2164" s="121">
        <v>0.006333467983004369</v>
      </c>
      <c r="E2164" s="121">
        <v>1.3822172244092046</v>
      </c>
      <c r="F2164" s="86" t="s">
        <v>2577</v>
      </c>
      <c r="G2164" s="86" t="b">
        <v>0</v>
      </c>
      <c r="H2164" s="86" t="b">
        <v>0</v>
      </c>
      <c r="I2164" s="86" t="b">
        <v>0</v>
      </c>
      <c r="J2164" s="86" t="b">
        <v>0</v>
      </c>
      <c r="K2164" s="86" t="b">
        <v>0</v>
      </c>
      <c r="L2164" s="86" t="b">
        <v>0</v>
      </c>
    </row>
    <row r="2165" spans="1:12" ht="15">
      <c r="A2165" s="86" t="s">
        <v>304</v>
      </c>
      <c r="B2165" s="86" t="s">
        <v>3546</v>
      </c>
      <c r="C2165" s="86">
        <v>3</v>
      </c>
      <c r="D2165" s="121">
        <v>0.006333467983004369</v>
      </c>
      <c r="E2165" s="121">
        <v>1.3822172244092046</v>
      </c>
      <c r="F2165" s="86" t="s">
        <v>2577</v>
      </c>
      <c r="G2165" s="86" t="b">
        <v>0</v>
      </c>
      <c r="H2165" s="86" t="b">
        <v>0</v>
      </c>
      <c r="I2165" s="86" t="b">
        <v>0</v>
      </c>
      <c r="J2165" s="86" t="b">
        <v>0</v>
      </c>
      <c r="K2165" s="86" t="b">
        <v>0</v>
      </c>
      <c r="L2165" s="86" t="b">
        <v>0</v>
      </c>
    </row>
    <row r="2166" spans="1:12" ht="15">
      <c r="A2166" s="86" t="s">
        <v>3546</v>
      </c>
      <c r="B2166" s="86" t="s">
        <v>3547</v>
      </c>
      <c r="C2166" s="86">
        <v>3</v>
      </c>
      <c r="D2166" s="121">
        <v>0.006333467983004369</v>
      </c>
      <c r="E2166" s="121">
        <v>1.859338479128867</v>
      </c>
      <c r="F2166" s="86" t="s">
        <v>2577</v>
      </c>
      <c r="G2166" s="86" t="b">
        <v>0</v>
      </c>
      <c r="H2166" s="86" t="b">
        <v>0</v>
      </c>
      <c r="I2166" s="86" t="b">
        <v>0</v>
      </c>
      <c r="J2166" s="86" t="b">
        <v>0</v>
      </c>
      <c r="K2166" s="86" t="b">
        <v>0</v>
      </c>
      <c r="L2166" s="86" t="b">
        <v>0</v>
      </c>
    </row>
    <row r="2167" spans="1:12" ht="15">
      <c r="A2167" s="86" t="s">
        <v>3547</v>
      </c>
      <c r="B2167" s="86" t="s">
        <v>3181</v>
      </c>
      <c r="C2167" s="86">
        <v>3</v>
      </c>
      <c r="D2167" s="121">
        <v>0.006333467983004369</v>
      </c>
      <c r="E2167" s="121">
        <v>1.859338479128867</v>
      </c>
      <c r="F2167" s="86" t="s">
        <v>2577</v>
      </c>
      <c r="G2167" s="86" t="b">
        <v>0</v>
      </c>
      <c r="H2167" s="86" t="b">
        <v>0</v>
      </c>
      <c r="I2167" s="86" t="b">
        <v>0</v>
      </c>
      <c r="J2167" s="86" t="b">
        <v>0</v>
      </c>
      <c r="K2167" s="86" t="b">
        <v>0</v>
      </c>
      <c r="L2167" s="86" t="b">
        <v>0</v>
      </c>
    </row>
    <row r="2168" spans="1:12" ht="15">
      <c r="A2168" s="86" t="s">
        <v>3181</v>
      </c>
      <c r="B2168" s="86" t="s">
        <v>3180</v>
      </c>
      <c r="C2168" s="86">
        <v>3</v>
      </c>
      <c r="D2168" s="121">
        <v>0.006333467983004369</v>
      </c>
      <c r="E2168" s="121">
        <v>1.859338479128867</v>
      </c>
      <c r="F2168" s="86" t="s">
        <v>2577</v>
      </c>
      <c r="G2168" s="86" t="b">
        <v>0</v>
      </c>
      <c r="H2168" s="86" t="b">
        <v>0</v>
      </c>
      <c r="I2168" s="86" t="b">
        <v>0</v>
      </c>
      <c r="J2168" s="86" t="b">
        <v>0</v>
      </c>
      <c r="K2168" s="86" t="b">
        <v>0</v>
      </c>
      <c r="L2168" s="86" t="b">
        <v>0</v>
      </c>
    </row>
    <row r="2169" spans="1:12" ht="15">
      <c r="A2169" s="86" t="s">
        <v>3180</v>
      </c>
      <c r="B2169" s="86" t="s">
        <v>2762</v>
      </c>
      <c r="C2169" s="86">
        <v>3</v>
      </c>
      <c r="D2169" s="121">
        <v>0.006333467983004369</v>
      </c>
      <c r="E2169" s="121">
        <v>1.859338479128867</v>
      </c>
      <c r="F2169" s="86" t="s">
        <v>2577</v>
      </c>
      <c r="G2169" s="86" t="b">
        <v>0</v>
      </c>
      <c r="H2169" s="86" t="b">
        <v>0</v>
      </c>
      <c r="I2169" s="86" t="b">
        <v>0</v>
      </c>
      <c r="J2169" s="86" t="b">
        <v>0</v>
      </c>
      <c r="K2169" s="86" t="b">
        <v>0</v>
      </c>
      <c r="L2169" s="86" t="b">
        <v>0</v>
      </c>
    </row>
    <row r="2170" spans="1:12" ht="15">
      <c r="A2170" s="86" t="s">
        <v>2762</v>
      </c>
      <c r="B2170" s="86" t="s">
        <v>3548</v>
      </c>
      <c r="C2170" s="86">
        <v>3</v>
      </c>
      <c r="D2170" s="121">
        <v>0.006333467983004369</v>
      </c>
      <c r="E2170" s="121">
        <v>1.859338479128867</v>
      </c>
      <c r="F2170" s="86" t="s">
        <v>2577</v>
      </c>
      <c r="G2170" s="86" t="b">
        <v>0</v>
      </c>
      <c r="H2170" s="86" t="b">
        <v>0</v>
      </c>
      <c r="I2170" s="86" t="b">
        <v>0</v>
      </c>
      <c r="J2170" s="86" t="b">
        <v>0</v>
      </c>
      <c r="K2170" s="86" t="b">
        <v>0</v>
      </c>
      <c r="L2170" s="86" t="b">
        <v>0</v>
      </c>
    </row>
    <row r="2171" spans="1:12" ht="15">
      <c r="A2171" s="86" t="s">
        <v>3548</v>
      </c>
      <c r="B2171" s="86" t="s">
        <v>2713</v>
      </c>
      <c r="C2171" s="86">
        <v>3</v>
      </c>
      <c r="D2171" s="121">
        <v>0.006333467983004369</v>
      </c>
      <c r="E2171" s="121">
        <v>1.3822172244092046</v>
      </c>
      <c r="F2171" s="86" t="s">
        <v>2577</v>
      </c>
      <c r="G2171" s="86" t="b">
        <v>0</v>
      </c>
      <c r="H2171" s="86" t="b">
        <v>0</v>
      </c>
      <c r="I2171" s="86" t="b">
        <v>0</v>
      </c>
      <c r="J2171" s="86" t="b">
        <v>0</v>
      </c>
      <c r="K2171" s="86" t="b">
        <v>0</v>
      </c>
      <c r="L2171" s="86" t="b">
        <v>0</v>
      </c>
    </row>
    <row r="2172" spans="1:12" ht="15">
      <c r="A2172" s="86" t="s">
        <v>2713</v>
      </c>
      <c r="B2172" s="86" t="s">
        <v>293</v>
      </c>
      <c r="C2172" s="86">
        <v>3</v>
      </c>
      <c r="D2172" s="121">
        <v>0.006333467983004369</v>
      </c>
      <c r="E2172" s="121">
        <v>1.4913616938342726</v>
      </c>
      <c r="F2172" s="86" t="s">
        <v>2577</v>
      </c>
      <c r="G2172" s="86" t="b">
        <v>0</v>
      </c>
      <c r="H2172" s="86" t="b">
        <v>0</v>
      </c>
      <c r="I2172" s="86" t="b">
        <v>0</v>
      </c>
      <c r="J2172" s="86" t="b">
        <v>0</v>
      </c>
      <c r="K2172" s="86" t="b">
        <v>0</v>
      </c>
      <c r="L2172" s="86" t="b">
        <v>0</v>
      </c>
    </row>
    <row r="2173" spans="1:12" ht="15">
      <c r="A2173" s="86" t="s">
        <v>293</v>
      </c>
      <c r="B2173" s="86" t="s">
        <v>3204</v>
      </c>
      <c r="C2173" s="86">
        <v>3</v>
      </c>
      <c r="D2173" s="121">
        <v>0.006333467983004369</v>
      </c>
      <c r="E2173" s="121">
        <v>1.859338479128867</v>
      </c>
      <c r="F2173" s="86" t="s">
        <v>2577</v>
      </c>
      <c r="G2173" s="86" t="b">
        <v>0</v>
      </c>
      <c r="H2173" s="86" t="b">
        <v>0</v>
      </c>
      <c r="I2173" s="86" t="b">
        <v>0</v>
      </c>
      <c r="J2173" s="86" t="b">
        <v>0</v>
      </c>
      <c r="K2173" s="86" t="b">
        <v>0</v>
      </c>
      <c r="L2173" s="86" t="b">
        <v>0</v>
      </c>
    </row>
    <row r="2174" spans="1:12" ht="15">
      <c r="A2174" s="86" t="s">
        <v>3204</v>
      </c>
      <c r="B2174" s="86" t="s">
        <v>3549</v>
      </c>
      <c r="C2174" s="86">
        <v>3</v>
      </c>
      <c r="D2174" s="121">
        <v>0.006333467983004369</v>
      </c>
      <c r="E2174" s="121">
        <v>1.859338479128867</v>
      </c>
      <c r="F2174" s="86" t="s">
        <v>2577</v>
      </c>
      <c r="G2174" s="86" t="b">
        <v>0</v>
      </c>
      <c r="H2174" s="86" t="b">
        <v>0</v>
      </c>
      <c r="I2174" s="86" t="b">
        <v>0</v>
      </c>
      <c r="J2174" s="86" t="b">
        <v>0</v>
      </c>
      <c r="K2174" s="86" t="b">
        <v>0</v>
      </c>
      <c r="L2174" s="86" t="b">
        <v>0</v>
      </c>
    </row>
    <row r="2175" spans="1:12" ht="15">
      <c r="A2175" s="86" t="s">
        <v>3549</v>
      </c>
      <c r="B2175" s="86" t="s">
        <v>3550</v>
      </c>
      <c r="C2175" s="86">
        <v>3</v>
      </c>
      <c r="D2175" s="121">
        <v>0.006333467983004369</v>
      </c>
      <c r="E2175" s="121">
        <v>1.859338479128867</v>
      </c>
      <c r="F2175" s="86" t="s">
        <v>2577</v>
      </c>
      <c r="G2175" s="86" t="b">
        <v>0</v>
      </c>
      <c r="H2175" s="86" t="b">
        <v>0</v>
      </c>
      <c r="I2175" s="86" t="b">
        <v>0</v>
      </c>
      <c r="J2175" s="86" t="b">
        <v>0</v>
      </c>
      <c r="K2175" s="86" t="b">
        <v>0</v>
      </c>
      <c r="L2175" s="86" t="b">
        <v>0</v>
      </c>
    </row>
    <row r="2176" spans="1:12" ht="15">
      <c r="A2176" s="86" t="s">
        <v>3550</v>
      </c>
      <c r="B2176" s="86" t="s">
        <v>3551</v>
      </c>
      <c r="C2176" s="86">
        <v>3</v>
      </c>
      <c r="D2176" s="121">
        <v>0.006333467983004369</v>
      </c>
      <c r="E2176" s="121">
        <v>1.859338479128867</v>
      </c>
      <c r="F2176" s="86" t="s">
        <v>2577</v>
      </c>
      <c r="G2176" s="86" t="b">
        <v>0</v>
      </c>
      <c r="H2176" s="86" t="b">
        <v>0</v>
      </c>
      <c r="I2176" s="86" t="b">
        <v>0</v>
      </c>
      <c r="J2176" s="86" t="b">
        <v>0</v>
      </c>
      <c r="K2176" s="86" t="b">
        <v>0</v>
      </c>
      <c r="L2176" s="86" t="b">
        <v>0</v>
      </c>
    </row>
    <row r="2177" spans="1:12" ht="15">
      <c r="A2177" s="86" t="s">
        <v>3551</v>
      </c>
      <c r="B2177" s="86" t="s">
        <v>3200</v>
      </c>
      <c r="C2177" s="86">
        <v>3</v>
      </c>
      <c r="D2177" s="121">
        <v>0.006333467983004369</v>
      </c>
      <c r="E2177" s="121">
        <v>1.859338479128867</v>
      </c>
      <c r="F2177" s="86" t="s">
        <v>2577</v>
      </c>
      <c r="G2177" s="86" t="b">
        <v>0</v>
      </c>
      <c r="H2177" s="86" t="b">
        <v>0</v>
      </c>
      <c r="I2177" s="86" t="b">
        <v>0</v>
      </c>
      <c r="J2177" s="86" t="b">
        <v>0</v>
      </c>
      <c r="K2177" s="86" t="b">
        <v>0</v>
      </c>
      <c r="L2177" s="86" t="b">
        <v>0</v>
      </c>
    </row>
    <row r="2178" spans="1:12" ht="15">
      <c r="A2178" s="86" t="s">
        <v>338</v>
      </c>
      <c r="B2178" s="86" t="s">
        <v>3530</v>
      </c>
      <c r="C2178" s="86">
        <v>2</v>
      </c>
      <c r="D2178" s="121">
        <v>0.00578064171482605</v>
      </c>
      <c r="E2178" s="121">
        <v>2.0354297381845483</v>
      </c>
      <c r="F2178" s="86" t="s">
        <v>2577</v>
      </c>
      <c r="G2178" s="86" t="b">
        <v>0</v>
      </c>
      <c r="H2178" s="86" t="b">
        <v>0</v>
      </c>
      <c r="I2178" s="86" t="b">
        <v>0</v>
      </c>
      <c r="J2178" s="86" t="b">
        <v>0</v>
      </c>
      <c r="K2178" s="86" t="b">
        <v>0</v>
      </c>
      <c r="L2178" s="86" t="b">
        <v>0</v>
      </c>
    </row>
    <row r="2179" spans="1:12" ht="15">
      <c r="A2179" s="86" t="s">
        <v>3530</v>
      </c>
      <c r="B2179" s="86" t="s">
        <v>3531</v>
      </c>
      <c r="C2179" s="86">
        <v>2</v>
      </c>
      <c r="D2179" s="121">
        <v>0.00578064171482605</v>
      </c>
      <c r="E2179" s="121">
        <v>2.0354297381845483</v>
      </c>
      <c r="F2179" s="86" t="s">
        <v>2577</v>
      </c>
      <c r="G2179" s="86" t="b">
        <v>0</v>
      </c>
      <c r="H2179" s="86" t="b">
        <v>0</v>
      </c>
      <c r="I2179" s="86" t="b">
        <v>0</v>
      </c>
      <c r="J2179" s="86" t="b">
        <v>0</v>
      </c>
      <c r="K2179" s="86" t="b">
        <v>0</v>
      </c>
      <c r="L2179" s="86" t="b">
        <v>0</v>
      </c>
    </row>
    <row r="2180" spans="1:12" ht="15">
      <c r="A2180" s="86" t="s">
        <v>3531</v>
      </c>
      <c r="B2180" s="86" t="s">
        <v>3532</v>
      </c>
      <c r="C2180" s="86">
        <v>2</v>
      </c>
      <c r="D2180" s="121">
        <v>0.00578064171482605</v>
      </c>
      <c r="E2180" s="121">
        <v>2.0354297381845483</v>
      </c>
      <c r="F2180" s="86" t="s">
        <v>2577</v>
      </c>
      <c r="G2180" s="86" t="b">
        <v>0</v>
      </c>
      <c r="H2180" s="86" t="b">
        <v>0</v>
      </c>
      <c r="I2180" s="86" t="b">
        <v>0</v>
      </c>
      <c r="J2180" s="86" t="b">
        <v>0</v>
      </c>
      <c r="K2180" s="86" t="b">
        <v>0</v>
      </c>
      <c r="L2180" s="86" t="b">
        <v>0</v>
      </c>
    </row>
    <row r="2181" spans="1:12" ht="15">
      <c r="A2181" s="86" t="s">
        <v>3532</v>
      </c>
      <c r="B2181" s="86" t="s">
        <v>3183</v>
      </c>
      <c r="C2181" s="86">
        <v>2</v>
      </c>
      <c r="D2181" s="121">
        <v>0.00578064171482605</v>
      </c>
      <c r="E2181" s="121">
        <v>2.0354297381845483</v>
      </c>
      <c r="F2181" s="86" t="s">
        <v>2577</v>
      </c>
      <c r="G2181" s="86" t="b">
        <v>0</v>
      </c>
      <c r="H2181" s="86" t="b">
        <v>0</v>
      </c>
      <c r="I2181" s="86" t="b">
        <v>0</v>
      </c>
      <c r="J2181" s="86" t="b">
        <v>0</v>
      </c>
      <c r="K2181" s="86" t="b">
        <v>0</v>
      </c>
      <c r="L2181" s="86" t="b">
        <v>0</v>
      </c>
    </row>
    <row r="2182" spans="1:12" ht="15">
      <c r="A2182" s="86" t="s">
        <v>3183</v>
      </c>
      <c r="B2182" s="86" t="s">
        <v>3533</v>
      </c>
      <c r="C2182" s="86">
        <v>2</v>
      </c>
      <c r="D2182" s="121">
        <v>0.00578064171482605</v>
      </c>
      <c r="E2182" s="121">
        <v>2.0354297381845483</v>
      </c>
      <c r="F2182" s="86" t="s">
        <v>2577</v>
      </c>
      <c r="G2182" s="86" t="b">
        <v>0</v>
      </c>
      <c r="H2182" s="86" t="b">
        <v>0</v>
      </c>
      <c r="I2182" s="86" t="b">
        <v>0</v>
      </c>
      <c r="J2182" s="86" t="b">
        <v>0</v>
      </c>
      <c r="K2182" s="86" t="b">
        <v>0</v>
      </c>
      <c r="L2182" s="86" t="b">
        <v>0</v>
      </c>
    </row>
    <row r="2183" spans="1:12" ht="15">
      <c r="A2183" s="86" t="s">
        <v>3533</v>
      </c>
      <c r="B2183" s="86" t="s">
        <v>2679</v>
      </c>
      <c r="C2183" s="86">
        <v>2</v>
      </c>
      <c r="D2183" s="121">
        <v>0.00578064171482605</v>
      </c>
      <c r="E2183" s="121">
        <v>2.0354297381845483</v>
      </c>
      <c r="F2183" s="86" t="s">
        <v>2577</v>
      </c>
      <c r="G2183" s="86" t="b">
        <v>0</v>
      </c>
      <c r="H2183" s="86" t="b">
        <v>0</v>
      </c>
      <c r="I2183" s="86" t="b">
        <v>0</v>
      </c>
      <c r="J2183" s="86" t="b">
        <v>0</v>
      </c>
      <c r="K2183" s="86" t="b">
        <v>0</v>
      </c>
      <c r="L2183" s="86" t="b">
        <v>0</v>
      </c>
    </row>
    <row r="2184" spans="1:12" ht="15">
      <c r="A2184" s="86" t="s">
        <v>2679</v>
      </c>
      <c r="B2184" s="86" t="s">
        <v>3190</v>
      </c>
      <c r="C2184" s="86">
        <v>2</v>
      </c>
      <c r="D2184" s="121">
        <v>0.00578064171482605</v>
      </c>
      <c r="E2184" s="121">
        <v>1.859338479128867</v>
      </c>
      <c r="F2184" s="86" t="s">
        <v>2577</v>
      </c>
      <c r="G2184" s="86" t="b">
        <v>0</v>
      </c>
      <c r="H2184" s="86" t="b">
        <v>0</v>
      </c>
      <c r="I2184" s="86" t="b">
        <v>0</v>
      </c>
      <c r="J2184" s="86" t="b">
        <v>0</v>
      </c>
      <c r="K2184" s="86" t="b">
        <v>0</v>
      </c>
      <c r="L2184" s="86" t="b">
        <v>0</v>
      </c>
    </row>
    <row r="2185" spans="1:12" ht="15">
      <c r="A2185" s="86" t="s">
        <v>3190</v>
      </c>
      <c r="B2185" s="86" t="s">
        <v>3534</v>
      </c>
      <c r="C2185" s="86">
        <v>2</v>
      </c>
      <c r="D2185" s="121">
        <v>0.00578064171482605</v>
      </c>
      <c r="E2185" s="121">
        <v>1.859338479128867</v>
      </c>
      <c r="F2185" s="86" t="s">
        <v>2577</v>
      </c>
      <c r="G2185" s="86" t="b">
        <v>0</v>
      </c>
      <c r="H2185" s="86" t="b">
        <v>0</v>
      </c>
      <c r="I2185" s="86" t="b">
        <v>0</v>
      </c>
      <c r="J2185" s="86" t="b">
        <v>0</v>
      </c>
      <c r="K2185" s="86" t="b">
        <v>0</v>
      </c>
      <c r="L2185" s="86" t="b">
        <v>0</v>
      </c>
    </row>
    <row r="2186" spans="1:12" ht="15">
      <c r="A2186" s="86" t="s">
        <v>3534</v>
      </c>
      <c r="B2186" s="86" t="s">
        <v>3535</v>
      </c>
      <c r="C2186" s="86">
        <v>2</v>
      </c>
      <c r="D2186" s="121">
        <v>0.00578064171482605</v>
      </c>
      <c r="E2186" s="121">
        <v>2.0354297381845483</v>
      </c>
      <c r="F2186" s="86" t="s">
        <v>2577</v>
      </c>
      <c r="G2186" s="86" t="b">
        <v>0</v>
      </c>
      <c r="H2186" s="86" t="b">
        <v>0</v>
      </c>
      <c r="I2186" s="86" t="b">
        <v>0</v>
      </c>
      <c r="J2186" s="86" t="b">
        <v>0</v>
      </c>
      <c r="K2186" s="86" t="b">
        <v>0</v>
      </c>
      <c r="L2186" s="86" t="b">
        <v>0</v>
      </c>
    </row>
    <row r="2187" spans="1:12" ht="15">
      <c r="A2187" s="86" t="s">
        <v>3535</v>
      </c>
      <c r="B2187" s="86" t="s">
        <v>3195</v>
      </c>
      <c r="C2187" s="86">
        <v>2</v>
      </c>
      <c r="D2187" s="121">
        <v>0.00578064171482605</v>
      </c>
      <c r="E2187" s="121">
        <v>2.0354297381845483</v>
      </c>
      <c r="F2187" s="86" t="s">
        <v>2577</v>
      </c>
      <c r="G2187" s="86" t="b">
        <v>0</v>
      </c>
      <c r="H2187" s="86" t="b">
        <v>0</v>
      </c>
      <c r="I2187" s="86" t="b">
        <v>0</v>
      </c>
      <c r="J2187" s="86" t="b">
        <v>0</v>
      </c>
      <c r="K2187" s="86" t="b">
        <v>0</v>
      </c>
      <c r="L2187" s="86" t="b">
        <v>0</v>
      </c>
    </row>
    <row r="2188" spans="1:12" ht="15">
      <c r="A2188" s="86" t="s">
        <v>3195</v>
      </c>
      <c r="B2188" s="86" t="s">
        <v>2714</v>
      </c>
      <c r="C2188" s="86">
        <v>2</v>
      </c>
      <c r="D2188" s="121">
        <v>0.00578064171482605</v>
      </c>
      <c r="E2188" s="121">
        <v>1.859338479128867</v>
      </c>
      <c r="F2188" s="86" t="s">
        <v>2577</v>
      </c>
      <c r="G2188" s="86" t="b">
        <v>0</v>
      </c>
      <c r="H2188" s="86" t="b">
        <v>0</v>
      </c>
      <c r="I2188" s="86" t="b">
        <v>0</v>
      </c>
      <c r="J2188" s="86" t="b">
        <v>0</v>
      </c>
      <c r="K2188" s="86" t="b">
        <v>0</v>
      </c>
      <c r="L2188" s="86" t="b">
        <v>0</v>
      </c>
    </row>
    <row r="2189" spans="1:12" ht="15">
      <c r="A2189" s="86" t="s">
        <v>2714</v>
      </c>
      <c r="B2189" s="86" t="s">
        <v>3536</v>
      </c>
      <c r="C2189" s="86">
        <v>2</v>
      </c>
      <c r="D2189" s="121">
        <v>0.00578064171482605</v>
      </c>
      <c r="E2189" s="121">
        <v>1.859338479128867</v>
      </c>
      <c r="F2189" s="86" t="s">
        <v>2577</v>
      </c>
      <c r="G2189" s="86" t="b">
        <v>0</v>
      </c>
      <c r="H2189" s="86" t="b">
        <v>0</v>
      </c>
      <c r="I2189" s="86" t="b">
        <v>0</v>
      </c>
      <c r="J2189" s="86" t="b">
        <v>0</v>
      </c>
      <c r="K2189" s="86" t="b">
        <v>0</v>
      </c>
      <c r="L2189" s="86" t="b">
        <v>0</v>
      </c>
    </row>
    <row r="2190" spans="1:12" ht="15">
      <c r="A2190" s="86" t="s">
        <v>3536</v>
      </c>
      <c r="B2190" s="86" t="s">
        <v>3216</v>
      </c>
      <c r="C2190" s="86">
        <v>2</v>
      </c>
      <c r="D2190" s="121">
        <v>0.00578064171482605</v>
      </c>
      <c r="E2190" s="121">
        <v>2.0354297381845483</v>
      </c>
      <c r="F2190" s="86" t="s">
        <v>2577</v>
      </c>
      <c r="G2190" s="86" t="b">
        <v>0</v>
      </c>
      <c r="H2190" s="86" t="b">
        <v>0</v>
      </c>
      <c r="I2190" s="86" t="b">
        <v>0</v>
      </c>
      <c r="J2190" s="86" t="b">
        <v>0</v>
      </c>
      <c r="K2190" s="86" t="b">
        <v>0</v>
      </c>
      <c r="L2190" s="86" t="b">
        <v>0</v>
      </c>
    </row>
    <row r="2191" spans="1:12" ht="15">
      <c r="A2191" s="86" t="s">
        <v>3216</v>
      </c>
      <c r="B2191" s="86" t="s">
        <v>2756</v>
      </c>
      <c r="C2191" s="86">
        <v>2</v>
      </c>
      <c r="D2191" s="121">
        <v>0.00578064171482605</v>
      </c>
      <c r="E2191" s="121">
        <v>1.6374897295125106</v>
      </c>
      <c r="F2191" s="86" t="s">
        <v>2577</v>
      </c>
      <c r="G2191" s="86" t="b">
        <v>0</v>
      </c>
      <c r="H2191" s="86" t="b">
        <v>0</v>
      </c>
      <c r="I2191" s="86" t="b">
        <v>0</v>
      </c>
      <c r="J2191" s="86" t="b">
        <v>0</v>
      </c>
      <c r="K2191" s="86" t="b">
        <v>0</v>
      </c>
      <c r="L2191" s="86" t="b">
        <v>0</v>
      </c>
    </row>
    <row r="2192" spans="1:12" ht="15">
      <c r="A2192" s="86" t="s">
        <v>2756</v>
      </c>
      <c r="B2192" s="86" t="s">
        <v>2751</v>
      </c>
      <c r="C2192" s="86">
        <v>2</v>
      </c>
      <c r="D2192" s="121">
        <v>0.00578064171482605</v>
      </c>
      <c r="E2192" s="121">
        <v>1.6374897295125106</v>
      </c>
      <c r="F2192" s="86" t="s">
        <v>2577</v>
      </c>
      <c r="G2192" s="86" t="b">
        <v>0</v>
      </c>
      <c r="H2192" s="86" t="b">
        <v>0</v>
      </c>
      <c r="I2192" s="86" t="b">
        <v>0</v>
      </c>
      <c r="J2192" s="86" t="b">
        <v>0</v>
      </c>
      <c r="K2192" s="86" t="b">
        <v>0</v>
      </c>
      <c r="L2192" s="86" t="b">
        <v>0</v>
      </c>
    </row>
    <row r="2193" spans="1:12" ht="15">
      <c r="A2193" s="86" t="s">
        <v>2751</v>
      </c>
      <c r="B2193" s="86" t="s">
        <v>3258</v>
      </c>
      <c r="C2193" s="86">
        <v>2</v>
      </c>
      <c r="D2193" s="121">
        <v>0.00578064171482605</v>
      </c>
      <c r="E2193" s="121">
        <v>2.0354297381845483</v>
      </c>
      <c r="F2193" s="86" t="s">
        <v>2577</v>
      </c>
      <c r="G2193" s="86" t="b">
        <v>0</v>
      </c>
      <c r="H2193" s="86" t="b">
        <v>0</v>
      </c>
      <c r="I2193" s="86" t="b">
        <v>0</v>
      </c>
      <c r="J2193" s="86" t="b">
        <v>0</v>
      </c>
      <c r="K2193" s="86" t="b">
        <v>0</v>
      </c>
      <c r="L2193" s="86" t="b">
        <v>0</v>
      </c>
    </row>
    <row r="2194" spans="1:12" ht="15">
      <c r="A2194" s="86" t="s">
        <v>3258</v>
      </c>
      <c r="B2194" s="86" t="s">
        <v>2723</v>
      </c>
      <c r="C2194" s="86">
        <v>2</v>
      </c>
      <c r="D2194" s="121">
        <v>0.00578064171482605</v>
      </c>
      <c r="E2194" s="121">
        <v>1.859338479128867</v>
      </c>
      <c r="F2194" s="86" t="s">
        <v>2577</v>
      </c>
      <c r="G2194" s="86" t="b">
        <v>0</v>
      </c>
      <c r="H2194" s="86" t="b">
        <v>0</v>
      </c>
      <c r="I2194" s="86" t="b">
        <v>0</v>
      </c>
      <c r="J2194" s="86" t="b">
        <v>0</v>
      </c>
      <c r="K2194" s="86" t="b">
        <v>0</v>
      </c>
      <c r="L2194" s="86" t="b">
        <v>0</v>
      </c>
    </row>
    <row r="2195" spans="1:12" ht="15">
      <c r="A2195" s="86" t="s">
        <v>304</v>
      </c>
      <c r="B2195" s="86" t="s">
        <v>3370</v>
      </c>
      <c r="C2195" s="86">
        <v>2</v>
      </c>
      <c r="D2195" s="121">
        <v>0.00578064171482605</v>
      </c>
      <c r="E2195" s="121">
        <v>1.3822172244092046</v>
      </c>
      <c r="F2195" s="86" t="s">
        <v>2577</v>
      </c>
      <c r="G2195" s="86" t="b">
        <v>0</v>
      </c>
      <c r="H2195" s="86" t="b">
        <v>0</v>
      </c>
      <c r="I2195" s="86" t="b">
        <v>0</v>
      </c>
      <c r="J2195" s="86" t="b">
        <v>0</v>
      </c>
      <c r="K2195" s="86" t="b">
        <v>0</v>
      </c>
      <c r="L2195" s="86" t="b">
        <v>0</v>
      </c>
    </row>
    <row r="2196" spans="1:12" ht="15">
      <c r="A2196" s="86" t="s">
        <v>3370</v>
      </c>
      <c r="B2196" s="86" t="s">
        <v>3537</v>
      </c>
      <c r="C2196" s="86">
        <v>2</v>
      </c>
      <c r="D2196" s="121">
        <v>0.00578064171482605</v>
      </c>
      <c r="E2196" s="121">
        <v>2.0354297381845483</v>
      </c>
      <c r="F2196" s="86" t="s">
        <v>2577</v>
      </c>
      <c r="G2196" s="86" t="b">
        <v>0</v>
      </c>
      <c r="H2196" s="86" t="b">
        <v>0</v>
      </c>
      <c r="I2196" s="86" t="b">
        <v>0</v>
      </c>
      <c r="J2196" s="86" t="b">
        <v>0</v>
      </c>
      <c r="K2196" s="86" t="b">
        <v>0</v>
      </c>
      <c r="L2196" s="86" t="b">
        <v>0</v>
      </c>
    </row>
    <row r="2197" spans="1:12" ht="15">
      <c r="A2197" s="86" t="s">
        <v>3537</v>
      </c>
      <c r="B2197" s="86" t="s">
        <v>2719</v>
      </c>
      <c r="C2197" s="86">
        <v>2</v>
      </c>
      <c r="D2197" s="121">
        <v>0.00578064171482605</v>
      </c>
      <c r="E2197" s="121">
        <v>2.0354297381845483</v>
      </c>
      <c r="F2197" s="86" t="s">
        <v>2577</v>
      </c>
      <c r="G2197" s="86" t="b">
        <v>0</v>
      </c>
      <c r="H2197" s="86" t="b">
        <v>0</v>
      </c>
      <c r="I2197" s="86" t="b">
        <v>0</v>
      </c>
      <c r="J2197" s="86" t="b">
        <v>0</v>
      </c>
      <c r="K2197" s="86" t="b">
        <v>0</v>
      </c>
      <c r="L2197" s="86" t="b">
        <v>0</v>
      </c>
    </row>
    <row r="2198" spans="1:12" ht="15">
      <c r="A2198" s="86" t="s">
        <v>2719</v>
      </c>
      <c r="B2198" s="86" t="s">
        <v>2715</v>
      </c>
      <c r="C2198" s="86">
        <v>2</v>
      </c>
      <c r="D2198" s="121">
        <v>0.00578064171482605</v>
      </c>
      <c r="E2198" s="121">
        <v>2.0354297381845483</v>
      </c>
      <c r="F2198" s="86" t="s">
        <v>2577</v>
      </c>
      <c r="G2198" s="86" t="b">
        <v>0</v>
      </c>
      <c r="H2198" s="86" t="b">
        <v>0</v>
      </c>
      <c r="I2198" s="86" t="b">
        <v>0</v>
      </c>
      <c r="J2198" s="86" t="b">
        <v>0</v>
      </c>
      <c r="K2198" s="86" t="b">
        <v>0</v>
      </c>
      <c r="L2198" s="86" t="b">
        <v>0</v>
      </c>
    </row>
    <row r="2199" spans="1:12" ht="15">
      <c r="A2199" s="86" t="s">
        <v>2715</v>
      </c>
      <c r="B2199" s="86" t="s">
        <v>3261</v>
      </c>
      <c r="C2199" s="86">
        <v>2</v>
      </c>
      <c r="D2199" s="121">
        <v>0.00578064171482605</v>
      </c>
      <c r="E2199" s="121">
        <v>2.0354297381845483</v>
      </c>
      <c r="F2199" s="86" t="s">
        <v>2577</v>
      </c>
      <c r="G2199" s="86" t="b">
        <v>0</v>
      </c>
      <c r="H2199" s="86" t="b">
        <v>0</v>
      </c>
      <c r="I2199" s="86" t="b">
        <v>0</v>
      </c>
      <c r="J2199" s="86" t="b">
        <v>0</v>
      </c>
      <c r="K2199" s="86" t="b">
        <v>0</v>
      </c>
      <c r="L2199" s="86" t="b">
        <v>0</v>
      </c>
    </row>
    <row r="2200" spans="1:12" ht="15">
      <c r="A2200" s="86" t="s">
        <v>3261</v>
      </c>
      <c r="B2200" s="86" t="s">
        <v>3194</v>
      </c>
      <c r="C2200" s="86">
        <v>2</v>
      </c>
      <c r="D2200" s="121">
        <v>0.00578064171482605</v>
      </c>
      <c r="E2200" s="121">
        <v>2.0354297381845483</v>
      </c>
      <c r="F2200" s="86" t="s">
        <v>2577</v>
      </c>
      <c r="G2200" s="86" t="b">
        <v>0</v>
      </c>
      <c r="H2200" s="86" t="b">
        <v>0</v>
      </c>
      <c r="I2200" s="86" t="b">
        <v>0</v>
      </c>
      <c r="J2200" s="86" t="b">
        <v>0</v>
      </c>
      <c r="K2200" s="86" t="b">
        <v>0</v>
      </c>
      <c r="L2200" s="86" t="b">
        <v>0</v>
      </c>
    </row>
    <row r="2201" spans="1:12" ht="15">
      <c r="A2201" s="86" t="s">
        <v>3194</v>
      </c>
      <c r="B2201" s="86" t="s">
        <v>3219</v>
      </c>
      <c r="C2201" s="86">
        <v>2</v>
      </c>
      <c r="D2201" s="121">
        <v>0.00578064171482605</v>
      </c>
      <c r="E2201" s="121">
        <v>2.0354297381845483</v>
      </c>
      <c r="F2201" s="86" t="s">
        <v>2577</v>
      </c>
      <c r="G2201" s="86" t="b">
        <v>0</v>
      </c>
      <c r="H2201" s="86" t="b">
        <v>0</v>
      </c>
      <c r="I2201" s="86" t="b">
        <v>0</v>
      </c>
      <c r="J2201" s="86" t="b">
        <v>0</v>
      </c>
      <c r="K2201" s="86" t="b">
        <v>0</v>
      </c>
      <c r="L2201" s="86" t="b">
        <v>0</v>
      </c>
    </row>
    <row r="2202" spans="1:12" ht="15">
      <c r="A2202" s="86" t="s">
        <v>3219</v>
      </c>
      <c r="B2202" s="86" t="s">
        <v>3185</v>
      </c>
      <c r="C2202" s="86">
        <v>2</v>
      </c>
      <c r="D2202" s="121">
        <v>0.00578064171482605</v>
      </c>
      <c r="E2202" s="121">
        <v>2.0354297381845483</v>
      </c>
      <c r="F2202" s="86" t="s">
        <v>2577</v>
      </c>
      <c r="G2202" s="86" t="b">
        <v>0</v>
      </c>
      <c r="H2202" s="86" t="b">
        <v>0</v>
      </c>
      <c r="I2202" s="86" t="b">
        <v>0</v>
      </c>
      <c r="J2202" s="86" t="b">
        <v>0</v>
      </c>
      <c r="K2202" s="86" t="b">
        <v>0</v>
      </c>
      <c r="L2202" s="86" t="b">
        <v>0</v>
      </c>
    </row>
    <row r="2203" spans="1:12" ht="15">
      <c r="A2203" s="86" t="s">
        <v>3185</v>
      </c>
      <c r="B2203" s="86" t="s">
        <v>2729</v>
      </c>
      <c r="C2203" s="86">
        <v>2</v>
      </c>
      <c r="D2203" s="121">
        <v>0.00578064171482605</v>
      </c>
      <c r="E2203" s="121">
        <v>1.6374897295125106</v>
      </c>
      <c r="F2203" s="86" t="s">
        <v>2577</v>
      </c>
      <c r="G2203" s="86" t="b">
        <v>0</v>
      </c>
      <c r="H2203" s="86" t="b">
        <v>0</v>
      </c>
      <c r="I2203" s="86" t="b">
        <v>0</v>
      </c>
      <c r="J2203" s="86" t="b">
        <v>0</v>
      </c>
      <c r="K2203" s="86" t="b">
        <v>0</v>
      </c>
      <c r="L2203" s="86" t="b">
        <v>0</v>
      </c>
    </row>
    <row r="2204" spans="1:12" ht="15">
      <c r="A2204" s="86" t="s">
        <v>2729</v>
      </c>
      <c r="B2204" s="86" t="s">
        <v>2717</v>
      </c>
      <c r="C2204" s="86">
        <v>2</v>
      </c>
      <c r="D2204" s="121">
        <v>0.00578064171482605</v>
      </c>
      <c r="E2204" s="121">
        <v>0.984277215737167</v>
      </c>
      <c r="F2204" s="86" t="s">
        <v>2577</v>
      </c>
      <c r="G2204" s="86" t="b">
        <v>0</v>
      </c>
      <c r="H2204" s="86" t="b">
        <v>0</v>
      </c>
      <c r="I2204" s="86" t="b">
        <v>0</v>
      </c>
      <c r="J2204" s="86" t="b">
        <v>0</v>
      </c>
      <c r="K2204" s="86" t="b">
        <v>0</v>
      </c>
      <c r="L2204" s="86" t="b">
        <v>0</v>
      </c>
    </row>
    <row r="2205" spans="1:12" ht="15">
      <c r="A2205" s="86" t="s">
        <v>2723</v>
      </c>
      <c r="B2205" s="86" t="s">
        <v>247</v>
      </c>
      <c r="C2205" s="86">
        <v>3</v>
      </c>
      <c r="D2205" s="121">
        <v>0.002883201614037691</v>
      </c>
      <c r="E2205" s="121">
        <v>1.6232492903979006</v>
      </c>
      <c r="F2205" s="86" t="s">
        <v>2578</v>
      </c>
      <c r="G2205" s="86" t="b">
        <v>0</v>
      </c>
      <c r="H2205" s="86" t="b">
        <v>0</v>
      </c>
      <c r="I2205" s="86" t="b">
        <v>0</v>
      </c>
      <c r="J2205" s="86" t="b">
        <v>0</v>
      </c>
      <c r="K2205" s="86" t="b">
        <v>0</v>
      </c>
      <c r="L2205" s="86" t="b">
        <v>0</v>
      </c>
    </row>
    <row r="2206" spans="1:12" ht="15">
      <c r="A2206" s="86" t="s">
        <v>2717</v>
      </c>
      <c r="B2206" s="86" t="s">
        <v>2713</v>
      </c>
      <c r="C2206" s="86">
        <v>2</v>
      </c>
      <c r="D2206" s="121">
        <v>0.004631230702522788</v>
      </c>
      <c r="E2206" s="121">
        <v>1.1972805581256194</v>
      </c>
      <c r="F2206" s="86" t="s">
        <v>2578</v>
      </c>
      <c r="G2206" s="86" t="b">
        <v>0</v>
      </c>
      <c r="H2206" s="86" t="b">
        <v>0</v>
      </c>
      <c r="I2206" s="86" t="b">
        <v>0</v>
      </c>
      <c r="J2206" s="86" t="b">
        <v>0</v>
      </c>
      <c r="K2206" s="86" t="b">
        <v>0</v>
      </c>
      <c r="L2206" s="86" t="b">
        <v>0</v>
      </c>
    </row>
    <row r="2207" spans="1:12" ht="15">
      <c r="A2207" s="86" t="s">
        <v>3259</v>
      </c>
      <c r="B2207" s="86" t="s">
        <v>3517</v>
      </c>
      <c r="C2207" s="86">
        <v>2</v>
      </c>
      <c r="D2207" s="121">
        <v>0.004631230702522788</v>
      </c>
      <c r="E2207" s="121">
        <v>1.7993405494535817</v>
      </c>
      <c r="F2207" s="86" t="s">
        <v>2578</v>
      </c>
      <c r="G2207" s="86" t="b">
        <v>0</v>
      </c>
      <c r="H2207" s="86" t="b">
        <v>0</v>
      </c>
      <c r="I2207" s="86" t="b">
        <v>0</v>
      </c>
      <c r="J2207" s="86" t="b">
        <v>0</v>
      </c>
      <c r="K2207" s="86" t="b">
        <v>0</v>
      </c>
      <c r="L2207" s="86" t="b">
        <v>0</v>
      </c>
    </row>
    <row r="2208" spans="1:12" ht="15">
      <c r="A2208" s="86" t="s">
        <v>3517</v>
      </c>
      <c r="B2208" s="86" t="s">
        <v>3303</v>
      </c>
      <c r="C2208" s="86">
        <v>2</v>
      </c>
      <c r="D2208" s="121">
        <v>0.004631230702522788</v>
      </c>
      <c r="E2208" s="121">
        <v>1.7993405494535817</v>
      </c>
      <c r="F2208" s="86" t="s">
        <v>2578</v>
      </c>
      <c r="G2208" s="86" t="b">
        <v>0</v>
      </c>
      <c r="H2208" s="86" t="b">
        <v>0</v>
      </c>
      <c r="I2208" s="86" t="b">
        <v>0</v>
      </c>
      <c r="J2208" s="86" t="b">
        <v>0</v>
      </c>
      <c r="K2208" s="86" t="b">
        <v>0</v>
      </c>
      <c r="L2208" s="86" t="b">
        <v>0</v>
      </c>
    </row>
    <row r="2209" spans="1:12" ht="15">
      <c r="A2209" s="86" t="s">
        <v>3303</v>
      </c>
      <c r="B2209" s="86" t="s">
        <v>3231</v>
      </c>
      <c r="C2209" s="86">
        <v>2</v>
      </c>
      <c r="D2209" s="121">
        <v>0.004631230702522788</v>
      </c>
      <c r="E2209" s="121">
        <v>1.7993405494535817</v>
      </c>
      <c r="F2209" s="86" t="s">
        <v>2578</v>
      </c>
      <c r="G2209" s="86" t="b">
        <v>0</v>
      </c>
      <c r="H2209" s="86" t="b">
        <v>0</v>
      </c>
      <c r="I2209" s="86" t="b">
        <v>0</v>
      </c>
      <c r="J2209" s="86" t="b">
        <v>0</v>
      </c>
      <c r="K2209" s="86" t="b">
        <v>0</v>
      </c>
      <c r="L2209" s="86" t="b">
        <v>0</v>
      </c>
    </row>
    <row r="2210" spans="1:12" ht="15">
      <c r="A2210" s="86" t="s">
        <v>3231</v>
      </c>
      <c r="B2210" s="86" t="s">
        <v>3518</v>
      </c>
      <c r="C2210" s="86">
        <v>2</v>
      </c>
      <c r="D2210" s="121">
        <v>0.004631230702522788</v>
      </c>
      <c r="E2210" s="121">
        <v>1.7993405494535817</v>
      </c>
      <c r="F2210" s="86" t="s">
        <v>2578</v>
      </c>
      <c r="G2210" s="86" t="b">
        <v>0</v>
      </c>
      <c r="H2210" s="86" t="b">
        <v>0</v>
      </c>
      <c r="I2210" s="86" t="b">
        <v>0</v>
      </c>
      <c r="J2210" s="86" t="b">
        <v>0</v>
      </c>
      <c r="K2210" s="86" t="b">
        <v>0</v>
      </c>
      <c r="L2210" s="86" t="b">
        <v>0</v>
      </c>
    </row>
    <row r="2211" spans="1:12" ht="15">
      <c r="A2211" s="86" t="s">
        <v>3518</v>
      </c>
      <c r="B2211" s="86" t="s">
        <v>3249</v>
      </c>
      <c r="C2211" s="86">
        <v>2</v>
      </c>
      <c r="D2211" s="121">
        <v>0.004631230702522788</v>
      </c>
      <c r="E2211" s="121">
        <v>1.7993405494535817</v>
      </c>
      <c r="F2211" s="86" t="s">
        <v>2578</v>
      </c>
      <c r="G2211" s="86" t="b">
        <v>0</v>
      </c>
      <c r="H2211" s="86" t="b">
        <v>0</v>
      </c>
      <c r="I2211" s="86" t="b">
        <v>0</v>
      </c>
      <c r="J2211" s="86" t="b">
        <v>0</v>
      </c>
      <c r="K2211" s="86" t="b">
        <v>0</v>
      </c>
      <c r="L2211" s="86" t="b">
        <v>0</v>
      </c>
    </row>
    <row r="2212" spans="1:12" ht="15">
      <c r="A2212" s="86" t="s">
        <v>3249</v>
      </c>
      <c r="B2212" s="86" t="s">
        <v>3519</v>
      </c>
      <c r="C2212" s="86">
        <v>2</v>
      </c>
      <c r="D2212" s="121">
        <v>0.004631230702522788</v>
      </c>
      <c r="E2212" s="121">
        <v>1.7993405494535817</v>
      </c>
      <c r="F2212" s="86" t="s">
        <v>2578</v>
      </c>
      <c r="G2212" s="86" t="b">
        <v>0</v>
      </c>
      <c r="H2212" s="86" t="b">
        <v>0</v>
      </c>
      <c r="I2212" s="86" t="b">
        <v>0</v>
      </c>
      <c r="J2212" s="86" t="b">
        <v>0</v>
      </c>
      <c r="K2212" s="86" t="b">
        <v>0</v>
      </c>
      <c r="L2212" s="86" t="b">
        <v>0</v>
      </c>
    </row>
    <row r="2213" spans="1:12" ht="15">
      <c r="A2213" s="86" t="s">
        <v>3519</v>
      </c>
      <c r="B2213" s="86" t="s">
        <v>3520</v>
      </c>
      <c r="C2213" s="86">
        <v>2</v>
      </c>
      <c r="D2213" s="121">
        <v>0.004631230702522788</v>
      </c>
      <c r="E2213" s="121">
        <v>1.7993405494535817</v>
      </c>
      <c r="F2213" s="86" t="s">
        <v>2578</v>
      </c>
      <c r="G2213" s="86" t="b">
        <v>0</v>
      </c>
      <c r="H2213" s="86" t="b">
        <v>0</v>
      </c>
      <c r="I2213" s="86" t="b">
        <v>0</v>
      </c>
      <c r="J2213" s="86" t="b">
        <v>0</v>
      </c>
      <c r="K2213" s="86" t="b">
        <v>0</v>
      </c>
      <c r="L2213" s="86" t="b">
        <v>0</v>
      </c>
    </row>
    <row r="2214" spans="1:12" ht="15">
      <c r="A2214" s="86" t="s">
        <v>3520</v>
      </c>
      <c r="B2214" s="86" t="s">
        <v>3233</v>
      </c>
      <c r="C2214" s="86">
        <v>2</v>
      </c>
      <c r="D2214" s="121">
        <v>0.004631230702522788</v>
      </c>
      <c r="E2214" s="121">
        <v>1.7993405494535817</v>
      </c>
      <c r="F2214" s="86" t="s">
        <v>2578</v>
      </c>
      <c r="G2214" s="86" t="b">
        <v>0</v>
      </c>
      <c r="H2214" s="86" t="b">
        <v>0</v>
      </c>
      <c r="I2214" s="86" t="b">
        <v>0</v>
      </c>
      <c r="J2214" s="86" t="b">
        <v>0</v>
      </c>
      <c r="K2214" s="86" t="b">
        <v>0</v>
      </c>
      <c r="L2214" s="86" t="b">
        <v>0</v>
      </c>
    </row>
    <row r="2215" spans="1:12" ht="15">
      <c r="A2215" s="86" t="s">
        <v>3233</v>
      </c>
      <c r="B2215" s="86" t="s">
        <v>3234</v>
      </c>
      <c r="C2215" s="86">
        <v>2</v>
      </c>
      <c r="D2215" s="121">
        <v>0.004631230702522788</v>
      </c>
      <c r="E2215" s="121">
        <v>1.7993405494535817</v>
      </c>
      <c r="F2215" s="86" t="s">
        <v>2578</v>
      </c>
      <c r="G2215" s="86" t="b">
        <v>0</v>
      </c>
      <c r="H2215" s="86" t="b">
        <v>0</v>
      </c>
      <c r="I2215" s="86" t="b">
        <v>0</v>
      </c>
      <c r="J2215" s="86" t="b">
        <v>0</v>
      </c>
      <c r="K2215" s="86" t="b">
        <v>0</v>
      </c>
      <c r="L2215" s="86" t="b">
        <v>0</v>
      </c>
    </row>
    <row r="2216" spans="1:12" ht="15">
      <c r="A2216" s="86" t="s">
        <v>3234</v>
      </c>
      <c r="B2216" s="86" t="s">
        <v>2716</v>
      </c>
      <c r="C2216" s="86">
        <v>2</v>
      </c>
      <c r="D2216" s="121">
        <v>0.004631230702522788</v>
      </c>
      <c r="E2216" s="121">
        <v>1.6232492903979006</v>
      </c>
      <c r="F2216" s="86" t="s">
        <v>2578</v>
      </c>
      <c r="G2216" s="86" t="b">
        <v>0</v>
      </c>
      <c r="H2216" s="86" t="b">
        <v>0</v>
      </c>
      <c r="I2216" s="86" t="b">
        <v>0</v>
      </c>
      <c r="J2216" s="86" t="b">
        <v>0</v>
      </c>
      <c r="K2216" s="86" t="b">
        <v>0</v>
      </c>
      <c r="L2216" s="86" t="b">
        <v>0</v>
      </c>
    </row>
    <row r="2217" spans="1:12" ht="15">
      <c r="A2217" s="86" t="s">
        <v>2716</v>
      </c>
      <c r="B2217" s="86" t="s">
        <v>3331</v>
      </c>
      <c r="C2217" s="86">
        <v>2</v>
      </c>
      <c r="D2217" s="121">
        <v>0.004631230702522788</v>
      </c>
      <c r="E2217" s="121">
        <v>1.6232492903979006</v>
      </c>
      <c r="F2217" s="86" t="s">
        <v>2578</v>
      </c>
      <c r="G2217" s="86" t="b">
        <v>0</v>
      </c>
      <c r="H2217" s="86" t="b">
        <v>0</v>
      </c>
      <c r="I2217" s="86" t="b">
        <v>0</v>
      </c>
      <c r="J2217" s="86" t="b">
        <v>0</v>
      </c>
      <c r="K2217" s="86" t="b">
        <v>0</v>
      </c>
      <c r="L2217" s="86" t="b">
        <v>0</v>
      </c>
    </row>
    <row r="2218" spans="1:12" ht="15">
      <c r="A2218" s="86" t="s">
        <v>3331</v>
      </c>
      <c r="B2218" s="86" t="s">
        <v>2725</v>
      </c>
      <c r="C2218" s="86">
        <v>2</v>
      </c>
      <c r="D2218" s="121">
        <v>0.004631230702522788</v>
      </c>
      <c r="E2218" s="121">
        <v>1.7993405494535817</v>
      </c>
      <c r="F2218" s="86" t="s">
        <v>2578</v>
      </c>
      <c r="G2218" s="86" t="b">
        <v>0</v>
      </c>
      <c r="H2218" s="86" t="b">
        <v>0</v>
      </c>
      <c r="I2218" s="86" t="b">
        <v>0</v>
      </c>
      <c r="J2218" s="86" t="b">
        <v>0</v>
      </c>
      <c r="K2218" s="86" t="b">
        <v>0</v>
      </c>
      <c r="L2218" s="86" t="b">
        <v>0</v>
      </c>
    </row>
    <row r="2219" spans="1:12" ht="15">
      <c r="A2219" s="86" t="s">
        <v>2725</v>
      </c>
      <c r="B2219" s="86" t="s">
        <v>3521</v>
      </c>
      <c r="C2219" s="86">
        <v>2</v>
      </c>
      <c r="D2219" s="121">
        <v>0.004631230702522788</v>
      </c>
      <c r="E2219" s="121">
        <v>1.7993405494535817</v>
      </c>
      <c r="F2219" s="86" t="s">
        <v>2578</v>
      </c>
      <c r="G2219" s="86" t="b">
        <v>0</v>
      </c>
      <c r="H2219" s="86" t="b">
        <v>0</v>
      </c>
      <c r="I2219" s="86" t="b">
        <v>0</v>
      </c>
      <c r="J2219" s="86" t="b">
        <v>0</v>
      </c>
      <c r="K2219" s="86" t="b">
        <v>0</v>
      </c>
      <c r="L2219" s="86" t="b">
        <v>0</v>
      </c>
    </row>
    <row r="2220" spans="1:12" ht="15">
      <c r="A2220" s="86" t="s">
        <v>3521</v>
      </c>
      <c r="B2220" s="86" t="s">
        <v>3157</v>
      </c>
      <c r="C2220" s="86">
        <v>2</v>
      </c>
      <c r="D2220" s="121">
        <v>0.004631230702522788</v>
      </c>
      <c r="E2220" s="121">
        <v>1.7993405494535817</v>
      </c>
      <c r="F2220" s="86" t="s">
        <v>2578</v>
      </c>
      <c r="G2220" s="86" t="b">
        <v>0</v>
      </c>
      <c r="H2220" s="86" t="b">
        <v>0</v>
      </c>
      <c r="I2220" s="86" t="b">
        <v>0</v>
      </c>
      <c r="J2220" s="86" t="b">
        <v>0</v>
      </c>
      <c r="K2220" s="86" t="b">
        <v>0</v>
      </c>
      <c r="L2220" s="86" t="b">
        <v>0</v>
      </c>
    </row>
    <row r="2221" spans="1:12" ht="15">
      <c r="A2221" s="86" t="s">
        <v>3157</v>
      </c>
      <c r="B2221" s="86" t="s">
        <v>3522</v>
      </c>
      <c r="C2221" s="86">
        <v>2</v>
      </c>
      <c r="D2221" s="121">
        <v>0.004631230702522788</v>
      </c>
      <c r="E2221" s="121">
        <v>1.7993405494535817</v>
      </c>
      <c r="F2221" s="86" t="s">
        <v>2578</v>
      </c>
      <c r="G2221" s="86" t="b">
        <v>0</v>
      </c>
      <c r="H2221" s="86" t="b">
        <v>0</v>
      </c>
      <c r="I2221" s="86" t="b">
        <v>0</v>
      </c>
      <c r="J2221" s="86" t="b">
        <v>0</v>
      </c>
      <c r="K2221" s="86" t="b">
        <v>0</v>
      </c>
      <c r="L2221" s="86" t="b">
        <v>0</v>
      </c>
    </row>
    <row r="2222" spans="1:12" ht="15">
      <c r="A2222" s="86" t="s">
        <v>3522</v>
      </c>
      <c r="B2222" s="86" t="s">
        <v>3523</v>
      </c>
      <c r="C2222" s="86">
        <v>2</v>
      </c>
      <c r="D2222" s="121">
        <v>0.004631230702522788</v>
      </c>
      <c r="E2222" s="121">
        <v>1.7993405494535817</v>
      </c>
      <c r="F2222" s="86" t="s">
        <v>2578</v>
      </c>
      <c r="G2222" s="86" t="b">
        <v>0</v>
      </c>
      <c r="H2222" s="86" t="b">
        <v>0</v>
      </c>
      <c r="I2222" s="86" t="b">
        <v>0</v>
      </c>
      <c r="J2222" s="86" t="b">
        <v>0</v>
      </c>
      <c r="K2222" s="86" t="b">
        <v>0</v>
      </c>
      <c r="L2222" s="86" t="b">
        <v>0</v>
      </c>
    </row>
    <row r="2223" spans="1:12" ht="15">
      <c r="A2223" s="86" t="s">
        <v>3523</v>
      </c>
      <c r="B2223" s="86" t="s">
        <v>3217</v>
      </c>
      <c r="C2223" s="86">
        <v>2</v>
      </c>
      <c r="D2223" s="121">
        <v>0.004631230702522788</v>
      </c>
      <c r="E2223" s="121">
        <v>1.7993405494535817</v>
      </c>
      <c r="F2223" s="86" t="s">
        <v>2578</v>
      </c>
      <c r="G2223" s="86" t="b">
        <v>0</v>
      </c>
      <c r="H2223" s="86" t="b">
        <v>0</v>
      </c>
      <c r="I2223" s="86" t="b">
        <v>0</v>
      </c>
      <c r="J2223" s="86" t="b">
        <v>0</v>
      </c>
      <c r="K2223" s="86" t="b">
        <v>0</v>
      </c>
      <c r="L2223" s="86" t="b">
        <v>0</v>
      </c>
    </row>
    <row r="2224" spans="1:12" ht="15">
      <c r="A2224" s="86" t="s">
        <v>3217</v>
      </c>
      <c r="B2224" s="86" t="s">
        <v>2649</v>
      </c>
      <c r="C2224" s="86">
        <v>2</v>
      </c>
      <c r="D2224" s="121">
        <v>0.004631230702522788</v>
      </c>
      <c r="E2224" s="121">
        <v>1.6232492903979006</v>
      </c>
      <c r="F2224" s="86" t="s">
        <v>2578</v>
      </c>
      <c r="G2224" s="86" t="b">
        <v>0</v>
      </c>
      <c r="H2224" s="86" t="b">
        <v>0</v>
      </c>
      <c r="I2224" s="86" t="b">
        <v>0</v>
      </c>
      <c r="J2224" s="86" t="b">
        <v>0</v>
      </c>
      <c r="K2224" s="86" t="b">
        <v>0</v>
      </c>
      <c r="L2224" s="86" t="b">
        <v>0</v>
      </c>
    </row>
    <row r="2225" spans="1:12" ht="15">
      <c r="A2225" s="86" t="s">
        <v>2649</v>
      </c>
      <c r="B2225" s="86" t="s">
        <v>3269</v>
      </c>
      <c r="C2225" s="86">
        <v>2</v>
      </c>
      <c r="D2225" s="121">
        <v>0.004631230702522788</v>
      </c>
      <c r="E2225" s="121">
        <v>1.6232492903979006</v>
      </c>
      <c r="F2225" s="86" t="s">
        <v>2578</v>
      </c>
      <c r="G2225" s="86" t="b">
        <v>0</v>
      </c>
      <c r="H2225" s="86" t="b">
        <v>0</v>
      </c>
      <c r="I2225" s="86" t="b">
        <v>0</v>
      </c>
      <c r="J2225" s="86" t="b">
        <v>0</v>
      </c>
      <c r="K2225" s="86" t="b">
        <v>0</v>
      </c>
      <c r="L2225" s="86" t="b">
        <v>0</v>
      </c>
    </row>
    <row r="2226" spans="1:12" ht="15">
      <c r="A2226" s="86" t="s">
        <v>3269</v>
      </c>
      <c r="B2226" s="86" t="s">
        <v>3524</v>
      </c>
      <c r="C2226" s="86">
        <v>2</v>
      </c>
      <c r="D2226" s="121">
        <v>0.004631230702522788</v>
      </c>
      <c r="E2226" s="121">
        <v>1.7993405494535817</v>
      </c>
      <c r="F2226" s="86" t="s">
        <v>2578</v>
      </c>
      <c r="G2226" s="86" t="b">
        <v>0</v>
      </c>
      <c r="H2226" s="86" t="b">
        <v>0</v>
      </c>
      <c r="I2226" s="86" t="b">
        <v>0</v>
      </c>
      <c r="J2226" s="86" t="b">
        <v>0</v>
      </c>
      <c r="K2226" s="86" t="b">
        <v>0</v>
      </c>
      <c r="L2226" s="86" t="b">
        <v>0</v>
      </c>
    </row>
    <row r="2227" spans="1:12" ht="15">
      <c r="A2227" s="86" t="s">
        <v>3524</v>
      </c>
      <c r="B2227" s="86" t="s">
        <v>3257</v>
      </c>
      <c r="C2227" s="86">
        <v>2</v>
      </c>
      <c r="D2227" s="121">
        <v>0.004631230702522788</v>
      </c>
      <c r="E2227" s="121">
        <v>1.7993405494535817</v>
      </c>
      <c r="F2227" s="86" t="s">
        <v>2578</v>
      </c>
      <c r="G2227" s="86" t="b">
        <v>0</v>
      </c>
      <c r="H2227" s="86" t="b">
        <v>0</v>
      </c>
      <c r="I2227" s="86" t="b">
        <v>0</v>
      </c>
      <c r="J2227" s="86" t="b">
        <v>0</v>
      </c>
      <c r="K2227" s="86" t="b">
        <v>0</v>
      </c>
      <c r="L2227" s="86" t="b">
        <v>0</v>
      </c>
    </row>
    <row r="2228" spans="1:12" ht="15">
      <c r="A2228" s="86" t="s">
        <v>3257</v>
      </c>
      <c r="B2228" s="86" t="s">
        <v>3344</v>
      </c>
      <c r="C2228" s="86">
        <v>2</v>
      </c>
      <c r="D2228" s="121">
        <v>0.004631230702522788</v>
      </c>
      <c r="E2228" s="121">
        <v>1.7993405494535817</v>
      </c>
      <c r="F2228" s="86" t="s">
        <v>2578</v>
      </c>
      <c r="G2228" s="86" t="b">
        <v>0</v>
      </c>
      <c r="H2228" s="86" t="b">
        <v>0</v>
      </c>
      <c r="I2228" s="86" t="b">
        <v>0</v>
      </c>
      <c r="J2228" s="86" t="b">
        <v>0</v>
      </c>
      <c r="K2228" s="86" t="b">
        <v>0</v>
      </c>
      <c r="L2228" s="86" t="b">
        <v>0</v>
      </c>
    </row>
    <row r="2229" spans="1:12" ht="15">
      <c r="A2229" s="86" t="s">
        <v>3344</v>
      </c>
      <c r="B2229" s="86" t="s">
        <v>2723</v>
      </c>
      <c r="C2229" s="86">
        <v>2</v>
      </c>
      <c r="D2229" s="121">
        <v>0.004631230702522788</v>
      </c>
      <c r="E2229" s="121">
        <v>1.6232492903979006</v>
      </c>
      <c r="F2229" s="86" t="s">
        <v>2578</v>
      </c>
      <c r="G2229" s="86" t="b">
        <v>0</v>
      </c>
      <c r="H2229" s="86" t="b">
        <v>0</v>
      </c>
      <c r="I2229" s="86" t="b">
        <v>0</v>
      </c>
      <c r="J2229" s="86" t="b">
        <v>0</v>
      </c>
      <c r="K2229" s="86" t="b">
        <v>0</v>
      </c>
      <c r="L2229" s="86" t="b">
        <v>0</v>
      </c>
    </row>
    <row r="2230" spans="1:12" ht="15">
      <c r="A2230" s="86" t="s">
        <v>247</v>
      </c>
      <c r="B2230" s="86" t="s">
        <v>3165</v>
      </c>
      <c r="C2230" s="86">
        <v>2</v>
      </c>
      <c r="D2230" s="121">
        <v>0.004631230702522788</v>
      </c>
      <c r="E2230" s="121">
        <v>1.6232492903979006</v>
      </c>
      <c r="F2230" s="86" t="s">
        <v>2578</v>
      </c>
      <c r="G2230" s="86" t="b">
        <v>0</v>
      </c>
      <c r="H2230" s="86" t="b">
        <v>0</v>
      </c>
      <c r="I2230" s="86" t="b">
        <v>0</v>
      </c>
      <c r="J2230" s="86" t="b">
        <v>0</v>
      </c>
      <c r="K2230" s="86" t="b">
        <v>0</v>
      </c>
      <c r="L2230" s="86" t="b">
        <v>0</v>
      </c>
    </row>
    <row r="2231" spans="1:12" ht="15">
      <c r="A2231" s="86" t="s">
        <v>3165</v>
      </c>
      <c r="B2231" s="86" t="s">
        <v>2721</v>
      </c>
      <c r="C2231" s="86">
        <v>2</v>
      </c>
      <c r="D2231" s="121">
        <v>0.004631230702522788</v>
      </c>
      <c r="E2231" s="121">
        <v>1.7993405494535817</v>
      </c>
      <c r="F2231" s="86" t="s">
        <v>2578</v>
      </c>
      <c r="G2231" s="86" t="b">
        <v>0</v>
      </c>
      <c r="H2231" s="86" t="b">
        <v>0</v>
      </c>
      <c r="I2231" s="86" t="b">
        <v>0</v>
      </c>
      <c r="J2231" s="86" t="b">
        <v>0</v>
      </c>
      <c r="K2231" s="86" t="b">
        <v>0</v>
      </c>
      <c r="L2231" s="86" t="b">
        <v>0</v>
      </c>
    </row>
    <row r="2232" spans="1:12" ht="15">
      <c r="A2232" s="86" t="s">
        <v>2721</v>
      </c>
      <c r="B2232" s="86" t="s">
        <v>2713</v>
      </c>
      <c r="C2232" s="86">
        <v>2</v>
      </c>
      <c r="D2232" s="121">
        <v>0.004631230702522788</v>
      </c>
      <c r="E2232" s="121">
        <v>1.4983105537896007</v>
      </c>
      <c r="F2232" s="86" t="s">
        <v>2578</v>
      </c>
      <c r="G2232" s="86" t="b">
        <v>0</v>
      </c>
      <c r="H2232" s="86" t="b">
        <v>0</v>
      </c>
      <c r="I2232" s="86" t="b">
        <v>0</v>
      </c>
      <c r="J2232" s="86" t="b">
        <v>0</v>
      </c>
      <c r="K2232" s="86" t="b">
        <v>0</v>
      </c>
      <c r="L2232" s="86" t="b">
        <v>0</v>
      </c>
    </row>
    <row r="2233" spans="1:12" ht="15">
      <c r="A2233" s="86" t="s">
        <v>2713</v>
      </c>
      <c r="B2233" s="86" t="s">
        <v>3181</v>
      </c>
      <c r="C2233" s="86">
        <v>2</v>
      </c>
      <c r="D2233" s="121">
        <v>0.004631230702522788</v>
      </c>
      <c r="E2233" s="121">
        <v>1.6232492903979006</v>
      </c>
      <c r="F2233" s="86" t="s">
        <v>2578</v>
      </c>
      <c r="G2233" s="86" t="b">
        <v>0</v>
      </c>
      <c r="H2233" s="86" t="b">
        <v>0</v>
      </c>
      <c r="I2233" s="86" t="b">
        <v>0</v>
      </c>
      <c r="J2233" s="86" t="b">
        <v>0</v>
      </c>
      <c r="K2233" s="86" t="b">
        <v>0</v>
      </c>
      <c r="L2233" s="86" t="b">
        <v>0</v>
      </c>
    </row>
    <row r="2234" spans="1:12" ht="15">
      <c r="A2234" s="86" t="s">
        <v>3181</v>
      </c>
      <c r="B2234" s="86" t="s">
        <v>3180</v>
      </c>
      <c r="C2234" s="86">
        <v>2</v>
      </c>
      <c r="D2234" s="121">
        <v>0.004631230702522788</v>
      </c>
      <c r="E2234" s="121">
        <v>1.7993405494535817</v>
      </c>
      <c r="F2234" s="86" t="s">
        <v>2578</v>
      </c>
      <c r="G2234" s="86" t="b">
        <v>0</v>
      </c>
      <c r="H2234" s="86" t="b">
        <v>0</v>
      </c>
      <c r="I2234" s="86" t="b">
        <v>0</v>
      </c>
      <c r="J2234" s="86" t="b">
        <v>0</v>
      </c>
      <c r="K2234" s="86" t="b">
        <v>0</v>
      </c>
      <c r="L2234" s="86" t="b">
        <v>0</v>
      </c>
    </row>
    <row r="2235" spans="1:12" ht="15">
      <c r="A2235" s="86" t="s">
        <v>3180</v>
      </c>
      <c r="B2235" s="86" t="s">
        <v>2762</v>
      </c>
      <c r="C2235" s="86">
        <v>2</v>
      </c>
      <c r="D2235" s="121">
        <v>0.004631230702522788</v>
      </c>
      <c r="E2235" s="121">
        <v>1.6232492903979006</v>
      </c>
      <c r="F2235" s="86" t="s">
        <v>2578</v>
      </c>
      <c r="G2235" s="86" t="b">
        <v>0</v>
      </c>
      <c r="H2235" s="86" t="b">
        <v>0</v>
      </c>
      <c r="I2235" s="86" t="b">
        <v>0</v>
      </c>
      <c r="J2235" s="86" t="b">
        <v>0</v>
      </c>
      <c r="K2235" s="86" t="b">
        <v>0</v>
      </c>
      <c r="L2235" s="86" t="b">
        <v>0</v>
      </c>
    </row>
    <row r="2236" spans="1:12" ht="15">
      <c r="A2236" s="86" t="s">
        <v>2762</v>
      </c>
      <c r="B2236" s="86" t="s">
        <v>3525</v>
      </c>
      <c r="C2236" s="86">
        <v>2</v>
      </c>
      <c r="D2236" s="121">
        <v>0.004631230702522788</v>
      </c>
      <c r="E2236" s="121">
        <v>1.6232492903979006</v>
      </c>
      <c r="F2236" s="86" t="s">
        <v>2578</v>
      </c>
      <c r="G2236" s="86" t="b">
        <v>0</v>
      </c>
      <c r="H2236" s="86" t="b">
        <v>0</v>
      </c>
      <c r="I2236" s="86" t="b">
        <v>0</v>
      </c>
      <c r="J2236" s="86" t="b">
        <v>0</v>
      </c>
      <c r="K2236" s="86" t="b">
        <v>0</v>
      </c>
      <c r="L2236" s="86" t="b">
        <v>0</v>
      </c>
    </row>
    <row r="2237" spans="1:12" ht="15">
      <c r="A2237" s="86" t="s">
        <v>3744</v>
      </c>
      <c r="B2237" s="86" t="s">
        <v>3225</v>
      </c>
      <c r="C2237" s="86">
        <v>2</v>
      </c>
      <c r="D2237" s="121">
        <v>0.009262461405045577</v>
      </c>
      <c r="E2237" s="121">
        <v>1.7993405494535817</v>
      </c>
      <c r="F2237" s="86" t="s">
        <v>2578</v>
      </c>
      <c r="G2237" s="86" t="b">
        <v>0</v>
      </c>
      <c r="H2237" s="86" t="b">
        <v>0</v>
      </c>
      <c r="I2237" s="86" t="b">
        <v>0</v>
      </c>
      <c r="J2237" s="86" t="b">
        <v>0</v>
      </c>
      <c r="K2237" s="86" t="b">
        <v>0</v>
      </c>
      <c r="L2237" s="86" t="b">
        <v>0</v>
      </c>
    </row>
    <row r="2238" spans="1:12" ht="15">
      <c r="A2238" s="86" t="s">
        <v>2766</v>
      </c>
      <c r="B2238" s="86" t="s">
        <v>2741</v>
      </c>
      <c r="C2238" s="86">
        <v>3</v>
      </c>
      <c r="D2238" s="121">
        <v>0.006461614066495818</v>
      </c>
      <c r="E2238" s="121">
        <v>1.3891660843645324</v>
      </c>
      <c r="F2238" s="86" t="s">
        <v>2579</v>
      </c>
      <c r="G2238" s="86" t="b">
        <v>0</v>
      </c>
      <c r="H2238" s="86" t="b">
        <v>0</v>
      </c>
      <c r="I2238" s="86" t="b">
        <v>0</v>
      </c>
      <c r="J2238" s="86" t="b">
        <v>0</v>
      </c>
      <c r="K2238" s="86" t="b">
        <v>0</v>
      </c>
      <c r="L2238" s="86" t="b">
        <v>0</v>
      </c>
    </row>
    <row r="2239" spans="1:12" ht="15">
      <c r="A2239" s="86" t="s">
        <v>2736</v>
      </c>
      <c r="B2239" s="86" t="s">
        <v>2737</v>
      </c>
      <c r="C2239" s="86">
        <v>2</v>
      </c>
      <c r="D2239" s="121">
        <v>0.013572233093903277</v>
      </c>
      <c r="E2239" s="121">
        <v>1.6901960800285136</v>
      </c>
      <c r="F2239" s="86" t="s">
        <v>2579</v>
      </c>
      <c r="G2239" s="86" t="b">
        <v>0</v>
      </c>
      <c r="H2239" s="86" t="b">
        <v>0</v>
      </c>
      <c r="I2239" s="86" t="b">
        <v>0</v>
      </c>
      <c r="J2239" s="86" t="b">
        <v>0</v>
      </c>
      <c r="K2239" s="86" t="b">
        <v>0</v>
      </c>
      <c r="L2239" s="86" t="b">
        <v>0</v>
      </c>
    </row>
    <row r="2240" spans="1:12" ht="15">
      <c r="A2240" s="86" t="s">
        <v>2737</v>
      </c>
      <c r="B2240" s="86" t="s">
        <v>2650</v>
      </c>
      <c r="C2240" s="86">
        <v>2</v>
      </c>
      <c r="D2240" s="121">
        <v>0.013572233093903277</v>
      </c>
      <c r="E2240" s="121">
        <v>1.6901960800285136</v>
      </c>
      <c r="F2240" s="86" t="s">
        <v>2579</v>
      </c>
      <c r="G2240" s="86" t="b">
        <v>0</v>
      </c>
      <c r="H2240" s="86" t="b">
        <v>0</v>
      </c>
      <c r="I2240" s="86" t="b">
        <v>0</v>
      </c>
      <c r="J2240" s="86" t="b">
        <v>0</v>
      </c>
      <c r="K2240" s="86" t="b">
        <v>0</v>
      </c>
      <c r="L2240" s="86" t="b">
        <v>0</v>
      </c>
    </row>
    <row r="2241" spans="1:12" ht="15">
      <c r="A2241" s="86" t="s">
        <v>2650</v>
      </c>
      <c r="B2241" s="86" t="s">
        <v>2716</v>
      </c>
      <c r="C2241" s="86">
        <v>2</v>
      </c>
      <c r="D2241" s="121">
        <v>0.013572233093903277</v>
      </c>
      <c r="E2241" s="121">
        <v>1.5141048209728323</v>
      </c>
      <c r="F2241" s="86" t="s">
        <v>2579</v>
      </c>
      <c r="G2241" s="86" t="b">
        <v>0</v>
      </c>
      <c r="H2241" s="86" t="b">
        <v>0</v>
      </c>
      <c r="I2241" s="86" t="b">
        <v>0</v>
      </c>
      <c r="J2241" s="86" t="b">
        <v>0</v>
      </c>
      <c r="K2241" s="86" t="b">
        <v>0</v>
      </c>
      <c r="L2241" s="86" t="b">
        <v>0</v>
      </c>
    </row>
    <row r="2242" spans="1:12" ht="15">
      <c r="A2242" s="86" t="s">
        <v>2716</v>
      </c>
      <c r="B2242" s="86" t="s">
        <v>2738</v>
      </c>
      <c r="C2242" s="86">
        <v>2</v>
      </c>
      <c r="D2242" s="121">
        <v>0.013572233093903277</v>
      </c>
      <c r="E2242" s="121">
        <v>1.5141048209728323</v>
      </c>
      <c r="F2242" s="86" t="s">
        <v>2579</v>
      </c>
      <c r="G2242" s="86" t="b">
        <v>0</v>
      </c>
      <c r="H2242" s="86" t="b">
        <v>0</v>
      </c>
      <c r="I2242" s="86" t="b">
        <v>0</v>
      </c>
      <c r="J2242" s="86" t="b">
        <v>0</v>
      </c>
      <c r="K2242" s="86" t="b">
        <v>0</v>
      </c>
      <c r="L2242" s="86" t="b">
        <v>0</v>
      </c>
    </row>
    <row r="2243" spans="1:12" ht="15">
      <c r="A2243" s="86" t="s">
        <v>2738</v>
      </c>
      <c r="B2243" s="86" t="s">
        <v>2739</v>
      </c>
      <c r="C2243" s="86">
        <v>2</v>
      </c>
      <c r="D2243" s="121">
        <v>0.013572233093903277</v>
      </c>
      <c r="E2243" s="121">
        <v>1.6901960800285136</v>
      </c>
      <c r="F2243" s="86" t="s">
        <v>2579</v>
      </c>
      <c r="G2243" s="86" t="b">
        <v>0</v>
      </c>
      <c r="H2243" s="86" t="b">
        <v>0</v>
      </c>
      <c r="I2243" s="86" t="b">
        <v>0</v>
      </c>
      <c r="J2243" s="86" t="b">
        <v>0</v>
      </c>
      <c r="K2243" s="86" t="b">
        <v>0</v>
      </c>
      <c r="L2243" s="86" t="b">
        <v>0</v>
      </c>
    </row>
    <row r="2244" spans="1:12" ht="15">
      <c r="A2244" s="86" t="s">
        <v>2717</v>
      </c>
      <c r="B2244" s="86" t="s">
        <v>2713</v>
      </c>
      <c r="C2244" s="86">
        <v>2</v>
      </c>
      <c r="D2244" s="121">
        <v>0.007726990459651215</v>
      </c>
      <c r="E2244" s="121">
        <v>1.292256071356476</v>
      </c>
      <c r="F2244" s="86" t="s">
        <v>2579</v>
      </c>
      <c r="G2244" s="86" t="b">
        <v>0</v>
      </c>
      <c r="H2244" s="86" t="b">
        <v>0</v>
      </c>
      <c r="I2244" s="86" t="b">
        <v>0</v>
      </c>
      <c r="J2244" s="86" t="b">
        <v>0</v>
      </c>
      <c r="K2244" s="86" t="b">
        <v>0</v>
      </c>
      <c r="L2244" s="86" t="b">
        <v>0</v>
      </c>
    </row>
    <row r="2245" spans="1:12" ht="15">
      <c r="A2245" s="86" t="s">
        <v>2715</v>
      </c>
      <c r="B2245" s="86" t="s">
        <v>2765</v>
      </c>
      <c r="C2245" s="86">
        <v>2</v>
      </c>
      <c r="D2245" s="121">
        <v>0.007726990459651215</v>
      </c>
      <c r="E2245" s="121">
        <v>1.2130748253088512</v>
      </c>
      <c r="F2245" s="86" t="s">
        <v>2579</v>
      </c>
      <c r="G2245" s="86" t="b">
        <v>0</v>
      </c>
      <c r="H2245" s="86" t="b">
        <v>0</v>
      </c>
      <c r="I2245" s="86" t="b">
        <v>0</v>
      </c>
      <c r="J2245" s="86" t="b">
        <v>0</v>
      </c>
      <c r="K2245" s="86" t="b">
        <v>0</v>
      </c>
      <c r="L2245" s="86" t="b">
        <v>0</v>
      </c>
    </row>
    <row r="2246" spans="1:12" ht="15">
      <c r="A2246" s="86" t="s">
        <v>2765</v>
      </c>
      <c r="B2246" s="86" t="s">
        <v>2722</v>
      </c>
      <c r="C2246" s="86">
        <v>2</v>
      </c>
      <c r="D2246" s="121">
        <v>0.007726990459651215</v>
      </c>
      <c r="E2246" s="121">
        <v>1.2130748253088512</v>
      </c>
      <c r="F2246" s="86" t="s">
        <v>2579</v>
      </c>
      <c r="G2246" s="86" t="b">
        <v>0</v>
      </c>
      <c r="H2246" s="86" t="b">
        <v>0</v>
      </c>
      <c r="I2246" s="86" t="b">
        <v>0</v>
      </c>
      <c r="J2246" s="86" t="b">
        <v>0</v>
      </c>
      <c r="K2246" s="86" t="b">
        <v>0</v>
      </c>
      <c r="L2246" s="86" t="b">
        <v>0</v>
      </c>
    </row>
    <row r="2247" spans="1:12" ht="15">
      <c r="A2247" s="86" t="s">
        <v>2722</v>
      </c>
      <c r="B2247" s="86" t="s">
        <v>2766</v>
      </c>
      <c r="C2247" s="86">
        <v>2</v>
      </c>
      <c r="D2247" s="121">
        <v>0.007726990459651215</v>
      </c>
      <c r="E2247" s="121">
        <v>1.2130748253088512</v>
      </c>
      <c r="F2247" s="86" t="s">
        <v>2579</v>
      </c>
      <c r="G2247" s="86" t="b">
        <v>0</v>
      </c>
      <c r="H2247" s="86" t="b">
        <v>0</v>
      </c>
      <c r="I2247" s="86" t="b">
        <v>0</v>
      </c>
      <c r="J2247" s="86" t="b">
        <v>0</v>
      </c>
      <c r="K2247" s="86" t="b">
        <v>0</v>
      </c>
      <c r="L2247" s="86" t="b">
        <v>0</v>
      </c>
    </row>
    <row r="2248" spans="1:12" ht="15">
      <c r="A2248" s="86" t="s">
        <v>2763</v>
      </c>
      <c r="B2248" s="86" t="s">
        <v>320</v>
      </c>
      <c r="C2248" s="86">
        <v>4</v>
      </c>
      <c r="D2248" s="121">
        <v>0.002959084366658211</v>
      </c>
      <c r="E2248" s="121">
        <v>1.4014005407815442</v>
      </c>
      <c r="F2248" s="86" t="s">
        <v>2580</v>
      </c>
      <c r="G2248" s="86" t="b">
        <v>0</v>
      </c>
      <c r="H2248" s="86" t="b">
        <v>0</v>
      </c>
      <c r="I2248" s="86" t="b">
        <v>0</v>
      </c>
      <c r="J2248" s="86" t="b">
        <v>0</v>
      </c>
      <c r="K2248" s="86" t="b">
        <v>0</v>
      </c>
      <c r="L2248" s="86" t="b">
        <v>0</v>
      </c>
    </row>
    <row r="2249" spans="1:12" ht="15">
      <c r="A2249" s="86" t="s">
        <v>320</v>
      </c>
      <c r="B2249" s="86" t="s">
        <v>2768</v>
      </c>
      <c r="C2249" s="86">
        <v>4</v>
      </c>
      <c r="D2249" s="121">
        <v>0.002959084366658211</v>
      </c>
      <c r="E2249" s="121">
        <v>1.4014005407815442</v>
      </c>
      <c r="F2249" s="86" t="s">
        <v>2580</v>
      </c>
      <c r="G2249" s="86" t="b">
        <v>0</v>
      </c>
      <c r="H2249" s="86" t="b">
        <v>0</v>
      </c>
      <c r="I2249" s="86" t="b">
        <v>0</v>
      </c>
      <c r="J2249" s="86" t="b">
        <v>0</v>
      </c>
      <c r="K2249" s="86" t="b">
        <v>0</v>
      </c>
      <c r="L2249" s="86" t="b">
        <v>0</v>
      </c>
    </row>
    <row r="2250" spans="1:12" ht="15">
      <c r="A2250" s="86" t="s">
        <v>2768</v>
      </c>
      <c r="B2250" s="86" t="s">
        <v>2715</v>
      </c>
      <c r="C2250" s="86">
        <v>4</v>
      </c>
      <c r="D2250" s="121">
        <v>0.002959084366658211</v>
      </c>
      <c r="E2250" s="121">
        <v>1.4014005407815442</v>
      </c>
      <c r="F2250" s="86" t="s">
        <v>2580</v>
      </c>
      <c r="G2250" s="86" t="b">
        <v>0</v>
      </c>
      <c r="H2250" s="86" t="b">
        <v>0</v>
      </c>
      <c r="I2250" s="86" t="b">
        <v>0</v>
      </c>
      <c r="J2250" s="86" t="b">
        <v>0</v>
      </c>
      <c r="K2250" s="86" t="b">
        <v>0</v>
      </c>
      <c r="L2250" s="86" t="b">
        <v>0</v>
      </c>
    </row>
    <row r="2251" spans="1:12" ht="15">
      <c r="A2251" s="86" t="s">
        <v>2715</v>
      </c>
      <c r="B2251" s="86" t="s">
        <v>2770</v>
      </c>
      <c r="C2251" s="86">
        <v>4</v>
      </c>
      <c r="D2251" s="121">
        <v>0.002959084366658211</v>
      </c>
      <c r="E2251" s="121">
        <v>1.4983105537896007</v>
      </c>
      <c r="F2251" s="86" t="s">
        <v>2580</v>
      </c>
      <c r="G2251" s="86" t="b">
        <v>0</v>
      </c>
      <c r="H2251" s="86" t="b">
        <v>0</v>
      </c>
      <c r="I2251" s="86" t="b">
        <v>0</v>
      </c>
      <c r="J2251" s="86" t="b">
        <v>0</v>
      </c>
      <c r="K2251" s="86" t="b">
        <v>0</v>
      </c>
      <c r="L2251" s="86" t="b">
        <v>0</v>
      </c>
    </row>
    <row r="2252" spans="1:12" ht="15">
      <c r="A2252" s="86" t="s">
        <v>2770</v>
      </c>
      <c r="B2252" s="86" t="s">
        <v>2771</v>
      </c>
      <c r="C2252" s="86">
        <v>4</v>
      </c>
      <c r="D2252" s="121">
        <v>0.002959084366658211</v>
      </c>
      <c r="E2252" s="121">
        <v>1.4983105537896007</v>
      </c>
      <c r="F2252" s="86" t="s">
        <v>2580</v>
      </c>
      <c r="G2252" s="86" t="b">
        <v>0</v>
      </c>
      <c r="H2252" s="86" t="b">
        <v>0</v>
      </c>
      <c r="I2252" s="86" t="b">
        <v>0</v>
      </c>
      <c r="J2252" s="86" t="b">
        <v>0</v>
      </c>
      <c r="K2252" s="86" t="b">
        <v>0</v>
      </c>
      <c r="L2252" s="86" t="b">
        <v>0</v>
      </c>
    </row>
    <row r="2253" spans="1:12" ht="15">
      <c r="A2253" s="86" t="s">
        <v>2771</v>
      </c>
      <c r="B2253" s="86" t="s">
        <v>334</v>
      </c>
      <c r="C2253" s="86">
        <v>4</v>
      </c>
      <c r="D2253" s="121">
        <v>0.002959084366658211</v>
      </c>
      <c r="E2253" s="121">
        <v>1.4983105537896007</v>
      </c>
      <c r="F2253" s="86" t="s">
        <v>2580</v>
      </c>
      <c r="G2253" s="86" t="b">
        <v>0</v>
      </c>
      <c r="H2253" s="86" t="b">
        <v>0</v>
      </c>
      <c r="I2253" s="86" t="b">
        <v>0</v>
      </c>
      <c r="J2253" s="86" t="b">
        <v>0</v>
      </c>
      <c r="K2253" s="86" t="b">
        <v>0</v>
      </c>
      <c r="L2253" s="86" t="b">
        <v>0</v>
      </c>
    </row>
    <row r="2254" spans="1:12" ht="15">
      <c r="A2254" s="86" t="s">
        <v>334</v>
      </c>
      <c r="B2254" s="86" t="s">
        <v>2769</v>
      </c>
      <c r="C2254" s="86">
        <v>4</v>
      </c>
      <c r="D2254" s="121">
        <v>0.002959084366658211</v>
      </c>
      <c r="E2254" s="121">
        <v>1.4014005407815442</v>
      </c>
      <c r="F2254" s="86" t="s">
        <v>2580</v>
      </c>
      <c r="G2254" s="86" t="b">
        <v>0</v>
      </c>
      <c r="H2254" s="86" t="b">
        <v>0</v>
      </c>
      <c r="I2254" s="86" t="b">
        <v>0</v>
      </c>
      <c r="J2254" s="86" t="b">
        <v>0</v>
      </c>
      <c r="K2254" s="86" t="b">
        <v>0</v>
      </c>
      <c r="L2254" s="86" t="b">
        <v>0</v>
      </c>
    </row>
    <row r="2255" spans="1:12" ht="15">
      <c r="A2255" s="86" t="s">
        <v>2769</v>
      </c>
      <c r="B2255" s="86" t="s">
        <v>2772</v>
      </c>
      <c r="C2255" s="86">
        <v>4</v>
      </c>
      <c r="D2255" s="121">
        <v>0.002959084366658211</v>
      </c>
      <c r="E2255" s="121">
        <v>1.4014005407815442</v>
      </c>
      <c r="F2255" s="86" t="s">
        <v>2580</v>
      </c>
      <c r="G2255" s="86" t="b">
        <v>0</v>
      </c>
      <c r="H2255" s="86" t="b">
        <v>0</v>
      </c>
      <c r="I2255" s="86" t="b">
        <v>0</v>
      </c>
      <c r="J2255" s="86" t="b">
        <v>0</v>
      </c>
      <c r="K2255" s="86" t="b">
        <v>0</v>
      </c>
      <c r="L2255" s="86" t="b">
        <v>0</v>
      </c>
    </row>
    <row r="2256" spans="1:12" ht="15">
      <c r="A2256" s="86" t="s">
        <v>2772</v>
      </c>
      <c r="B2256" s="86" t="s">
        <v>3202</v>
      </c>
      <c r="C2256" s="86">
        <v>4</v>
      </c>
      <c r="D2256" s="121">
        <v>0.002959084366658211</v>
      </c>
      <c r="E2256" s="121">
        <v>1.4983105537896007</v>
      </c>
      <c r="F2256" s="86" t="s">
        <v>2580</v>
      </c>
      <c r="G2256" s="86" t="b">
        <v>0</v>
      </c>
      <c r="H2256" s="86" t="b">
        <v>0</v>
      </c>
      <c r="I2256" s="86" t="b">
        <v>0</v>
      </c>
      <c r="J2256" s="86" t="b">
        <v>0</v>
      </c>
      <c r="K2256" s="86" t="b">
        <v>0</v>
      </c>
      <c r="L2256" s="86" t="b">
        <v>0</v>
      </c>
    </row>
    <row r="2257" spans="1:12" ht="15">
      <c r="A2257" s="86" t="s">
        <v>3202</v>
      </c>
      <c r="B2257" s="86" t="s">
        <v>2756</v>
      </c>
      <c r="C2257" s="86">
        <v>4</v>
      </c>
      <c r="D2257" s="121">
        <v>0.002959084366658211</v>
      </c>
      <c r="E2257" s="121">
        <v>1.4983105537896007</v>
      </c>
      <c r="F2257" s="86" t="s">
        <v>2580</v>
      </c>
      <c r="G2257" s="86" t="b">
        <v>0</v>
      </c>
      <c r="H2257" s="86" t="b">
        <v>0</v>
      </c>
      <c r="I2257" s="86" t="b">
        <v>0</v>
      </c>
      <c r="J2257" s="86" t="b">
        <v>0</v>
      </c>
      <c r="K2257" s="86" t="b">
        <v>0</v>
      </c>
      <c r="L2257" s="86" t="b">
        <v>0</v>
      </c>
    </row>
    <row r="2258" spans="1:12" ht="15">
      <c r="A2258" s="86" t="s">
        <v>2717</v>
      </c>
      <c r="B2258" s="86" t="s">
        <v>2713</v>
      </c>
      <c r="C2258" s="86">
        <v>4</v>
      </c>
      <c r="D2258" s="121">
        <v>0.002959084366658211</v>
      </c>
      <c r="E2258" s="121">
        <v>1.4014005407815442</v>
      </c>
      <c r="F2258" s="86" t="s">
        <v>2580</v>
      </c>
      <c r="G2258" s="86" t="b">
        <v>0</v>
      </c>
      <c r="H2258" s="86" t="b">
        <v>0</v>
      </c>
      <c r="I2258" s="86" t="b">
        <v>0</v>
      </c>
      <c r="J2258" s="86" t="b">
        <v>0</v>
      </c>
      <c r="K2258" s="86" t="b">
        <v>0</v>
      </c>
      <c r="L2258" s="86" t="b">
        <v>0</v>
      </c>
    </row>
    <row r="2259" spans="1:12" ht="15">
      <c r="A2259" s="86" t="s">
        <v>3185</v>
      </c>
      <c r="B2259" s="86" t="s">
        <v>2729</v>
      </c>
      <c r="C2259" s="86">
        <v>3</v>
      </c>
      <c r="D2259" s="121">
        <v>0.005080505716405108</v>
      </c>
      <c r="E2259" s="121">
        <v>1.6232492903979006</v>
      </c>
      <c r="F2259" s="86" t="s">
        <v>2580</v>
      </c>
      <c r="G2259" s="86" t="b">
        <v>0</v>
      </c>
      <c r="H2259" s="86" t="b">
        <v>0</v>
      </c>
      <c r="I2259" s="86" t="b">
        <v>0</v>
      </c>
      <c r="J2259" s="86" t="b">
        <v>0</v>
      </c>
      <c r="K2259" s="86" t="b">
        <v>0</v>
      </c>
      <c r="L2259" s="86" t="b">
        <v>0</v>
      </c>
    </row>
    <row r="2260" spans="1:12" ht="15">
      <c r="A2260" s="86" t="s">
        <v>2756</v>
      </c>
      <c r="B2260" s="86" t="s">
        <v>3405</v>
      </c>
      <c r="C2260" s="86">
        <v>2</v>
      </c>
      <c r="D2260" s="121">
        <v>0.006075419979725764</v>
      </c>
      <c r="E2260" s="121">
        <v>1.4983105537896007</v>
      </c>
      <c r="F2260" s="86" t="s">
        <v>2580</v>
      </c>
      <c r="G2260" s="86" t="b">
        <v>0</v>
      </c>
      <c r="H2260" s="86" t="b">
        <v>0</v>
      </c>
      <c r="I2260" s="86" t="b">
        <v>0</v>
      </c>
      <c r="J2260" s="86" t="b">
        <v>0</v>
      </c>
      <c r="K2260" s="86" t="b">
        <v>0</v>
      </c>
      <c r="L2260" s="86" t="b">
        <v>0</v>
      </c>
    </row>
    <row r="2261" spans="1:12" ht="15">
      <c r="A2261" s="86" t="s">
        <v>3405</v>
      </c>
      <c r="B2261" s="86" t="s">
        <v>3245</v>
      </c>
      <c r="C2261" s="86">
        <v>2</v>
      </c>
      <c r="D2261" s="121">
        <v>0.006075419979725764</v>
      </c>
      <c r="E2261" s="121">
        <v>1.4983105537896007</v>
      </c>
      <c r="F2261" s="86" t="s">
        <v>2580</v>
      </c>
      <c r="G2261" s="86" t="b">
        <v>0</v>
      </c>
      <c r="H2261" s="86" t="b">
        <v>0</v>
      </c>
      <c r="I2261" s="86" t="b">
        <v>0</v>
      </c>
      <c r="J2261" s="86" t="b">
        <v>0</v>
      </c>
      <c r="K2261" s="86" t="b">
        <v>0</v>
      </c>
      <c r="L2261" s="86" t="b">
        <v>0</v>
      </c>
    </row>
    <row r="2262" spans="1:12" ht="15">
      <c r="A2262" s="86" t="s">
        <v>3245</v>
      </c>
      <c r="B2262" s="86" t="s">
        <v>3406</v>
      </c>
      <c r="C2262" s="86">
        <v>2</v>
      </c>
      <c r="D2262" s="121">
        <v>0.006075419979725764</v>
      </c>
      <c r="E2262" s="121">
        <v>1.4983105537896007</v>
      </c>
      <c r="F2262" s="86" t="s">
        <v>2580</v>
      </c>
      <c r="G2262" s="86" t="b">
        <v>0</v>
      </c>
      <c r="H2262" s="86" t="b">
        <v>0</v>
      </c>
      <c r="I2262" s="86" t="b">
        <v>0</v>
      </c>
      <c r="J2262" s="86" t="b">
        <v>0</v>
      </c>
      <c r="K2262" s="86" t="b">
        <v>0</v>
      </c>
      <c r="L2262" s="86" t="b">
        <v>0</v>
      </c>
    </row>
    <row r="2263" spans="1:12" ht="15">
      <c r="A2263" s="86" t="s">
        <v>3406</v>
      </c>
      <c r="B2263" s="86" t="s">
        <v>3223</v>
      </c>
      <c r="C2263" s="86">
        <v>2</v>
      </c>
      <c r="D2263" s="121">
        <v>0.006075419979725764</v>
      </c>
      <c r="E2263" s="121">
        <v>1.4983105537896007</v>
      </c>
      <c r="F2263" s="86" t="s">
        <v>2580</v>
      </c>
      <c r="G2263" s="86" t="b">
        <v>0</v>
      </c>
      <c r="H2263" s="86" t="b">
        <v>0</v>
      </c>
      <c r="I2263" s="86" t="b">
        <v>0</v>
      </c>
      <c r="J2263" s="86" t="b">
        <v>0</v>
      </c>
      <c r="K2263" s="86" t="b">
        <v>0</v>
      </c>
      <c r="L2263" s="86" t="b">
        <v>0</v>
      </c>
    </row>
    <row r="2264" spans="1:12" ht="15">
      <c r="A2264" s="86" t="s">
        <v>3223</v>
      </c>
      <c r="B2264" s="86" t="s">
        <v>2717</v>
      </c>
      <c r="C2264" s="86">
        <v>2</v>
      </c>
      <c r="D2264" s="121">
        <v>0.006075419979725764</v>
      </c>
      <c r="E2264" s="121">
        <v>1.1972805581256194</v>
      </c>
      <c r="F2264" s="86" t="s">
        <v>2580</v>
      </c>
      <c r="G2264" s="86" t="b">
        <v>0</v>
      </c>
      <c r="H2264" s="86" t="b">
        <v>0</v>
      </c>
      <c r="I2264" s="86" t="b">
        <v>0</v>
      </c>
      <c r="J2264" s="86" t="b">
        <v>0</v>
      </c>
      <c r="K2264" s="86" t="b">
        <v>0</v>
      </c>
      <c r="L2264" s="86" t="b">
        <v>0</v>
      </c>
    </row>
    <row r="2265" spans="1:12" ht="15">
      <c r="A2265" s="86" t="s">
        <v>2713</v>
      </c>
      <c r="B2265" s="86" t="s">
        <v>2766</v>
      </c>
      <c r="C2265" s="86">
        <v>2</v>
      </c>
      <c r="D2265" s="121">
        <v>0.006075419979725764</v>
      </c>
      <c r="E2265" s="121">
        <v>1.4014005407815442</v>
      </c>
      <c r="F2265" s="86" t="s">
        <v>2580</v>
      </c>
      <c r="G2265" s="86" t="b">
        <v>0</v>
      </c>
      <c r="H2265" s="86" t="b">
        <v>0</v>
      </c>
      <c r="I2265" s="86" t="b">
        <v>0</v>
      </c>
      <c r="J2265" s="86" t="b">
        <v>0</v>
      </c>
      <c r="K2265" s="86" t="b">
        <v>0</v>
      </c>
      <c r="L2265" s="86" t="b">
        <v>0</v>
      </c>
    </row>
    <row r="2266" spans="1:12" ht="15">
      <c r="A2266" s="86" t="s">
        <v>2766</v>
      </c>
      <c r="B2266" s="86" t="s">
        <v>2741</v>
      </c>
      <c r="C2266" s="86">
        <v>2</v>
      </c>
      <c r="D2266" s="121">
        <v>0.006075419979725764</v>
      </c>
      <c r="E2266" s="121">
        <v>1.7993405494535817</v>
      </c>
      <c r="F2266" s="86" t="s">
        <v>2580</v>
      </c>
      <c r="G2266" s="86" t="b">
        <v>0</v>
      </c>
      <c r="H2266" s="86" t="b">
        <v>0</v>
      </c>
      <c r="I2266" s="86" t="b">
        <v>0</v>
      </c>
      <c r="J2266" s="86" t="b">
        <v>0</v>
      </c>
      <c r="K2266" s="86" t="b">
        <v>0</v>
      </c>
      <c r="L2266" s="86" t="b">
        <v>0</v>
      </c>
    </row>
    <row r="2267" spans="1:12" ht="15">
      <c r="A2267" s="86" t="s">
        <v>2741</v>
      </c>
      <c r="B2267" s="86" t="s">
        <v>3273</v>
      </c>
      <c r="C2267" s="86">
        <v>2</v>
      </c>
      <c r="D2267" s="121">
        <v>0.006075419979725764</v>
      </c>
      <c r="E2267" s="121">
        <v>1.7993405494535817</v>
      </c>
      <c r="F2267" s="86" t="s">
        <v>2580</v>
      </c>
      <c r="G2267" s="86" t="b">
        <v>0</v>
      </c>
      <c r="H2267" s="86" t="b">
        <v>0</v>
      </c>
      <c r="I2267" s="86" t="b">
        <v>0</v>
      </c>
      <c r="J2267" s="86" t="b">
        <v>0</v>
      </c>
      <c r="K2267" s="86" t="b">
        <v>0</v>
      </c>
      <c r="L2267" s="86" t="b">
        <v>0</v>
      </c>
    </row>
    <row r="2268" spans="1:12" ht="15">
      <c r="A2268" s="86" t="s">
        <v>3273</v>
      </c>
      <c r="B2268" s="86" t="s">
        <v>2758</v>
      </c>
      <c r="C2268" s="86">
        <v>2</v>
      </c>
      <c r="D2268" s="121">
        <v>0.006075419979725764</v>
      </c>
      <c r="E2268" s="121">
        <v>1.7993405494535817</v>
      </c>
      <c r="F2268" s="86" t="s">
        <v>2580</v>
      </c>
      <c r="G2268" s="86" t="b">
        <v>0</v>
      </c>
      <c r="H2268" s="86" t="b">
        <v>0</v>
      </c>
      <c r="I2268" s="86" t="b">
        <v>0</v>
      </c>
      <c r="J2268" s="86" t="b">
        <v>0</v>
      </c>
      <c r="K2268" s="86" t="b">
        <v>0</v>
      </c>
      <c r="L2268" s="86" t="b">
        <v>0</v>
      </c>
    </row>
    <row r="2269" spans="1:12" ht="15">
      <c r="A2269" s="86" t="s">
        <v>2758</v>
      </c>
      <c r="B2269" s="86" t="s">
        <v>3224</v>
      </c>
      <c r="C2269" s="86">
        <v>2</v>
      </c>
      <c r="D2269" s="121">
        <v>0.006075419979725764</v>
      </c>
      <c r="E2269" s="121">
        <v>1.7993405494535817</v>
      </c>
      <c r="F2269" s="86" t="s">
        <v>2580</v>
      </c>
      <c r="G2269" s="86" t="b">
        <v>0</v>
      </c>
      <c r="H2269" s="86" t="b">
        <v>0</v>
      </c>
      <c r="I2269" s="86" t="b">
        <v>0</v>
      </c>
      <c r="J2269" s="86" t="b">
        <v>0</v>
      </c>
      <c r="K2269" s="86" t="b">
        <v>0</v>
      </c>
      <c r="L2269" s="86" t="b">
        <v>0</v>
      </c>
    </row>
    <row r="2270" spans="1:12" ht="15">
      <c r="A2270" s="86" t="s">
        <v>3224</v>
      </c>
      <c r="B2270" s="86" t="s">
        <v>2739</v>
      </c>
      <c r="C2270" s="86">
        <v>2</v>
      </c>
      <c r="D2270" s="121">
        <v>0.006075419979725764</v>
      </c>
      <c r="E2270" s="121">
        <v>1.7993405494535817</v>
      </c>
      <c r="F2270" s="86" t="s">
        <v>2580</v>
      </c>
      <c r="G2270" s="86" t="b">
        <v>0</v>
      </c>
      <c r="H2270" s="86" t="b">
        <v>0</v>
      </c>
      <c r="I2270" s="86" t="b">
        <v>0</v>
      </c>
      <c r="J2270" s="86" t="b">
        <v>0</v>
      </c>
      <c r="K2270" s="86" t="b">
        <v>0</v>
      </c>
      <c r="L2270" s="86" t="b">
        <v>0</v>
      </c>
    </row>
    <row r="2271" spans="1:12" ht="15">
      <c r="A2271" s="86" t="s">
        <v>2739</v>
      </c>
      <c r="B2271" s="86" t="s">
        <v>3213</v>
      </c>
      <c r="C2271" s="86">
        <v>2</v>
      </c>
      <c r="D2271" s="121">
        <v>0.006075419979725764</v>
      </c>
      <c r="E2271" s="121">
        <v>1.7993405494535817</v>
      </c>
      <c r="F2271" s="86" t="s">
        <v>2580</v>
      </c>
      <c r="G2271" s="86" t="b">
        <v>0</v>
      </c>
      <c r="H2271" s="86" t="b">
        <v>0</v>
      </c>
      <c r="I2271" s="86" t="b">
        <v>0</v>
      </c>
      <c r="J2271" s="86" t="b">
        <v>0</v>
      </c>
      <c r="K2271" s="86" t="b">
        <v>0</v>
      </c>
      <c r="L2271" s="86" t="b">
        <v>0</v>
      </c>
    </row>
    <row r="2272" spans="1:12" ht="15">
      <c r="A2272" s="86" t="s">
        <v>3213</v>
      </c>
      <c r="B2272" s="86" t="s">
        <v>3322</v>
      </c>
      <c r="C2272" s="86">
        <v>2</v>
      </c>
      <c r="D2272" s="121">
        <v>0.006075419979725764</v>
      </c>
      <c r="E2272" s="121">
        <v>1.7993405494535817</v>
      </c>
      <c r="F2272" s="86" t="s">
        <v>2580</v>
      </c>
      <c r="G2272" s="86" t="b">
        <v>0</v>
      </c>
      <c r="H2272" s="86" t="b">
        <v>0</v>
      </c>
      <c r="I2272" s="86" t="b">
        <v>0</v>
      </c>
      <c r="J2272" s="86" t="b">
        <v>0</v>
      </c>
      <c r="K2272" s="86" t="b">
        <v>0</v>
      </c>
      <c r="L2272" s="86" t="b">
        <v>0</v>
      </c>
    </row>
    <row r="2273" spans="1:12" ht="15">
      <c r="A2273" s="86" t="s">
        <v>3322</v>
      </c>
      <c r="B2273" s="86" t="s">
        <v>2714</v>
      </c>
      <c r="C2273" s="86">
        <v>2</v>
      </c>
      <c r="D2273" s="121">
        <v>0.006075419979725764</v>
      </c>
      <c r="E2273" s="121">
        <v>1.4983105537896007</v>
      </c>
      <c r="F2273" s="86" t="s">
        <v>2580</v>
      </c>
      <c r="G2273" s="86" t="b">
        <v>0</v>
      </c>
      <c r="H2273" s="86" t="b">
        <v>0</v>
      </c>
      <c r="I2273" s="86" t="b">
        <v>0</v>
      </c>
      <c r="J2273" s="86" t="b">
        <v>0</v>
      </c>
      <c r="K2273" s="86" t="b">
        <v>0</v>
      </c>
      <c r="L2273" s="86" t="b">
        <v>0</v>
      </c>
    </row>
    <row r="2274" spans="1:12" ht="15">
      <c r="A2274" s="86" t="s">
        <v>2714</v>
      </c>
      <c r="B2274" s="86" t="s">
        <v>3407</v>
      </c>
      <c r="C2274" s="86">
        <v>2</v>
      </c>
      <c r="D2274" s="121">
        <v>0.006075419979725764</v>
      </c>
      <c r="E2274" s="121">
        <v>1.4983105537896007</v>
      </c>
      <c r="F2274" s="86" t="s">
        <v>2580</v>
      </c>
      <c r="G2274" s="86" t="b">
        <v>0</v>
      </c>
      <c r="H2274" s="86" t="b">
        <v>0</v>
      </c>
      <c r="I2274" s="86" t="b">
        <v>0</v>
      </c>
      <c r="J2274" s="86" t="b">
        <v>0</v>
      </c>
      <c r="K2274" s="86" t="b">
        <v>0</v>
      </c>
      <c r="L2274" s="86" t="b">
        <v>0</v>
      </c>
    </row>
    <row r="2275" spans="1:12" ht="15">
      <c r="A2275" s="86" t="s">
        <v>3407</v>
      </c>
      <c r="B2275" s="86" t="s">
        <v>3179</v>
      </c>
      <c r="C2275" s="86">
        <v>2</v>
      </c>
      <c r="D2275" s="121">
        <v>0.006075419979725764</v>
      </c>
      <c r="E2275" s="121">
        <v>1.4983105537896007</v>
      </c>
      <c r="F2275" s="86" t="s">
        <v>2580</v>
      </c>
      <c r="G2275" s="86" t="b">
        <v>0</v>
      </c>
      <c r="H2275" s="86" t="b">
        <v>0</v>
      </c>
      <c r="I2275" s="86" t="b">
        <v>0</v>
      </c>
      <c r="J2275" s="86" t="b">
        <v>0</v>
      </c>
      <c r="K2275" s="86" t="b">
        <v>0</v>
      </c>
      <c r="L2275" s="86" t="b">
        <v>0</v>
      </c>
    </row>
    <row r="2276" spans="1:12" ht="15">
      <c r="A2276" s="86" t="s">
        <v>3179</v>
      </c>
      <c r="B2276" s="86" t="s">
        <v>3156</v>
      </c>
      <c r="C2276" s="86">
        <v>2</v>
      </c>
      <c r="D2276" s="121">
        <v>0.006075419979725764</v>
      </c>
      <c r="E2276" s="121">
        <v>1.4983105537896007</v>
      </c>
      <c r="F2276" s="86" t="s">
        <v>2580</v>
      </c>
      <c r="G2276" s="86" t="b">
        <v>0</v>
      </c>
      <c r="H2276" s="86" t="b">
        <v>0</v>
      </c>
      <c r="I2276" s="86" t="b">
        <v>0</v>
      </c>
      <c r="J2276" s="86" t="b">
        <v>0</v>
      </c>
      <c r="K2276" s="86" t="b">
        <v>0</v>
      </c>
      <c r="L2276" s="86" t="b">
        <v>0</v>
      </c>
    </row>
    <row r="2277" spans="1:12" ht="15">
      <c r="A2277" s="86" t="s">
        <v>2729</v>
      </c>
      <c r="B2277" s="86" t="s">
        <v>2717</v>
      </c>
      <c r="C2277" s="86">
        <v>2</v>
      </c>
      <c r="D2277" s="121">
        <v>0.006075419979725764</v>
      </c>
      <c r="E2277" s="121">
        <v>1.3222192947339193</v>
      </c>
      <c r="F2277" s="86" t="s">
        <v>2580</v>
      </c>
      <c r="G2277" s="86" t="b">
        <v>0</v>
      </c>
      <c r="H2277" s="86" t="b">
        <v>0</v>
      </c>
      <c r="I2277" s="86" t="b">
        <v>0</v>
      </c>
      <c r="J2277" s="86" t="b">
        <v>0</v>
      </c>
      <c r="K2277" s="86" t="b">
        <v>0</v>
      </c>
      <c r="L2277" s="86" t="b">
        <v>0</v>
      </c>
    </row>
    <row r="2278" spans="1:12" ht="15">
      <c r="A2278" s="86" t="s">
        <v>2713</v>
      </c>
      <c r="B2278" s="86" t="s">
        <v>2714</v>
      </c>
      <c r="C2278" s="86">
        <v>2</v>
      </c>
      <c r="D2278" s="121">
        <v>0.006075419979725764</v>
      </c>
      <c r="E2278" s="121">
        <v>1.100370545117563</v>
      </c>
      <c r="F2278" s="86" t="s">
        <v>2580</v>
      </c>
      <c r="G2278" s="86" t="b">
        <v>0</v>
      </c>
      <c r="H2278" s="86" t="b">
        <v>0</v>
      </c>
      <c r="I2278" s="86" t="b">
        <v>0</v>
      </c>
      <c r="J2278" s="86" t="b">
        <v>0</v>
      </c>
      <c r="K2278" s="86" t="b">
        <v>0</v>
      </c>
      <c r="L2278" s="86" t="b">
        <v>0</v>
      </c>
    </row>
    <row r="2279" spans="1:12" ht="15">
      <c r="A2279" s="86" t="s">
        <v>2714</v>
      </c>
      <c r="B2279" s="86" t="s">
        <v>3223</v>
      </c>
      <c r="C2279" s="86">
        <v>2</v>
      </c>
      <c r="D2279" s="121">
        <v>0.006075419979725764</v>
      </c>
      <c r="E2279" s="121">
        <v>1.1972805581256194</v>
      </c>
      <c r="F2279" s="86" t="s">
        <v>2580</v>
      </c>
      <c r="G2279" s="86" t="b">
        <v>0</v>
      </c>
      <c r="H2279" s="86" t="b">
        <v>0</v>
      </c>
      <c r="I2279" s="86" t="b">
        <v>0</v>
      </c>
      <c r="J2279" s="86" t="b">
        <v>0</v>
      </c>
      <c r="K2279" s="86" t="b">
        <v>0</v>
      </c>
      <c r="L2279" s="86" t="b">
        <v>0</v>
      </c>
    </row>
    <row r="2280" spans="1:12" ht="15">
      <c r="A2280" s="86" t="s">
        <v>3223</v>
      </c>
      <c r="B2280" s="86" t="s">
        <v>2763</v>
      </c>
      <c r="C2280" s="86">
        <v>2</v>
      </c>
      <c r="D2280" s="121">
        <v>0.006075419979725764</v>
      </c>
      <c r="E2280" s="121">
        <v>1.3222192947339193</v>
      </c>
      <c r="F2280" s="86" t="s">
        <v>2580</v>
      </c>
      <c r="G2280" s="86" t="b">
        <v>0</v>
      </c>
      <c r="H2280" s="86" t="b">
        <v>0</v>
      </c>
      <c r="I2280" s="86" t="b">
        <v>0</v>
      </c>
      <c r="J2280" s="86" t="b">
        <v>0</v>
      </c>
      <c r="K2280" s="86" t="b">
        <v>0</v>
      </c>
      <c r="L2280" s="86" t="b">
        <v>0</v>
      </c>
    </row>
    <row r="2281" spans="1:12" ht="15">
      <c r="A2281" s="86" t="s">
        <v>2756</v>
      </c>
      <c r="B2281" s="86" t="s">
        <v>613</v>
      </c>
      <c r="C2281" s="86">
        <v>2</v>
      </c>
      <c r="D2281" s="121">
        <v>0.006075419979725764</v>
      </c>
      <c r="E2281" s="121">
        <v>1.3222192947339193</v>
      </c>
      <c r="F2281" s="86" t="s">
        <v>2580</v>
      </c>
      <c r="G2281" s="86" t="b">
        <v>0</v>
      </c>
      <c r="H2281" s="86" t="b">
        <v>0</v>
      </c>
      <c r="I2281" s="86" t="b">
        <v>0</v>
      </c>
      <c r="J2281" s="86" t="b">
        <v>0</v>
      </c>
      <c r="K2281" s="86" t="b">
        <v>0</v>
      </c>
      <c r="L2281" s="86" t="b">
        <v>0</v>
      </c>
    </row>
    <row r="2282" spans="1:12" ht="15">
      <c r="A2282" s="86" t="s">
        <v>613</v>
      </c>
      <c r="B2282" s="86" t="s">
        <v>3245</v>
      </c>
      <c r="C2282" s="86">
        <v>2</v>
      </c>
      <c r="D2282" s="121">
        <v>0.006075419979725764</v>
      </c>
      <c r="E2282" s="121">
        <v>1.3222192947339193</v>
      </c>
      <c r="F2282" s="86" t="s">
        <v>2580</v>
      </c>
      <c r="G2282" s="86" t="b">
        <v>0</v>
      </c>
      <c r="H2282" s="86" t="b">
        <v>0</v>
      </c>
      <c r="I2282" s="86" t="b">
        <v>0</v>
      </c>
      <c r="J2282" s="86" t="b">
        <v>0</v>
      </c>
      <c r="K2282" s="86" t="b">
        <v>0</v>
      </c>
      <c r="L2282" s="86" t="b">
        <v>0</v>
      </c>
    </row>
    <row r="2283" spans="1:12" ht="15">
      <c r="A2283" s="86" t="s">
        <v>3245</v>
      </c>
      <c r="B2283" s="86" t="s">
        <v>3260</v>
      </c>
      <c r="C2283" s="86">
        <v>2</v>
      </c>
      <c r="D2283" s="121">
        <v>0.006075419979725764</v>
      </c>
      <c r="E2283" s="121">
        <v>1.4983105537896007</v>
      </c>
      <c r="F2283" s="86" t="s">
        <v>2580</v>
      </c>
      <c r="G2283" s="86" t="b">
        <v>0</v>
      </c>
      <c r="H2283" s="86" t="b">
        <v>0</v>
      </c>
      <c r="I2283" s="86" t="b">
        <v>0</v>
      </c>
      <c r="J2283" s="86" t="b">
        <v>0</v>
      </c>
      <c r="K2283" s="86" t="b">
        <v>0</v>
      </c>
      <c r="L2283" s="86" t="b">
        <v>0</v>
      </c>
    </row>
    <row r="2284" spans="1:12" ht="15">
      <c r="A2284" s="86" t="s">
        <v>3260</v>
      </c>
      <c r="B2284" s="86" t="s">
        <v>3179</v>
      </c>
      <c r="C2284" s="86">
        <v>2</v>
      </c>
      <c r="D2284" s="121">
        <v>0.006075419979725764</v>
      </c>
      <c r="E2284" s="121">
        <v>1.4983105537896007</v>
      </c>
      <c r="F2284" s="86" t="s">
        <v>2580</v>
      </c>
      <c r="G2284" s="86" t="b">
        <v>0</v>
      </c>
      <c r="H2284" s="86" t="b">
        <v>0</v>
      </c>
      <c r="I2284" s="86" t="b">
        <v>0</v>
      </c>
      <c r="J2284" s="86" t="b">
        <v>0</v>
      </c>
      <c r="K2284" s="86" t="b">
        <v>0</v>
      </c>
      <c r="L2284" s="86" t="b">
        <v>0</v>
      </c>
    </row>
    <row r="2285" spans="1:12" ht="15">
      <c r="A2285" s="86" t="s">
        <v>3179</v>
      </c>
      <c r="B2285" s="86" t="s">
        <v>3182</v>
      </c>
      <c r="C2285" s="86">
        <v>2</v>
      </c>
      <c r="D2285" s="121">
        <v>0.006075419979725764</v>
      </c>
      <c r="E2285" s="121">
        <v>1.4983105537896007</v>
      </c>
      <c r="F2285" s="86" t="s">
        <v>2580</v>
      </c>
      <c r="G2285" s="86" t="b">
        <v>0</v>
      </c>
      <c r="H2285" s="86" t="b">
        <v>0</v>
      </c>
      <c r="I2285" s="86" t="b">
        <v>0</v>
      </c>
      <c r="J2285" s="86" t="b">
        <v>0</v>
      </c>
      <c r="K2285" s="86" t="b">
        <v>0</v>
      </c>
      <c r="L2285" s="86" t="b">
        <v>0</v>
      </c>
    </row>
    <row r="2286" spans="1:12" ht="15">
      <c r="A2286" s="86" t="s">
        <v>2713</v>
      </c>
      <c r="B2286" s="86" t="s">
        <v>2750</v>
      </c>
      <c r="C2286" s="86">
        <v>3</v>
      </c>
      <c r="D2286" s="121">
        <v>0.0024658961172690777</v>
      </c>
      <c r="E2286" s="121">
        <v>1.568201724066995</v>
      </c>
      <c r="F2286" s="86" t="s">
        <v>2581</v>
      </c>
      <c r="G2286" s="86" t="b">
        <v>0</v>
      </c>
      <c r="H2286" s="86" t="b">
        <v>0</v>
      </c>
      <c r="I2286" s="86" t="b">
        <v>0</v>
      </c>
      <c r="J2286" s="86" t="b">
        <v>0</v>
      </c>
      <c r="K2286" s="86" t="b">
        <v>0</v>
      </c>
      <c r="L2286" s="86" t="b">
        <v>0</v>
      </c>
    </row>
    <row r="2287" spans="1:12" ht="15">
      <c r="A2287" s="86" t="s">
        <v>2750</v>
      </c>
      <c r="B2287" s="86" t="s">
        <v>2769</v>
      </c>
      <c r="C2287" s="86">
        <v>3</v>
      </c>
      <c r="D2287" s="121">
        <v>0.0024658961172690777</v>
      </c>
      <c r="E2287" s="121">
        <v>1.693140460675295</v>
      </c>
      <c r="F2287" s="86" t="s">
        <v>2581</v>
      </c>
      <c r="G2287" s="86" t="b">
        <v>0</v>
      </c>
      <c r="H2287" s="86" t="b">
        <v>0</v>
      </c>
      <c r="I2287" s="86" t="b">
        <v>0</v>
      </c>
      <c r="J2287" s="86" t="b">
        <v>0</v>
      </c>
      <c r="K2287" s="86" t="b">
        <v>0</v>
      </c>
      <c r="L2287" s="86" t="b">
        <v>0</v>
      </c>
    </row>
    <row r="2288" spans="1:12" ht="15">
      <c r="A2288" s="86" t="s">
        <v>2769</v>
      </c>
      <c r="B2288" s="86" t="s">
        <v>3366</v>
      </c>
      <c r="C2288" s="86">
        <v>3</v>
      </c>
      <c r="D2288" s="121">
        <v>0.0024658961172690777</v>
      </c>
      <c r="E2288" s="121">
        <v>1.693140460675295</v>
      </c>
      <c r="F2288" s="86" t="s">
        <v>2581</v>
      </c>
      <c r="G2288" s="86" t="b">
        <v>0</v>
      </c>
      <c r="H2288" s="86" t="b">
        <v>0</v>
      </c>
      <c r="I2288" s="86" t="b">
        <v>0</v>
      </c>
      <c r="J2288" s="86" t="b">
        <v>0</v>
      </c>
      <c r="K2288" s="86" t="b">
        <v>0</v>
      </c>
      <c r="L2288" s="86" t="b">
        <v>0</v>
      </c>
    </row>
    <row r="2289" spans="1:12" ht="15">
      <c r="A2289" s="86" t="s">
        <v>3366</v>
      </c>
      <c r="B2289" s="86" t="s">
        <v>3199</v>
      </c>
      <c r="C2289" s="86">
        <v>3</v>
      </c>
      <c r="D2289" s="121">
        <v>0.0024658961172690777</v>
      </c>
      <c r="E2289" s="121">
        <v>1.693140460675295</v>
      </c>
      <c r="F2289" s="86" t="s">
        <v>2581</v>
      </c>
      <c r="G2289" s="86" t="b">
        <v>0</v>
      </c>
      <c r="H2289" s="86" t="b">
        <v>0</v>
      </c>
      <c r="I2289" s="86" t="b">
        <v>0</v>
      </c>
      <c r="J2289" s="86" t="b">
        <v>0</v>
      </c>
      <c r="K2289" s="86" t="b">
        <v>0</v>
      </c>
      <c r="L2289" s="86" t="b">
        <v>0</v>
      </c>
    </row>
    <row r="2290" spans="1:12" ht="15">
      <c r="A2290" s="86" t="s">
        <v>3199</v>
      </c>
      <c r="B2290" s="86" t="s">
        <v>3211</v>
      </c>
      <c r="C2290" s="86">
        <v>3</v>
      </c>
      <c r="D2290" s="121">
        <v>0.0024658961172690777</v>
      </c>
      <c r="E2290" s="121">
        <v>1.693140460675295</v>
      </c>
      <c r="F2290" s="86" t="s">
        <v>2581</v>
      </c>
      <c r="G2290" s="86" t="b">
        <v>0</v>
      </c>
      <c r="H2290" s="86" t="b">
        <v>0</v>
      </c>
      <c r="I2290" s="86" t="b">
        <v>0</v>
      </c>
      <c r="J2290" s="86" t="b">
        <v>0</v>
      </c>
      <c r="K2290" s="86" t="b">
        <v>0</v>
      </c>
      <c r="L2290" s="86" t="b">
        <v>0</v>
      </c>
    </row>
    <row r="2291" spans="1:12" ht="15">
      <c r="A2291" s="86" t="s">
        <v>3211</v>
      </c>
      <c r="B2291" s="86" t="s">
        <v>3189</v>
      </c>
      <c r="C2291" s="86">
        <v>3</v>
      </c>
      <c r="D2291" s="121">
        <v>0.0024658961172690777</v>
      </c>
      <c r="E2291" s="121">
        <v>1.693140460675295</v>
      </c>
      <c r="F2291" s="86" t="s">
        <v>2581</v>
      </c>
      <c r="G2291" s="86" t="b">
        <v>0</v>
      </c>
      <c r="H2291" s="86" t="b">
        <v>0</v>
      </c>
      <c r="I2291" s="86" t="b">
        <v>0</v>
      </c>
      <c r="J2291" s="86" t="b">
        <v>0</v>
      </c>
      <c r="K2291" s="86" t="b">
        <v>0</v>
      </c>
      <c r="L2291" s="86" t="b">
        <v>0</v>
      </c>
    </row>
    <row r="2292" spans="1:12" ht="15">
      <c r="A2292" s="86" t="s">
        <v>3189</v>
      </c>
      <c r="B2292" s="86" t="s">
        <v>3239</v>
      </c>
      <c r="C2292" s="86">
        <v>3</v>
      </c>
      <c r="D2292" s="121">
        <v>0.0024658961172690777</v>
      </c>
      <c r="E2292" s="121">
        <v>1.693140460675295</v>
      </c>
      <c r="F2292" s="86" t="s">
        <v>2581</v>
      </c>
      <c r="G2292" s="86" t="b">
        <v>0</v>
      </c>
      <c r="H2292" s="86" t="b">
        <v>0</v>
      </c>
      <c r="I2292" s="86" t="b">
        <v>0</v>
      </c>
      <c r="J2292" s="86" t="b">
        <v>0</v>
      </c>
      <c r="K2292" s="86" t="b">
        <v>0</v>
      </c>
      <c r="L2292" s="86" t="b">
        <v>0</v>
      </c>
    </row>
    <row r="2293" spans="1:12" ht="15">
      <c r="A2293" s="86" t="s">
        <v>3239</v>
      </c>
      <c r="B2293" s="86" t="s">
        <v>2765</v>
      </c>
      <c r="C2293" s="86">
        <v>3</v>
      </c>
      <c r="D2293" s="121">
        <v>0.0024658961172690777</v>
      </c>
      <c r="E2293" s="121">
        <v>1.693140460675295</v>
      </c>
      <c r="F2293" s="86" t="s">
        <v>2581</v>
      </c>
      <c r="G2293" s="86" t="b">
        <v>0</v>
      </c>
      <c r="H2293" s="86" t="b">
        <v>0</v>
      </c>
      <c r="I2293" s="86" t="b">
        <v>0</v>
      </c>
      <c r="J2293" s="86" t="b">
        <v>0</v>
      </c>
      <c r="K2293" s="86" t="b">
        <v>0</v>
      </c>
      <c r="L2293" s="86" t="b">
        <v>0</v>
      </c>
    </row>
    <row r="2294" spans="1:12" ht="15">
      <c r="A2294" s="86" t="s">
        <v>2765</v>
      </c>
      <c r="B2294" s="86" t="s">
        <v>2741</v>
      </c>
      <c r="C2294" s="86">
        <v>3</v>
      </c>
      <c r="D2294" s="121">
        <v>0.0024658961172690777</v>
      </c>
      <c r="E2294" s="121">
        <v>1.693140460675295</v>
      </c>
      <c r="F2294" s="86" t="s">
        <v>2581</v>
      </c>
      <c r="G2294" s="86" t="b">
        <v>0</v>
      </c>
      <c r="H2294" s="86" t="b">
        <v>0</v>
      </c>
      <c r="I2294" s="86" t="b">
        <v>0</v>
      </c>
      <c r="J2294" s="86" t="b">
        <v>0</v>
      </c>
      <c r="K2294" s="86" t="b">
        <v>0</v>
      </c>
      <c r="L2294" s="86" t="b">
        <v>0</v>
      </c>
    </row>
    <row r="2295" spans="1:12" ht="15">
      <c r="A2295" s="86" t="s">
        <v>2741</v>
      </c>
      <c r="B2295" s="86" t="s">
        <v>319</v>
      </c>
      <c r="C2295" s="86">
        <v>3</v>
      </c>
      <c r="D2295" s="121">
        <v>0.0024658961172690777</v>
      </c>
      <c r="E2295" s="121">
        <v>1.693140460675295</v>
      </c>
      <c r="F2295" s="86" t="s">
        <v>2581</v>
      </c>
      <c r="G2295" s="86" t="b">
        <v>0</v>
      </c>
      <c r="H2295" s="86" t="b">
        <v>0</v>
      </c>
      <c r="I2295" s="86" t="b">
        <v>0</v>
      </c>
      <c r="J2295" s="86" t="b">
        <v>0</v>
      </c>
      <c r="K2295" s="86" t="b">
        <v>0</v>
      </c>
      <c r="L2295" s="86" t="b">
        <v>0</v>
      </c>
    </row>
    <row r="2296" spans="1:12" ht="15">
      <c r="A2296" s="86" t="s">
        <v>319</v>
      </c>
      <c r="B2296" s="86" t="s">
        <v>3196</v>
      </c>
      <c r="C2296" s="86">
        <v>3</v>
      </c>
      <c r="D2296" s="121">
        <v>0.0024658961172690777</v>
      </c>
      <c r="E2296" s="121">
        <v>1.693140460675295</v>
      </c>
      <c r="F2296" s="86" t="s">
        <v>2581</v>
      </c>
      <c r="G2296" s="86" t="b">
        <v>0</v>
      </c>
      <c r="H2296" s="86" t="b">
        <v>0</v>
      </c>
      <c r="I2296" s="86" t="b">
        <v>0</v>
      </c>
      <c r="J2296" s="86" t="b">
        <v>0</v>
      </c>
      <c r="K2296" s="86" t="b">
        <v>0</v>
      </c>
      <c r="L2296" s="86" t="b">
        <v>0</v>
      </c>
    </row>
    <row r="2297" spans="1:12" ht="15">
      <c r="A2297" s="86" t="s">
        <v>3196</v>
      </c>
      <c r="B2297" s="86" t="s">
        <v>3206</v>
      </c>
      <c r="C2297" s="86">
        <v>3</v>
      </c>
      <c r="D2297" s="121">
        <v>0.0024658961172690777</v>
      </c>
      <c r="E2297" s="121">
        <v>1.3921104650113136</v>
      </c>
      <c r="F2297" s="86" t="s">
        <v>2581</v>
      </c>
      <c r="G2297" s="86" t="b">
        <v>0</v>
      </c>
      <c r="H2297" s="86" t="b">
        <v>0</v>
      </c>
      <c r="I2297" s="86" t="b">
        <v>0</v>
      </c>
      <c r="J2297" s="86" t="b">
        <v>0</v>
      </c>
      <c r="K2297" s="86" t="b">
        <v>0</v>
      </c>
      <c r="L2297" s="86" t="b">
        <v>0</v>
      </c>
    </row>
    <row r="2298" spans="1:12" ht="15">
      <c r="A2298" s="86" t="s">
        <v>3206</v>
      </c>
      <c r="B2298" s="86" t="s">
        <v>3225</v>
      </c>
      <c r="C2298" s="86">
        <v>3</v>
      </c>
      <c r="D2298" s="121">
        <v>0.0024658961172690777</v>
      </c>
      <c r="E2298" s="121">
        <v>1.3921104650113136</v>
      </c>
      <c r="F2298" s="86" t="s">
        <v>2581</v>
      </c>
      <c r="G2298" s="86" t="b">
        <v>0</v>
      </c>
      <c r="H2298" s="86" t="b">
        <v>0</v>
      </c>
      <c r="I2298" s="86" t="b">
        <v>0</v>
      </c>
      <c r="J2298" s="86" t="b">
        <v>0</v>
      </c>
      <c r="K2298" s="86" t="b">
        <v>0</v>
      </c>
      <c r="L2298" s="86" t="b">
        <v>0</v>
      </c>
    </row>
    <row r="2299" spans="1:12" ht="15">
      <c r="A2299" s="86" t="s">
        <v>3225</v>
      </c>
      <c r="B2299" s="86" t="s">
        <v>2725</v>
      </c>
      <c r="C2299" s="86">
        <v>3</v>
      </c>
      <c r="D2299" s="121">
        <v>0.0024658961172690777</v>
      </c>
      <c r="E2299" s="121">
        <v>1.3921104650113136</v>
      </c>
      <c r="F2299" s="86" t="s">
        <v>2581</v>
      </c>
      <c r="G2299" s="86" t="b">
        <v>0</v>
      </c>
      <c r="H2299" s="86" t="b">
        <v>0</v>
      </c>
      <c r="I2299" s="86" t="b">
        <v>0</v>
      </c>
      <c r="J2299" s="86" t="b">
        <v>0</v>
      </c>
      <c r="K2299" s="86" t="b">
        <v>0</v>
      </c>
      <c r="L2299" s="86" t="b">
        <v>0</v>
      </c>
    </row>
    <row r="2300" spans="1:12" ht="15">
      <c r="A2300" s="86" t="s">
        <v>2725</v>
      </c>
      <c r="B2300" s="86" t="s">
        <v>3197</v>
      </c>
      <c r="C2300" s="86">
        <v>3</v>
      </c>
      <c r="D2300" s="121">
        <v>0.0024658961172690777</v>
      </c>
      <c r="E2300" s="121">
        <v>1.3921104650113136</v>
      </c>
      <c r="F2300" s="86" t="s">
        <v>2581</v>
      </c>
      <c r="G2300" s="86" t="b">
        <v>0</v>
      </c>
      <c r="H2300" s="86" t="b">
        <v>0</v>
      </c>
      <c r="I2300" s="86" t="b">
        <v>0</v>
      </c>
      <c r="J2300" s="86" t="b">
        <v>0</v>
      </c>
      <c r="K2300" s="86" t="b">
        <v>0</v>
      </c>
      <c r="L2300" s="86" t="b">
        <v>0</v>
      </c>
    </row>
    <row r="2301" spans="1:12" ht="15">
      <c r="A2301" s="86" t="s">
        <v>3197</v>
      </c>
      <c r="B2301" s="86" t="s">
        <v>2719</v>
      </c>
      <c r="C2301" s="86">
        <v>3</v>
      </c>
      <c r="D2301" s="121">
        <v>0.0024658961172690777</v>
      </c>
      <c r="E2301" s="121">
        <v>1.693140460675295</v>
      </c>
      <c r="F2301" s="86" t="s">
        <v>2581</v>
      </c>
      <c r="G2301" s="86" t="b">
        <v>0</v>
      </c>
      <c r="H2301" s="86" t="b">
        <v>0</v>
      </c>
      <c r="I2301" s="86" t="b">
        <v>0</v>
      </c>
      <c r="J2301" s="86" t="b">
        <v>0</v>
      </c>
      <c r="K2301" s="86" t="b">
        <v>0</v>
      </c>
      <c r="L2301" s="86" t="b">
        <v>0</v>
      </c>
    </row>
    <row r="2302" spans="1:12" ht="15">
      <c r="A2302" s="86" t="s">
        <v>2719</v>
      </c>
      <c r="B2302" s="86" t="s">
        <v>2715</v>
      </c>
      <c r="C2302" s="86">
        <v>3</v>
      </c>
      <c r="D2302" s="121">
        <v>0.0024658961172690777</v>
      </c>
      <c r="E2302" s="121">
        <v>1.0563183630881205</v>
      </c>
      <c r="F2302" s="86" t="s">
        <v>2581</v>
      </c>
      <c r="G2302" s="86" t="b">
        <v>0</v>
      </c>
      <c r="H2302" s="86" t="b">
        <v>0</v>
      </c>
      <c r="I2302" s="86" t="b">
        <v>0</v>
      </c>
      <c r="J2302" s="86" t="b">
        <v>0</v>
      </c>
      <c r="K2302" s="86" t="b">
        <v>0</v>
      </c>
      <c r="L2302" s="86" t="b">
        <v>0</v>
      </c>
    </row>
    <row r="2303" spans="1:12" ht="15">
      <c r="A2303" s="86" t="s">
        <v>2715</v>
      </c>
      <c r="B2303" s="86" t="s">
        <v>3220</v>
      </c>
      <c r="C2303" s="86">
        <v>3</v>
      </c>
      <c r="D2303" s="121">
        <v>0.0024658961172690777</v>
      </c>
      <c r="E2303" s="121">
        <v>1.0563183630881205</v>
      </c>
      <c r="F2303" s="86" t="s">
        <v>2581</v>
      </c>
      <c r="G2303" s="86" t="b">
        <v>0</v>
      </c>
      <c r="H2303" s="86" t="b">
        <v>0</v>
      </c>
      <c r="I2303" s="86" t="b">
        <v>0</v>
      </c>
      <c r="J2303" s="86" t="b">
        <v>0</v>
      </c>
      <c r="K2303" s="86" t="b">
        <v>0</v>
      </c>
      <c r="L2303" s="86" t="b">
        <v>0</v>
      </c>
    </row>
    <row r="2304" spans="1:12" ht="15">
      <c r="A2304" s="86" t="s">
        <v>3220</v>
      </c>
      <c r="B2304" s="86" t="s">
        <v>3198</v>
      </c>
      <c r="C2304" s="86">
        <v>3</v>
      </c>
      <c r="D2304" s="121">
        <v>0.0024658961172690777</v>
      </c>
      <c r="E2304" s="121">
        <v>1.3921104650113136</v>
      </c>
      <c r="F2304" s="86" t="s">
        <v>2581</v>
      </c>
      <c r="G2304" s="86" t="b">
        <v>0</v>
      </c>
      <c r="H2304" s="86" t="b">
        <v>0</v>
      </c>
      <c r="I2304" s="86" t="b">
        <v>0</v>
      </c>
      <c r="J2304" s="86" t="b">
        <v>0</v>
      </c>
      <c r="K2304" s="86" t="b">
        <v>0</v>
      </c>
      <c r="L2304" s="86" t="b">
        <v>0</v>
      </c>
    </row>
    <row r="2305" spans="1:12" ht="15">
      <c r="A2305" s="86" t="s">
        <v>3198</v>
      </c>
      <c r="B2305" s="86" t="s">
        <v>2757</v>
      </c>
      <c r="C2305" s="86">
        <v>3</v>
      </c>
      <c r="D2305" s="121">
        <v>0.0024658961172690777</v>
      </c>
      <c r="E2305" s="121">
        <v>1.693140460675295</v>
      </c>
      <c r="F2305" s="86" t="s">
        <v>2581</v>
      </c>
      <c r="G2305" s="86" t="b">
        <v>0</v>
      </c>
      <c r="H2305" s="86" t="b">
        <v>0</v>
      </c>
      <c r="I2305" s="86" t="b">
        <v>0</v>
      </c>
      <c r="J2305" s="86" t="b">
        <v>0</v>
      </c>
      <c r="K2305" s="86" t="b">
        <v>0</v>
      </c>
      <c r="L2305" s="86" t="b">
        <v>0</v>
      </c>
    </row>
    <row r="2306" spans="1:12" ht="15">
      <c r="A2306" s="86" t="s">
        <v>2757</v>
      </c>
      <c r="B2306" s="86" t="s">
        <v>2725</v>
      </c>
      <c r="C2306" s="86">
        <v>3</v>
      </c>
      <c r="D2306" s="121">
        <v>0.0024658961172690777</v>
      </c>
      <c r="E2306" s="121">
        <v>1.3921104650113136</v>
      </c>
      <c r="F2306" s="86" t="s">
        <v>2581</v>
      </c>
      <c r="G2306" s="86" t="b">
        <v>0</v>
      </c>
      <c r="H2306" s="86" t="b">
        <v>0</v>
      </c>
      <c r="I2306" s="86" t="b">
        <v>0</v>
      </c>
      <c r="J2306" s="86" t="b">
        <v>0</v>
      </c>
      <c r="K2306" s="86" t="b">
        <v>0</v>
      </c>
      <c r="L2306" s="86" t="b">
        <v>0</v>
      </c>
    </row>
    <row r="2307" spans="1:12" ht="15">
      <c r="A2307" s="86" t="s">
        <v>2725</v>
      </c>
      <c r="B2307" s="86" t="s">
        <v>3274</v>
      </c>
      <c r="C2307" s="86">
        <v>3</v>
      </c>
      <c r="D2307" s="121">
        <v>0.0024658961172690777</v>
      </c>
      <c r="E2307" s="121">
        <v>1.3921104650113136</v>
      </c>
      <c r="F2307" s="86" t="s">
        <v>2581</v>
      </c>
      <c r="G2307" s="86" t="b">
        <v>0</v>
      </c>
      <c r="H2307" s="86" t="b">
        <v>0</v>
      </c>
      <c r="I2307" s="86" t="b">
        <v>0</v>
      </c>
      <c r="J2307" s="86" t="b">
        <v>0</v>
      </c>
      <c r="K2307" s="86" t="b">
        <v>0</v>
      </c>
      <c r="L2307" s="86" t="b">
        <v>0</v>
      </c>
    </row>
    <row r="2308" spans="1:12" ht="15">
      <c r="A2308" s="86" t="s">
        <v>3274</v>
      </c>
      <c r="B2308" s="86" t="s">
        <v>2715</v>
      </c>
      <c r="C2308" s="86">
        <v>3</v>
      </c>
      <c r="D2308" s="121">
        <v>0.0024658961172690777</v>
      </c>
      <c r="E2308" s="121">
        <v>1.0563183630881205</v>
      </c>
      <c r="F2308" s="86" t="s">
        <v>2581</v>
      </c>
      <c r="G2308" s="86" t="b">
        <v>0</v>
      </c>
      <c r="H2308" s="86" t="b">
        <v>0</v>
      </c>
      <c r="I2308" s="86" t="b">
        <v>0</v>
      </c>
      <c r="J2308" s="86" t="b">
        <v>0</v>
      </c>
      <c r="K2308" s="86" t="b">
        <v>0</v>
      </c>
      <c r="L2308" s="86" t="b">
        <v>0</v>
      </c>
    </row>
    <row r="2309" spans="1:12" ht="15">
      <c r="A2309" s="86" t="s">
        <v>2715</v>
      </c>
      <c r="B2309" s="86" t="s">
        <v>2770</v>
      </c>
      <c r="C2309" s="86">
        <v>3</v>
      </c>
      <c r="D2309" s="121">
        <v>0.0024658961172690777</v>
      </c>
      <c r="E2309" s="121">
        <v>1.0563183630881205</v>
      </c>
      <c r="F2309" s="86" t="s">
        <v>2581</v>
      </c>
      <c r="G2309" s="86" t="b">
        <v>0</v>
      </c>
      <c r="H2309" s="86" t="b">
        <v>0</v>
      </c>
      <c r="I2309" s="86" t="b">
        <v>0</v>
      </c>
      <c r="J2309" s="86" t="b">
        <v>0</v>
      </c>
      <c r="K2309" s="86" t="b">
        <v>0</v>
      </c>
      <c r="L2309" s="86" t="b">
        <v>0</v>
      </c>
    </row>
    <row r="2310" spans="1:12" ht="15">
      <c r="A2310" s="86" t="s">
        <v>2770</v>
      </c>
      <c r="B2310" s="86" t="s">
        <v>3226</v>
      </c>
      <c r="C2310" s="86">
        <v>3</v>
      </c>
      <c r="D2310" s="121">
        <v>0.0024658961172690777</v>
      </c>
      <c r="E2310" s="121">
        <v>1.693140460675295</v>
      </c>
      <c r="F2310" s="86" t="s">
        <v>2581</v>
      </c>
      <c r="G2310" s="86" t="b">
        <v>0</v>
      </c>
      <c r="H2310" s="86" t="b">
        <v>0</v>
      </c>
      <c r="I2310" s="86" t="b">
        <v>0</v>
      </c>
      <c r="J2310" s="86" t="b">
        <v>0</v>
      </c>
      <c r="K2310" s="86" t="b">
        <v>0</v>
      </c>
      <c r="L2310" s="86" t="b">
        <v>0</v>
      </c>
    </row>
    <row r="2311" spans="1:12" ht="15">
      <c r="A2311" s="86" t="s">
        <v>3226</v>
      </c>
      <c r="B2311" s="86" t="s">
        <v>2716</v>
      </c>
      <c r="C2311" s="86">
        <v>3</v>
      </c>
      <c r="D2311" s="121">
        <v>0.0024658961172690777</v>
      </c>
      <c r="E2311" s="121">
        <v>1.3921104650113136</v>
      </c>
      <c r="F2311" s="86" t="s">
        <v>2581</v>
      </c>
      <c r="G2311" s="86" t="b">
        <v>0</v>
      </c>
      <c r="H2311" s="86" t="b">
        <v>0</v>
      </c>
      <c r="I2311" s="86" t="b">
        <v>0</v>
      </c>
      <c r="J2311" s="86" t="b">
        <v>0</v>
      </c>
      <c r="K2311" s="86" t="b">
        <v>0</v>
      </c>
      <c r="L2311" s="86" t="b">
        <v>0</v>
      </c>
    </row>
    <row r="2312" spans="1:12" ht="15">
      <c r="A2312" s="86" t="s">
        <v>2716</v>
      </c>
      <c r="B2312" s="86" t="s">
        <v>3275</v>
      </c>
      <c r="C2312" s="86">
        <v>3</v>
      </c>
      <c r="D2312" s="121">
        <v>0.0024658961172690777</v>
      </c>
      <c r="E2312" s="121">
        <v>1.3921104650113136</v>
      </c>
      <c r="F2312" s="86" t="s">
        <v>2581</v>
      </c>
      <c r="G2312" s="86" t="b">
        <v>0</v>
      </c>
      <c r="H2312" s="86" t="b">
        <v>0</v>
      </c>
      <c r="I2312" s="86" t="b">
        <v>0</v>
      </c>
      <c r="J2312" s="86" t="b">
        <v>0</v>
      </c>
      <c r="K2312" s="86" t="b">
        <v>0</v>
      </c>
      <c r="L2312" s="86" t="b">
        <v>0</v>
      </c>
    </row>
    <row r="2313" spans="1:12" ht="15">
      <c r="A2313" s="86" t="s">
        <v>3275</v>
      </c>
      <c r="B2313" s="86" t="s">
        <v>2722</v>
      </c>
      <c r="C2313" s="86">
        <v>3</v>
      </c>
      <c r="D2313" s="121">
        <v>0.0024658961172690777</v>
      </c>
      <c r="E2313" s="121">
        <v>1.3921104650113136</v>
      </c>
      <c r="F2313" s="86" t="s">
        <v>2581</v>
      </c>
      <c r="G2313" s="86" t="b">
        <v>0</v>
      </c>
      <c r="H2313" s="86" t="b">
        <v>0</v>
      </c>
      <c r="I2313" s="86" t="b">
        <v>0</v>
      </c>
      <c r="J2313" s="86" t="b">
        <v>0</v>
      </c>
      <c r="K2313" s="86" t="b">
        <v>0</v>
      </c>
      <c r="L2313" s="86" t="b">
        <v>0</v>
      </c>
    </row>
    <row r="2314" spans="1:12" ht="15">
      <c r="A2314" s="86" t="s">
        <v>2722</v>
      </c>
      <c r="B2314" s="86" t="s">
        <v>2763</v>
      </c>
      <c r="C2314" s="86">
        <v>3</v>
      </c>
      <c r="D2314" s="121">
        <v>0.0024658961172690777</v>
      </c>
      <c r="E2314" s="121">
        <v>1.2671717284030137</v>
      </c>
      <c r="F2314" s="86" t="s">
        <v>2581</v>
      </c>
      <c r="G2314" s="86" t="b">
        <v>0</v>
      </c>
      <c r="H2314" s="86" t="b">
        <v>0</v>
      </c>
      <c r="I2314" s="86" t="b">
        <v>0</v>
      </c>
      <c r="J2314" s="86" t="b">
        <v>0</v>
      </c>
      <c r="K2314" s="86" t="b">
        <v>0</v>
      </c>
      <c r="L2314" s="86" t="b">
        <v>0</v>
      </c>
    </row>
    <row r="2315" spans="1:12" ht="15">
      <c r="A2315" s="86" t="s">
        <v>2763</v>
      </c>
      <c r="B2315" s="86" t="s">
        <v>3206</v>
      </c>
      <c r="C2315" s="86">
        <v>3</v>
      </c>
      <c r="D2315" s="121">
        <v>0.0024658961172690777</v>
      </c>
      <c r="E2315" s="121">
        <v>1.2671717284030137</v>
      </c>
      <c r="F2315" s="86" t="s">
        <v>2581</v>
      </c>
      <c r="G2315" s="86" t="b">
        <v>0</v>
      </c>
      <c r="H2315" s="86" t="b">
        <v>0</v>
      </c>
      <c r="I2315" s="86" t="b">
        <v>0</v>
      </c>
      <c r="J2315" s="86" t="b">
        <v>0</v>
      </c>
      <c r="K2315" s="86" t="b">
        <v>0</v>
      </c>
      <c r="L2315" s="86" t="b">
        <v>0</v>
      </c>
    </row>
    <row r="2316" spans="1:12" ht="15">
      <c r="A2316" s="86" t="s">
        <v>3206</v>
      </c>
      <c r="B2316" s="86" t="s">
        <v>2715</v>
      </c>
      <c r="C2316" s="86">
        <v>3</v>
      </c>
      <c r="D2316" s="121">
        <v>0.0024658961172690777</v>
      </c>
      <c r="E2316" s="121">
        <v>0.7552883674241394</v>
      </c>
      <c r="F2316" s="86" t="s">
        <v>2581</v>
      </c>
      <c r="G2316" s="86" t="b">
        <v>0</v>
      </c>
      <c r="H2316" s="86" t="b">
        <v>0</v>
      </c>
      <c r="I2316" s="86" t="b">
        <v>0</v>
      </c>
      <c r="J2316" s="86" t="b">
        <v>0</v>
      </c>
      <c r="K2316" s="86" t="b">
        <v>0</v>
      </c>
      <c r="L2316" s="86" t="b">
        <v>0</v>
      </c>
    </row>
    <row r="2317" spans="1:12" ht="15">
      <c r="A2317" s="86" t="s">
        <v>2715</v>
      </c>
      <c r="B2317" s="86" t="s">
        <v>3276</v>
      </c>
      <c r="C2317" s="86">
        <v>3</v>
      </c>
      <c r="D2317" s="121">
        <v>0.0024658961172690777</v>
      </c>
      <c r="E2317" s="121">
        <v>1.0563183630881205</v>
      </c>
      <c r="F2317" s="86" t="s">
        <v>2581</v>
      </c>
      <c r="G2317" s="86" t="b">
        <v>0</v>
      </c>
      <c r="H2317" s="86" t="b">
        <v>0</v>
      </c>
      <c r="I2317" s="86" t="b">
        <v>0</v>
      </c>
      <c r="J2317" s="86" t="b">
        <v>0</v>
      </c>
      <c r="K2317" s="86" t="b">
        <v>0</v>
      </c>
      <c r="L2317" s="86" t="b">
        <v>0</v>
      </c>
    </row>
    <row r="2318" spans="1:12" ht="15">
      <c r="A2318" s="86" t="s">
        <v>3276</v>
      </c>
      <c r="B2318" s="86" t="s">
        <v>2722</v>
      </c>
      <c r="C2318" s="86">
        <v>3</v>
      </c>
      <c r="D2318" s="121">
        <v>0.0024658961172690777</v>
      </c>
      <c r="E2318" s="121">
        <v>1.3921104650113136</v>
      </c>
      <c r="F2318" s="86" t="s">
        <v>2581</v>
      </c>
      <c r="G2318" s="86" t="b">
        <v>0</v>
      </c>
      <c r="H2318" s="86" t="b">
        <v>0</v>
      </c>
      <c r="I2318" s="86" t="b">
        <v>0</v>
      </c>
      <c r="J2318" s="86" t="b">
        <v>0</v>
      </c>
      <c r="K2318" s="86" t="b">
        <v>0</v>
      </c>
      <c r="L2318" s="86" t="b">
        <v>0</v>
      </c>
    </row>
    <row r="2319" spans="1:12" ht="15">
      <c r="A2319" s="86" t="s">
        <v>2722</v>
      </c>
      <c r="B2319" s="86" t="s">
        <v>2715</v>
      </c>
      <c r="C2319" s="86">
        <v>3</v>
      </c>
      <c r="D2319" s="121">
        <v>0.0024658961172690777</v>
      </c>
      <c r="E2319" s="121">
        <v>0.7552883674241394</v>
      </c>
      <c r="F2319" s="86" t="s">
        <v>2581</v>
      </c>
      <c r="G2319" s="86" t="b">
        <v>0</v>
      </c>
      <c r="H2319" s="86" t="b">
        <v>0</v>
      </c>
      <c r="I2319" s="86" t="b">
        <v>0</v>
      </c>
      <c r="J2319" s="86" t="b">
        <v>0</v>
      </c>
      <c r="K2319" s="86" t="b">
        <v>0</v>
      </c>
      <c r="L2319" s="86" t="b">
        <v>0</v>
      </c>
    </row>
    <row r="2320" spans="1:12" ht="15">
      <c r="A2320" s="86" t="s">
        <v>2715</v>
      </c>
      <c r="B2320" s="86" t="s">
        <v>2768</v>
      </c>
      <c r="C2320" s="86">
        <v>3</v>
      </c>
      <c r="D2320" s="121">
        <v>0.0024658961172690777</v>
      </c>
      <c r="E2320" s="121">
        <v>1.0563183630881205</v>
      </c>
      <c r="F2320" s="86" t="s">
        <v>2581</v>
      </c>
      <c r="G2320" s="86" t="b">
        <v>0</v>
      </c>
      <c r="H2320" s="86" t="b">
        <v>0</v>
      </c>
      <c r="I2320" s="86" t="b">
        <v>0</v>
      </c>
      <c r="J2320" s="86" t="b">
        <v>0</v>
      </c>
      <c r="K2320" s="86" t="b">
        <v>0</v>
      </c>
      <c r="L2320" s="86" t="b">
        <v>0</v>
      </c>
    </row>
    <row r="2321" spans="1:12" ht="15">
      <c r="A2321" s="86" t="s">
        <v>2768</v>
      </c>
      <c r="B2321" s="86" t="s">
        <v>3277</v>
      </c>
      <c r="C2321" s="86">
        <v>3</v>
      </c>
      <c r="D2321" s="121">
        <v>0.0024658961172690777</v>
      </c>
      <c r="E2321" s="121">
        <v>1.693140460675295</v>
      </c>
      <c r="F2321" s="86" t="s">
        <v>2581</v>
      </c>
      <c r="G2321" s="86" t="b">
        <v>0</v>
      </c>
      <c r="H2321" s="86" t="b">
        <v>0</v>
      </c>
      <c r="I2321" s="86" t="b">
        <v>0</v>
      </c>
      <c r="J2321" s="86" t="b">
        <v>0</v>
      </c>
      <c r="K2321" s="86" t="b">
        <v>0</v>
      </c>
      <c r="L2321" s="86" t="b">
        <v>0</v>
      </c>
    </row>
    <row r="2322" spans="1:12" ht="15">
      <c r="A2322" s="86" t="s">
        <v>3277</v>
      </c>
      <c r="B2322" s="86" t="s">
        <v>2716</v>
      </c>
      <c r="C2322" s="86">
        <v>3</v>
      </c>
      <c r="D2322" s="121">
        <v>0.0024658961172690777</v>
      </c>
      <c r="E2322" s="121">
        <v>1.3921104650113136</v>
      </c>
      <c r="F2322" s="86" t="s">
        <v>2581</v>
      </c>
      <c r="G2322" s="86" t="b">
        <v>0</v>
      </c>
      <c r="H2322" s="86" t="b">
        <v>0</v>
      </c>
      <c r="I2322" s="86" t="b">
        <v>0</v>
      </c>
      <c r="J2322" s="86" t="b">
        <v>0</v>
      </c>
      <c r="K2322" s="86" t="b">
        <v>0</v>
      </c>
      <c r="L2322" s="86" t="b">
        <v>0</v>
      </c>
    </row>
    <row r="2323" spans="1:12" ht="15">
      <c r="A2323" s="86" t="s">
        <v>2716</v>
      </c>
      <c r="B2323" s="86" t="s">
        <v>3214</v>
      </c>
      <c r="C2323" s="86">
        <v>3</v>
      </c>
      <c r="D2323" s="121">
        <v>0.0024658961172690777</v>
      </c>
      <c r="E2323" s="121">
        <v>1.3921104650113136</v>
      </c>
      <c r="F2323" s="86" t="s">
        <v>2581</v>
      </c>
      <c r="G2323" s="86" t="b">
        <v>0</v>
      </c>
      <c r="H2323" s="86" t="b">
        <v>0</v>
      </c>
      <c r="I2323" s="86" t="b">
        <v>0</v>
      </c>
      <c r="J2323" s="86" t="b">
        <v>0</v>
      </c>
      <c r="K2323" s="86" t="b">
        <v>0</v>
      </c>
      <c r="L2323" s="86" t="b">
        <v>0</v>
      </c>
    </row>
    <row r="2324" spans="1:12" ht="15">
      <c r="A2324" s="86" t="s">
        <v>3214</v>
      </c>
      <c r="B2324" s="86" t="s">
        <v>3198</v>
      </c>
      <c r="C2324" s="86">
        <v>3</v>
      </c>
      <c r="D2324" s="121">
        <v>0.0024658961172690777</v>
      </c>
      <c r="E2324" s="121">
        <v>1.3921104650113136</v>
      </c>
      <c r="F2324" s="86" t="s">
        <v>2581</v>
      </c>
      <c r="G2324" s="86" t="b">
        <v>0</v>
      </c>
      <c r="H2324" s="86" t="b">
        <v>0</v>
      </c>
      <c r="I2324" s="86" t="b">
        <v>0</v>
      </c>
      <c r="J2324" s="86" t="b">
        <v>0</v>
      </c>
      <c r="K2324" s="86" t="b">
        <v>0</v>
      </c>
      <c r="L2324" s="86" t="b">
        <v>0</v>
      </c>
    </row>
    <row r="2325" spans="1:12" ht="15">
      <c r="A2325" s="86" t="s">
        <v>3184</v>
      </c>
      <c r="B2325" s="86" t="s">
        <v>2729</v>
      </c>
      <c r="C2325" s="86">
        <v>3</v>
      </c>
      <c r="D2325" s="121">
        <v>0</v>
      </c>
      <c r="E2325" s="121">
        <v>1.4313637641589874</v>
      </c>
      <c r="F2325" s="86" t="s">
        <v>2582</v>
      </c>
      <c r="G2325" s="86" t="b">
        <v>0</v>
      </c>
      <c r="H2325" s="86" t="b">
        <v>0</v>
      </c>
      <c r="I2325" s="86" t="b">
        <v>0</v>
      </c>
      <c r="J2325" s="86" t="b">
        <v>0</v>
      </c>
      <c r="K2325" s="86" t="b">
        <v>0</v>
      </c>
      <c r="L2325" s="86" t="b">
        <v>0</v>
      </c>
    </row>
    <row r="2326" spans="1:12" ht="15">
      <c r="A2326" s="86" t="s">
        <v>2729</v>
      </c>
      <c r="B2326" s="86" t="s">
        <v>3462</v>
      </c>
      <c r="C2326" s="86">
        <v>3</v>
      </c>
      <c r="D2326" s="121">
        <v>0</v>
      </c>
      <c r="E2326" s="121">
        <v>1.4313637641589874</v>
      </c>
      <c r="F2326" s="86" t="s">
        <v>2582</v>
      </c>
      <c r="G2326" s="86" t="b">
        <v>0</v>
      </c>
      <c r="H2326" s="86" t="b">
        <v>0</v>
      </c>
      <c r="I2326" s="86" t="b">
        <v>0</v>
      </c>
      <c r="J2326" s="86" t="b">
        <v>0</v>
      </c>
      <c r="K2326" s="86" t="b">
        <v>0</v>
      </c>
      <c r="L2326" s="86" t="b">
        <v>0</v>
      </c>
    </row>
    <row r="2327" spans="1:12" ht="15">
      <c r="A2327" s="86" t="s">
        <v>3462</v>
      </c>
      <c r="B2327" s="86" t="s">
        <v>3265</v>
      </c>
      <c r="C2327" s="86">
        <v>3</v>
      </c>
      <c r="D2327" s="121">
        <v>0</v>
      </c>
      <c r="E2327" s="121">
        <v>1.4313637641589874</v>
      </c>
      <c r="F2327" s="86" t="s">
        <v>2582</v>
      </c>
      <c r="G2327" s="86" t="b">
        <v>0</v>
      </c>
      <c r="H2327" s="86" t="b">
        <v>0</v>
      </c>
      <c r="I2327" s="86" t="b">
        <v>0</v>
      </c>
      <c r="J2327" s="86" t="b">
        <v>0</v>
      </c>
      <c r="K2327" s="86" t="b">
        <v>0</v>
      </c>
      <c r="L2327" s="86" t="b">
        <v>0</v>
      </c>
    </row>
    <row r="2328" spans="1:12" ht="15">
      <c r="A2328" s="86" t="s">
        <v>3265</v>
      </c>
      <c r="B2328" s="86" t="s">
        <v>2715</v>
      </c>
      <c r="C2328" s="86">
        <v>3</v>
      </c>
      <c r="D2328" s="121">
        <v>0</v>
      </c>
      <c r="E2328" s="121">
        <v>1.4313637641589874</v>
      </c>
      <c r="F2328" s="86" t="s">
        <v>2582</v>
      </c>
      <c r="G2328" s="86" t="b">
        <v>0</v>
      </c>
      <c r="H2328" s="86" t="b">
        <v>0</v>
      </c>
      <c r="I2328" s="86" t="b">
        <v>0</v>
      </c>
      <c r="J2328" s="86" t="b">
        <v>0</v>
      </c>
      <c r="K2328" s="86" t="b">
        <v>0</v>
      </c>
      <c r="L2328" s="86" t="b">
        <v>0</v>
      </c>
    </row>
    <row r="2329" spans="1:12" ht="15">
      <c r="A2329" s="86" t="s">
        <v>2715</v>
      </c>
      <c r="B2329" s="86" t="s">
        <v>2765</v>
      </c>
      <c r="C2329" s="86">
        <v>3</v>
      </c>
      <c r="D2329" s="121">
        <v>0</v>
      </c>
      <c r="E2329" s="121">
        <v>1.4313637641589874</v>
      </c>
      <c r="F2329" s="86" t="s">
        <v>2582</v>
      </c>
      <c r="G2329" s="86" t="b">
        <v>0</v>
      </c>
      <c r="H2329" s="86" t="b">
        <v>0</v>
      </c>
      <c r="I2329" s="86" t="b">
        <v>0</v>
      </c>
      <c r="J2329" s="86" t="b">
        <v>0</v>
      </c>
      <c r="K2329" s="86" t="b">
        <v>0</v>
      </c>
      <c r="L2329" s="86" t="b">
        <v>0</v>
      </c>
    </row>
    <row r="2330" spans="1:12" ht="15">
      <c r="A2330" s="86" t="s">
        <v>2765</v>
      </c>
      <c r="B2330" s="86" t="s">
        <v>2766</v>
      </c>
      <c r="C2330" s="86">
        <v>3</v>
      </c>
      <c r="D2330" s="121">
        <v>0</v>
      </c>
      <c r="E2330" s="121">
        <v>1.4313637641589874</v>
      </c>
      <c r="F2330" s="86" t="s">
        <v>2582</v>
      </c>
      <c r="G2330" s="86" t="b">
        <v>0</v>
      </c>
      <c r="H2330" s="86" t="b">
        <v>0</v>
      </c>
      <c r="I2330" s="86" t="b">
        <v>0</v>
      </c>
      <c r="J2330" s="86" t="b">
        <v>0</v>
      </c>
      <c r="K2330" s="86" t="b">
        <v>0</v>
      </c>
      <c r="L2330" s="86" t="b">
        <v>0</v>
      </c>
    </row>
    <row r="2331" spans="1:12" ht="15">
      <c r="A2331" s="86" t="s">
        <v>2766</v>
      </c>
      <c r="B2331" s="86" t="s">
        <v>2741</v>
      </c>
      <c r="C2331" s="86">
        <v>3</v>
      </c>
      <c r="D2331" s="121">
        <v>0</v>
      </c>
      <c r="E2331" s="121">
        <v>1.4313637641589874</v>
      </c>
      <c r="F2331" s="86" t="s">
        <v>2582</v>
      </c>
      <c r="G2331" s="86" t="b">
        <v>0</v>
      </c>
      <c r="H2331" s="86" t="b">
        <v>0</v>
      </c>
      <c r="I2331" s="86" t="b">
        <v>0</v>
      </c>
      <c r="J2331" s="86" t="b">
        <v>0</v>
      </c>
      <c r="K2331" s="86" t="b">
        <v>0</v>
      </c>
      <c r="L2331" s="86" t="b">
        <v>0</v>
      </c>
    </row>
    <row r="2332" spans="1:12" ht="15">
      <c r="A2332" s="86" t="s">
        <v>2741</v>
      </c>
      <c r="B2332" s="86" t="s">
        <v>2717</v>
      </c>
      <c r="C2332" s="86">
        <v>3</v>
      </c>
      <c r="D2332" s="121">
        <v>0</v>
      </c>
      <c r="E2332" s="121">
        <v>1.130333768495006</v>
      </c>
      <c r="F2332" s="86" t="s">
        <v>2582</v>
      </c>
      <c r="G2332" s="86" t="b">
        <v>0</v>
      </c>
      <c r="H2332" s="86" t="b">
        <v>0</v>
      </c>
      <c r="I2332" s="86" t="b">
        <v>0</v>
      </c>
      <c r="J2332" s="86" t="b">
        <v>0</v>
      </c>
      <c r="K2332" s="86" t="b">
        <v>0</v>
      </c>
      <c r="L2332" s="86" t="b">
        <v>0</v>
      </c>
    </row>
    <row r="2333" spans="1:12" ht="15">
      <c r="A2333" s="86" t="s">
        <v>2717</v>
      </c>
      <c r="B2333" s="86" t="s">
        <v>293</v>
      </c>
      <c r="C2333" s="86">
        <v>3</v>
      </c>
      <c r="D2333" s="121">
        <v>0</v>
      </c>
      <c r="E2333" s="121">
        <v>1.130333768495006</v>
      </c>
      <c r="F2333" s="86" t="s">
        <v>2582</v>
      </c>
      <c r="G2333" s="86" t="b">
        <v>0</v>
      </c>
      <c r="H2333" s="86" t="b">
        <v>0</v>
      </c>
      <c r="I2333" s="86" t="b">
        <v>0</v>
      </c>
      <c r="J2333" s="86" t="b">
        <v>0</v>
      </c>
      <c r="K2333" s="86" t="b">
        <v>0</v>
      </c>
      <c r="L2333" s="86" t="b">
        <v>0</v>
      </c>
    </row>
    <row r="2334" spans="1:12" ht="15">
      <c r="A2334" s="86" t="s">
        <v>293</v>
      </c>
      <c r="B2334" s="86" t="s">
        <v>2738</v>
      </c>
      <c r="C2334" s="86">
        <v>3</v>
      </c>
      <c r="D2334" s="121">
        <v>0</v>
      </c>
      <c r="E2334" s="121">
        <v>1.4313637641589874</v>
      </c>
      <c r="F2334" s="86" t="s">
        <v>2582</v>
      </c>
      <c r="G2334" s="86" t="b">
        <v>0</v>
      </c>
      <c r="H2334" s="86" t="b">
        <v>0</v>
      </c>
      <c r="I2334" s="86" t="b">
        <v>0</v>
      </c>
      <c r="J2334" s="86" t="b">
        <v>0</v>
      </c>
      <c r="K2334" s="86" t="b">
        <v>0</v>
      </c>
      <c r="L2334" s="86" t="b">
        <v>0</v>
      </c>
    </row>
    <row r="2335" spans="1:12" ht="15">
      <c r="A2335" s="86" t="s">
        <v>2738</v>
      </c>
      <c r="B2335" s="86" t="s">
        <v>3365</v>
      </c>
      <c r="C2335" s="86">
        <v>3</v>
      </c>
      <c r="D2335" s="121">
        <v>0</v>
      </c>
      <c r="E2335" s="121">
        <v>1.4313637641589874</v>
      </c>
      <c r="F2335" s="86" t="s">
        <v>2582</v>
      </c>
      <c r="G2335" s="86" t="b">
        <v>0</v>
      </c>
      <c r="H2335" s="86" t="b">
        <v>0</v>
      </c>
      <c r="I2335" s="86" t="b">
        <v>0</v>
      </c>
      <c r="J2335" s="86" t="b">
        <v>0</v>
      </c>
      <c r="K2335" s="86" t="b">
        <v>0</v>
      </c>
      <c r="L2335" s="86" t="b">
        <v>0</v>
      </c>
    </row>
    <row r="2336" spans="1:12" ht="15">
      <c r="A2336" s="86" t="s">
        <v>3365</v>
      </c>
      <c r="B2336" s="86" t="s">
        <v>2739</v>
      </c>
      <c r="C2336" s="86">
        <v>3</v>
      </c>
      <c r="D2336" s="121">
        <v>0</v>
      </c>
      <c r="E2336" s="121">
        <v>1.4313637641589874</v>
      </c>
      <c r="F2336" s="86" t="s">
        <v>2582</v>
      </c>
      <c r="G2336" s="86" t="b">
        <v>0</v>
      </c>
      <c r="H2336" s="86" t="b">
        <v>0</v>
      </c>
      <c r="I2336" s="86" t="b">
        <v>0</v>
      </c>
      <c r="J2336" s="86" t="b">
        <v>0</v>
      </c>
      <c r="K2336" s="86" t="b">
        <v>0</v>
      </c>
      <c r="L2336" s="86" t="b">
        <v>0</v>
      </c>
    </row>
    <row r="2337" spans="1:12" ht="15">
      <c r="A2337" s="86" t="s">
        <v>2739</v>
      </c>
      <c r="B2337" s="86" t="s">
        <v>3203</v>
      </c>
      <c r="C2337" s="86">
        <v>3</v>
      </c>
      <c r="D2337" s="121">
        <v>0</v>
      </c>
      <c r="E2337" s="121">
        <v>1.4313637641589874</v>
      </c>
      <c r="F2337" s="86" t="s">
        <v>2582</v>
      </c>
      <c r="G2337" s="86" t="b">
        <v>0</v>
      </c>
      <c r="H2337" s="86" t="b">
        <v>0</v>
      </c>
      <c r="I2337" s="86" t="b">
        <v>0</v>
      </c>
      <c r="J2337" s="86" t="b">
        <v>0</v>
      </c>
      <c r="K2337" s="86" t="b">
        <v>0</v>
      </c>
      <c r="L2337" s="86" t="b">
        <v>0</v>
      </c>
    </row>
    <row r="2338" spans="1:12" ht="15">
      <c r="A2338" s="86" t="s">
        <v>3203</v>
      </c>
      <c r="B2338" s="86" t="s">
        <v>3463</v>
      </c>
      <c r="C2338" s="86">
        <v>3</v>
      </c>
      <c r="D2338" s="121">
        <v>0</v>
      </c>
      <c r="E2338" s="121">
        <v>1.4313637641589874</v>
      </c>
      <c r="F2338" s="86" t="s">
        <v>2582</v>
      </c>
      <c r="G2338" s="86" t="b">
        <v>0</v>
      </c>
      <c r="H2338" s="86" t="b">
        <v>0</v>
      </c>
      <c r="I2338" s="86" t="b">
        <v>0</v>
      </c>
      <c r="J2338" s="86" t="b">
        <v>0</v>
      </c>
      <c r="K2338" s="86" t="b">
        <v>0</v>
      </c>
      <c r="L2338" s="86" t="b">
        <v>0</v>
      </c>
    </row>
    <row r="2339" spans="1:12" ht="15">
      <c r="A2339" s="86" t="s">
        <v>3463</v>
      </c>
      <c r="B2339" s="86" t="s">
        <v>3464</v>
      </c>
      <c r="C2339" s="86">
        <v>3</v>
      </c>
      <c r="D2339" s="121">
        <v>0</v>
      </c>
      <c r="E2339" s="121">
        <v>1.4313637641589874</v>
      </c>
      <c r="F2339" s="86" t="s">
        <v>2582</v>
      </c>
      <c r="G2339" s="86" t="b">
        <v>0</v>
      </c>
      <c r="H2339" s="86" t="b">
        <v>0</v>
      </c>
      <c r="I2339" s="86" t="b">
        <v>0</v>
      </c>
      <c r="J2339" s="86" t="b">
        <v>0</v>
      </c>
      <c r="K2339" s="86" t="b">
        <v>0</v>
      </c>
      <c r="L2339" s="86" t="b">
        <v>0</v>
      </c>
    </row>
    <row r="2340" spans="1:12" ht="15">
      <c r="A2340" s="86" t="s">
        <v>3464</v>
      </c>
      <c r="B2340" s="86" t="s">
        <v>2717</v>
      </c>
      <c r="C2340" s="86">
        <v>3</v>
      </c>
      <c r="D2340" s="121">
        <v>0</v>
      </c>
      <c r="E2340" s="121">
        <v>1.130333768495006</v>
      </c>
      <c r="F2340" s="86" t="s">
        <v>2582</v>
      </c>
      <c r="G2340" s="86" t="b">
        <v>0</v>
      </c>
      <c r="H2340" s="86" t="b">
        <v>0</v>
      </c>
      <c r="I2340" s="86" t="b">
        <v>0</v>
      </c>
      <c r="J2340" s="86" t="b">
        <v>0</v>
      </c>
      <c r="K2340" s="86" t="b">
        <v>0</v>
      </c>
      <c r="L2340" s="86" t="b">
        <v>0</v>
      </c>
    </row>
    <row r="2341" spans="1:12" ht="15">
      <c r="A2341" s="86" t="s">
        <v>2717</v>
      </c>
      <c r="B2341" s="86" t="s">
        <v>3465</v>
      </c>
      <c r="C2341" s="86">
        <v>3</v>
      </c>
      <c r="D2341" s="121">
        <v>0</v>
      </c>
      <c r="E2341" s="121">
        <v>1.130333768495006</v>
      </c>
      <c r="F2341" s="86" t="s">
        <v>2582</v>
      </c>
      <c r="G2341" s="86" t="b">
        <v>0</v>
      </c>
      <c r="H2341" s="86" t="b">
        <v>0</v>
      </c>
      <c r="I2341" s="86" t="b">
        <v>0</v>
      </c>
      <c r="J2341" s="86" t="b">
        <v>0</v>
      </c>
      <c r="K2341" s="86" t="b">
        <v>0</v>
      </c>
      <c r="L2341" s="86" t="b">
        <v>0</v>
      </c>
    </row>
    <row r="2342" spans="1:12" ht="15">
      <c r="A2342" s="86" t="s">
        <v>3465</v>
      </c>
      <c r="B2342" s="86" t="s">
        <v>2723</v>
      </c>
      <c r="C2342" s="86">
        <v>3</v>
      </c>
      <c r="D2342" s="121">
        <v>0</v>
      </c>
      <c r="E2342" s="121">
        <v>1.4313637641589874</v>
      </c>
      <c r="F2342" s="86" t="s">
        <v>2582</v>
      </c>
      <c r="G2342" s="86" t="b">
        <v>0</v>
      </c>
      <c r="H2342" s="86" t="b">
        <v>0</v>
      </c>
      <c r="I2342" s="86" t="b">
        <v>0</v>
      </c>
      <c r="J2342" s="86" t="b">
        <v>0</v>
      </c>
      <c r="K2342" s="86" t="b">
        <v>0</v>
      </c>
      <c r="L2342" s="86" t="b">
        <v>0</v>
      </c>
    </row>
    <row r="2343" spans="1:12" ht="15">
      <c r="A2343" s="86" t="s">
        <v>2723</v>
      </c>
      <c r="B2343" s="86" t="s">
        <v>281</v>
      </c>
      <c r="C2343" s="86">
        <v>3</v>
      </c>
      <c r="D2343" s="121">
        <v>0</v>
      </c>
      <c r="E2343" s="121">
        <v>1.4313637641589874</v>
      </c>
      <c r="F2343" s="86" t="s">
        <v>2582</v>
      </c>
      <c r="G2343" s="86" t="b">
        <v>0</v>
      </c>
      <c r="H2343" s="86" t="b">
        <v>0</v>
      </c>
      <c r="I2343" s="86" t="b">
        <v>0</v>
      </c>
      <c r="J2343" s="86" t="b">
        <v>0</v>
      </c>
      <c r="K2343" s="86" t="b">
        <v>0</v>
      </c>
      <c r="L2343" s="86" t="b">
        <v>0</v>
      </c>
    </row>
    <row r="2344" spans="1:12" ht="15">
      <c r="A2344" s="86" t="s">
        <v>281</v>
      </c>
      <c r="B2344" s="86" t="s">
        <v>2722</v>
      </c>
      <c r="C2344" s="86">
        <v>3</v>
      </c>
      <c r="D2344" s="121">
        <v>0</v>
      </c>
      <c r="E2344" s="121">
        <v>1.4313637641589874</v>
      </c>
      <c r="F2344" s="86" t="s">
        <v>2582</v>
      </c>
      <c r="G2344" s="86" t="b">
        <v>0</v>
      </c>
      <c r="H2344" s="86" t="b">
        <v>0</v>
      </c>
      <c r="I2344" s="86" t="b">
        <v>0</v>
      </c>
      <c r="J2344" s="86" t="b">
        <v>0</v>
      </c>
      <c r="K2344" s="86" t="b">
        <v>0</v>
      </c>
      <c r="L2344" s="86" t="b">
        <v>0</v>
      </c>
    </row>
    <row r="2345" spans="1:12" ht="15">
      <c r="A2345" s="86" t="s">
        <v>2722</v>
      </c>
      <c r="B2345" s="86" t="s">
        <v>3264</v>
      </c>
      <c r="C2345" s="86">
        <v>3</v>
      </c>
      <c r="D2345" s="121">
        <v>0</v>
      </c>
      <c r="E2345" s="121">
        <v>1.4313637641589874</v>
      </c>
      <c r="F2345" s="86" t="s">
        <v>2582</v>
      </c>
      <c r="G2345" s="86" t="b">
        <v>0</v>
      </c>
      <c r="H2345" s="86" t="b">
        <v>0</v>
      </c>
      <c r="I2345" s="86" t="b">
        <v>0</v>
      </c>
      <c r="J2345" s="86" t="b">
        <v>0</v>
      </c>
      <c r="K2345" s="86" t="b">
        <v>0</v>
      </c>
      <c r="L2345" s="86" t="b">
        <v>0</v>
      </c>
    </row>
    <row r="2346" spans="1:12" ht="15">
      <c r="A2346" s="86" t="s">
        <v>3264</v>
      </c>
      <c r="B2346" s="86" t="s">
        <v>3466</v>
      </c>
      <c r="C2346" s="86">
        <v>3</v>
      </c>
      <c r="D2346" s="121">
        <v>0</v>
      </c>
      <c r="E2346" s="121">
        <v>1.4313637641589874</v>
      </c>
      <c r="F2346" s="86" t="s">
        <v>2582</v>
      </c>
      <c r="G2346" s="86" t="b">
        <v>0</v>
      </c>
      <c r="H2346" s="86" t="b">
        <v>0</v>
      </c>
      <c r="I2346" s="86" t="b">
        <v>0</v>
      </c>
      <c r="J2346" s="86" t="b">
        <v>0</v>
      </c>
      <c r="K2346" s="86" t="b">
        <v>0</v>
      </c>
      <c r="L2346" s="86" t="b">
        <v>0</v>
      </c>
    </row>
    <row r="2347" spans="1:12" ht="15">
      <c r="A2347" s="86" t="s">
        <v>3466</v>
      </c>
      <c r="B2347" s="86" t="s">
        <v>345</v>
      </c>
      <c r="C2347" s="86">
        <v>3</v>
      </c>
      <c r="D2347" s="121">
        <v>0</v>
      </c>
      <c r="E2347" s="121">
        <v>1.4313637641589874</v>
      </c>
      <c r="F2347" s="86" t="s">
        <v>2582</v>
      </c>
      <c r="G2347" s="86" t="b">
        <v>0</v>
      </c>
      <c r="H2347" s="86" t="b">
        <v>0</v>
      </c>
      <c r="I2347" s="86" t="b">
        <v>0</v>
      </c>
      <c r="J2347" s="86" t="b">
        <v>0</v>
      </c>
      <c r="K2347" s="86" t="b">
        <v>0</v>
      </c>
      <c r="L2347" s="86" t="b">
        <v>0</v>
      </c>
    </row>
    <row r="2348" spans="1:12" ht="15">
      <c r="A2348" s="86" t="s">
        <v>345</v>
      </c>
      <c r="B2348" s="86" t="s">
        <v>3266</v>
      </c>
      <c r="C2348" s="86">
        <v>3</v>
      </c>
      <c r="D2348" s="121">
        <v>0</v>
      </c>
      <c r="E2348" s="121">
        <v>1.4313637641589874</v>
      </c>
      <c r="F2348" s="86" t="s">
        <v>2582</v>
      </c>
      <c r="G2348" s="86" t="b">
        <v>0</v>
      </c>
      <c r="H2348" s="86" t="b">
        <v>0</v>
      </c>
      <c r="I2348" s="86" t="b">
        <v>0</v>
      </c>
      <c r="J2348" s="86" t="b">
        <v>0</v>
      </c>
      <c r="K2348" s="86" t="b">
        <v>0</v>
      </c>
      <c r="L2348" s="86" t="b">
        <v>0</v>
      </c>
    </row>
    <row r="2349" spans="1:12" ht="15">
      <c r="A2349" s="86" t="s">
        <v>3266</v>
      </c>
      <c r="B2349" s="86" t="s">
        <v>3204</v>
      </c>
      <c r="C2349" s="86">
        <v>3</v>
      </c>
      <c r="D2349" s="121">
        <v>0</v>
      </c>
      <c r="E2349" s="121">
        <v>1.4313637641589874</v>
      </c>
      <c r="F2349" s="86" t="s">
        <v>2582</v>
      </c>
      <c r="G2349" s="86" t="b">
        <v>0</v>
      </c>
      <c r="H2349" s="86" t="b">
        <v>0</v>
      </c>
      <c r="I2349" s="86" t="b">
        <v>0</v>
      </c>
      <c r="J2349" s="86" t="b">
        <v>0</v>
      </c>
      <c r="K2349" s="86" t="b">
        <v>0</v>
      </c>
      <c r="L2349" s="86" t="b">
        <v>0</v>
      </c>
    </row>
    <row r="2350" spans="1:12" ht="15">
      <c r="A2350" s="86" t="s">
        <v>3204</v>
      </c>
      <c r="B2350" s="86" t="s">
        <v>2713</v>
      </c>
      <c r="C2350" s="86">
        <v>3</v>
      </c>
      <c r="D2350" s="121">
        <v>0</v>
      </c>
      <c r="E2350" s="121">
        <v>1.4313637641589874</v>
      </c>
      <c r="F2350" s="86" t="s">
        <v>2582</v>
      </c>
      <c r="G2350" s="86" t="b">
        <v>0</v>
      </c>
      <c r="H2350" s="86" t="b">
        <v>0</v>
      </c>
      <c r="I2350" s="86" t="b">
        <v>0</v>
      </c>
      <c r="J2350" s="86" t="b">
        <v>0</v>
      </c>
      <c r="K2350" s="86" t="b">
        <v>0</v>
      </c>
      <c r="L2350" s="86" t="b">
        <v>0</v>
      </c>
    </row>
    <row r="2351" spans="1:12" ht="15">
      <c r="A2351" s="86" t="s">
        <v>2713</v>
      </c>
      <c r="B2351" s="86" t="s">
        <v>3238</v>
      </c>
      <c r="C2351" s="86">
        <v>3</v>
      </c>
      <c r="D2351" s="121">
        <v>0</v>
      </c>
      <c r="E2351" s="121">
        <v>1.4313637641589874</v>
      </c>
      <c r="F2351" s="86" t="s">
        <v>2582</v>
      </c>
      <c r="G2351" s="86" t="b">
        <v>0</v>
      </c>
      <c r="H2351" s="86" t="b">
        <v>0</v>
      </c>
      <c r="I2351" s="86" t="b">
        <v>0</v>
      </c>
      <c r="J2351" s="86" t="b">
        <v>0</v>
      </c>
      <c r="K2351" s="86" t="b">
        <v>0</v>
      </c>
      <c r="L2351" s="86" t="b">
        <v>0</v>
      </c>
    </row>
    <row r="2352" spans="1:12" ht="15">
      <c r="A2352" s="86" t="s">
        <v>3200</v>
      </c>
      <c r="B2352" s="86" t="s">
        <v>2651</v>
      </c>
      <c r="C2352" s="86">
        <v>3</v>
      </c>
      <c r="D2352" s="121">
        <v>0.004164624553609998</v>
      </c>
      <c r="E2352" s="121">
        <v>1.4573771965239053</v>
      </c>
      <c r="F2352" s="86" t="s">
        <v>2583</v>
      </c>
      <c r="G2352" s="86" t="b">
        <v>0</v>
      </c>
      <c r="H2352" s="86" t="b">
        <v>0</v>
      </c>
      <c r="I2352" s="86" t="b">
        <v>0</v>
      </c>
      <c r="J2352" s="86" t="b">
        <v>0</v>
      </c>
      <c r="K2352" s="86" t="b">
        <v>0</v>
      </c>
      <c r="L2352" s="86" t="b">
        <v>0</v>
      </c>
    </row>
    <row r="2353" spans="1:12" ht="15">
      <c r="A2353" s="86" t="s">
        <v>3502</v>
      </c>
      <c r="B2353" s="86" t="s">
        <v>3503</v>
      </c>
      <c r="C2353" s="86">
        <v>2</v>
      </c>
      <c r="D2353" s="121">
        <v>0.006689555459199583</v>
      </c>
      <c r="E2353" s="121">
        <v>1.6334684555795866</v>
      </c>
      <c r="F2353" s="86" t="s">
        <v>2583</v>
      </c>
      <c r="G2353" s="86" t="b">
        <v>0</v>
      </c>
      <c r="H2353" s="86" t="b">
        <v>0</v>
      </c>
      <c r="I2353" s="86" t="b">
        <v>0</v>
      </c>
      <c r="J2353" s="86" t="b">
        <v>0</v>
      </c>
      <c r="K2353" s="86" t="b">
        <v>0</v>
      </c>
      <c r="L2353" s="86" t="b">
        <v>0</v>
      </c>
    </row>
    <row r="2354" spans="1:12" ht="15">
      <c r="A2354" s="86" t="s">
        <v>3503</v>
      </c>
      <c r="B2354" s="86" t="s">
        <v>3504</v>
      </c>
      <c r="C2354" s="86">
        <v>2</v>
      </c>
      <c r="D2354" s="121">
        <v>0.006689555459199583</v>
      </c>
      <c r="E2354" s="121">
        <v>1.6334684555795866</v>
      </c>
      <c r="F2354" s="86" t="s">
        <v>2583</v>
      </c>
      <c r="G2354" s="86" t="b">
        <v>0</v>
      </c>
      <c r="H2354" s="86" t="b">
        <v>0</v>
      </c>
      <c r="I2354" s="86" t="b">
        <v>0</v>
      </c>
      <c r="J2354" s="86" t="b">
        <v>0</v>
      </c>
      <c r="K2354" s="86" t="b">
        <v>0</v>
      </c>
      <c r="L2354" s="86" t="b">
        <v>0</v>
      </c>
    </row>
    <row r="2355" spans="1:12" ht="15">
      <c r="A2355" s="86" t="s">
        <v>3504</v>
      </c>
      <c r="B2355" s="86" t="s">
        <v>3505</v>
      </c>
      <c r="C2355" s="86">
        <v>2</v>
      </c>
      <c r="D2355" s="121">
        <v>0.006689555459199583</v>
      </c>
      <c r="E2355" s="121">
        <v>1.6334684555795866</v>
      </c>
      <c r="F2355" s="86" t="s">
        <v>2583</v>
      </c>
      <c r="G2355" s="86" t="b">
        <v>0</v>
      </c>
      <c r="H2355" s="86" t="b">
        <v>0</v>
      </c>
      <c r="I2355" s="86" t="b">
        <v>0</v>
      </c>
      <c r="J2355" s="86" t="b">
        <v>0</v>
      </c>
      <c r="K2355" s="86" t="b">
        <v>0</v>
      </c>
      <c r="L2355" s="86" t="b">
        <v>0</v>
      </c>
    </row>
    <row r="2356" spans="1:12" ht="15">
      <c r="A2356" s="86" t="s">
        <v>3505</v>
      </c>
      <c r="B2356" s="86" t="s">
        <v>3299</v>
      </c>
      <c r="C2356" s="86">
        <v>2</v>
      </c>
      <c r="D2356" s="121">
        <v>0.006689555459199583</v>
      </c>
      <c r="E2356" s="121">
        <v>1.6334684555795866</v>
      </c>
      <c r="F2356" s="86" t="s">
        <v>2583</v>
      </c>
      <c r="G2356" s="86" t="b">
        <v>0</v>
      </c>
      <c r="H2356" s="86" t="b">
        <v>0</v>
      </c>
      <c r="I2356" s="86" t="b">
        <v>0</v>
      </c>
      <c r="J2356" s="86" t="b">
        <v>0</v>
      </c>
      <c r="K2356" s="86" t="b">
        <v>0</v>
      </c>
      <c r="L2356" s="86" t="b">
        <v>0</v>
      </c>
    </row>
    <row r="2357" spans="1:12" ht="15">
      <c r="A2357" s="86" t="s">
        <v>3299</v>
      </c>
      <c r="B2357" s="86" t="s">
        <v>3506</v>
      </c>
      <c r="C2357" s="86">
        <v>2</v>
      </c>
      <c r="D2357" s="121">
        <v>0.006689555459199583</v>
      </c>
      <c r="E2357" s="121">
        <v>1.6334684555795866</v>
      </c>
      <c r="F2357" s="86" t="s">
        <v>2583</v>
      </c>
      <c r="G2357" s="86" t="b">
        <v>0</v>
      </c>
      <c r="H2357" s="86" t="b">
        <v>0</v>
      </c>
      <c r="I2357" s="86" t="b">
        <v>0</v>
      </c>
      <c r="J2357" s="86" t="b">
        <v>1</v>
      </c>
      <c r="K2357" s="86" t="b">
        <v>0</v>
      </c>
      <c r="L2357" s="86" t="b">
        <v>0</v>
      </c>
    </row>
    <row r="2358" spans="1:12" ht="15">
      <c r="A2358" s="86" t="s">
        <v>3506</v>
      </c>
      <c r="B2358" s="86" t="s">
        <v>3200</v>
      </c>
      <c r="C2358" s="86">
        <v>2</v>
      </c>
      <c r="D2358" s="121">
        <v>0.006689555459199583</v>
      </c>
      <c r="E2358" s="121">
        <v>1.4573771965239053</v>
      </c>
      <c r="F2358" s="86" t="s">
        <v>2583</v>
      </c>
      <c r="G2358" s="86" t="b">
        <v>1</v>
      </c>
      <c r="H2358" s="86" t="b">
        <v>0</v>
      </c>
      <c r="I2358" s="86" t="b">
        <v>0</v>
      </c>
      <c r="J2358" s="86" t="b">
        <v>0</v>
      </c>
      <c r="K2358" s="86" t="b">
        <v>0</v>
      </c>
      <c r="L2358" s="86" t="b">
        <v>0</v>
      </c>
    </row>
    <row r="2359" spans="1:12" ht="15">
      <c r="A2359" s="86" t="s">
        <v>2651</v>
      </c>
      <c r="B2359" s="86" t="s">
        <v>3507</v>
      </c>
      <c r="C2359" s="86">
        <v>2</v>
      </c>
      <c r="D2359" s="121">
        <v>0.006689555459199583</v>
      </c>
      <c r="E2359" s="121">
        <v>1.4573771965239053</v>
      </c>
      <c r="F2359" s="86" t="s">
        <v>2583</v>
      </c>
      <c r="G2359" s="86" t="b">
        <v>0</v>
      </c>
      <c r="H2359" s="86" t="b">
        <v>0</v>
      </c>
      <c r="I2359" s="86" t="b">
        <v>0</v>
      </c>
      <c r="J2359" s="86" t="b">
        <v>0</v>
      </c>
      <c r="K2359" s="86" t="b">
        <v>0</v>
      </c>
      <c r="L2359" s="86" t="b">
        <v>0</v>
      </c>
    </row>
    <row r="2360" spans="1:12" ht="15">
      <c r="A2360" s="86" t="s">
        <v>3507</v>
      </c>
      <c r="B2360" s="86" t="s">
        <v>3508</v>
      </c>
      <c r="C2360" s="86">
        <v>2</v>
      </c>
      <c r="D2360" s="121">
        <v>0.006689555459199583</v>
      </c>
      <c r="E2360" s="121">
        <v>1.6334684555795866</v>
      </c>
      <c r="F2360" s="86" t="s">
        <v>2583</v>
      </c>
      <c r="G2360" s="86" t="b">
        <v>0</v>
      </c>
      <c r="H2360" s="86" t="b">
        <v>0</v>
      </c>
      <c r="I2360" s="86" t="b">
        <v>0</v>
      </c>
      <c r="J2360" s="86" t="b">
        <v>0</v>
      </c>
      <c r="K2360" s="86" t="b">
        <v>0</v>
      </c>
      <c r="L2360" s="86" t="b">
        <v>0</v>
      </c>
    </row>
    <row r="2361" spans="1:12" ht="15">
      <c r="A2361" s="86" t="s">
        <v>3508</v>
      </c>
      <c r="B2361" s="86" t="s">
        <v>3355</v>
      </c>
      <c r="C2361" s="86">
        <v>2</v>
      </c>
      <c r="D2361" s="121">
        <v>0.006689555459199583</v>
      </c>
      <c r="E2361" s="121">
        <v>1.6334684555795866</v>
      </c>
      <c r="F2361" s="86" t="s">
        <v>2583</v>
      </c>
      <c r="G2361" s="86" t="b">
        <v>0</v>
      </c>
      <c r="H2361" s="86" t="b">
        <v>0</v>
      </c>
      <c r="I2361" s="86" t="b">
        <v>0</v>
      </c>
      <c r="J2361" s="86" t="b">
        <v>0</v>
      </c>
      <c r="K2361" s="86" t="b">
        <v>0</v>
      </c>
      <c r="L2361" s="86" t="b">
        <v>0</v>
      </c>
    </row>
    <row r="2362" spans="1:12" ht="15">
      <c r="A2362" s="86" t="s">
        <v>3355</v>
      </c>
      <c r="B2362" s="86" t="s">
        <v>3509</v>
      </c>
      <c r="C2362" s="86">
        <v>2</v>
      </c>
      <c r="D2362" s="121">
        <v>0.006689555459199583</v>
      </c>
      <c r="E2362" s="121">
        <v>1.6334684555795866</v>
      </c>
      <c r="F2362" s="86" t="s">
        <v>2583</v>
      </c>
      <c r="G2362" s="86" t="b">
        <v>0</v>
      </c>
      <c r="H2362" s="86" t="b">
        <v>0</v>
      </c>
      <c r="I2362" s="86" t="b">
        <v>0</v>
      </c>
      <c r="J2362" s="86" t="b">
        <v>0</v>
      </c>
      <c r="K2362" s="86" t="b">
        <v>0</v>
      </c>
      <c r="L2362" s="86" t="b">
        <v>0</v>
      </c>
    </row>
    <row r="2363" spans="1:12" ht="15">
      <c r="A2363" s="86" t="s">
        <v>3509</v>
      </c>
      <c r="B2363" s="86" t="s">
        <v>3510</v>
      </c>
      <c r="C2363" s="86">
        <v>2</v>
      </c>
      <c r="D2363" s="121">
        <v>0.006689555459199583</v>
      </c>
      <c r="E2363" s="121">
        <v>1.6334684555795866</v>
      </c>
      <c r="F2363" s="86" t="s">
        <v>2583</v>
      </c>
      <c r="G2363" s="86" t="b">
        <v>0</v>
      </c>
      <c r="H2363" s="86" t="b">
        <v>0</v>
      </c>
      <c r="I2363" s="86" t="b">
        <v>0</v>
      </c>
      <c r="J2363" s="86" t="b">
        <v>0</v>
      </c>
      <c r="K2363" s="86" t="b">
        <v>0</v>
      </c>
      <c r="L2363" s="86" t="b">
        <v>0</v>
      </c>
    </row>
    <row r="2364" spans="1:12" ht="15">
      <c r="A2364" s="86" t="s">
        <v>3510</v>
      </c>
      <c r="B2364" s="86" t="s">
        <v>3511</v>
      </c>
      <c r="C2364" s="86">
        <v>2</v>
      </c>
      <c r="D2364" s="121">
        <v>0.006689555459199583</v>
      </c>
      <c r="E2364" s="121">
        <v>1.6334684555795866</v>
      </c>
      <c r="F2364" s="86" t="s">
        <v>2583</v>
      </c>
      <c r="G2364" s="86" t="b">
        <v>0</v>
      </c>
      <c r="H2364" s="86" t="b">
        <v>0</v>
      </c>
      <c r="I2364" s="86" t="b">
        <v>0</v>
      </c>
      <c r="J2364" s="86" t="b">
        <v>0</v>
      </c>
      <c r="K2364" s="86" t="b">
        <v>0</v>
      </c>
      <c r="L2364" s="86" t="b">
        <v>0</v>
      </c>
    </row>
    <row r="2365" spans="1:12" ht="15">
      <c r="A2365" s="86" t="s">
        <v>3511</v>
      </c>
      <c r="B2365" s="86" t="s">
        <v>3512</v>
      </c>
      <c r="C2365" s="86">
        <v>2</v>
      </c>
      <c r="D2365" s="121">
        <v>0.006689555459199583</v>
      </c>
      <c r="E2365" s="121">
        <v>1.6334684555795866</v>
      </c>
      <c r="F2365" s="86" t="s">
        <v>2583</v>
      </c>
      <c r="G2365" s="86" t="b">
        <v>0</v>
      </c>
      <c r="H2365" s="86" t="b">
        <v>0</v>
      </c>
      <c r="I2365" s="86" t="b">
        <v>0</v>
      </c>
      <c r="J2365" s="86" t="b">
        <v>0</v>
      </c>
      <c r="K2365" s="86" t="b">
        <v>0</v>
      </c>
      <c r="L2365" s="86" t="b">
        <v>0</v>
      </c>
    </row>
    <row r="2366" spans="1:12" ht="15">
      <c r="A2366" s="86" t="s">
        <v>3512</v>
      </c>
      <c r="B2366" s="86" t="s">
        <v>2713</v>
      </c>
      <c r="C2366" s="86">
        <v>2</v>
      </c>
      <c r="D2366" s="121">
        <v>0.006689555459199583</v>
      </c>
      <c r="E2366" s="121">
        <v>1.3324384599156054</v>
      </c>
      <c r="F2366" s="86" t="s">
        <v>2583</v>
      </c>
      <c r="G2366" s="86" t="b">
        <v>0</v>
      </c>
      <c r="H2366" s="86" t="b">
        <v>0</v>
      </c>
      <c r="I2366" s="86" t="b">
        <v>0</v>
      </c>
      <c r="J2366" s="86" t="b">
        <v>0</v>
      </c>
      <c r="K2366" s="86" t="b">
        <v>0</v>
      </c>
      <c r="L2366" s="86" t="b">
        <v>0</v>
      </c>
    </row>
    <row r="2367" spans="1:12" ht="15">
      <c r="A2367" s="86" t="s">
        <v>2713</v>
      </c>
      <c r="B2367" s="86" t="s">
        <v>3266</v>
      </c>
      <c r="C2367" s="86">
        <v>2</v>
      </c>
      <c r="D2367" s="121">
        <v>0.006689555459199583</v>
      </c>
      <c r="E2367" s="121">
        <v>1.3324384599156054</v>
      </c>
      <c r="F2367" s="86" t="s">
        <v>2583</v>
      </c>
      <c r="G2367" s="86" t="b">
        <v>0</v>
      </c>
      <c r="H2367" s="86" t="b">
        <v>0</v>
      </c>
      <c r="I2367" s="86" t="b">
        <v>0</v>
      </c>
      <c r="J2367" s="86" t="b">
        <v>0</v>
      </c>
      <c r="K2367" s="86" t="b">
        <v>0</v>
      </c>
      <c r="L2367" s="86" t="b">
        <v>0</v>
      </c>
    </row>
    <row r="2368" spans="1:12" ht="15">
      <c r="A2368" s="86" t="s">
        <v>3266</v>
      </c>
      <c r="B2368" s="86" t="s">
        <v>3204</v>
      </c>
      <c r="C2368" s="86">
        <v>2</v>
      </c>
      <c r="D2368" s="121">
        <v>0.006689555459199583</v>
      </c>
      <c r="E2368" s="121">
        <v>1.6334684555795866</v>
      </c>
      <c r="F2368" s="86" t="s">
        <v>2583</v>
      </c>
      <c r="G2368" s="86" t="b">
        <v>0</v>
      </c>
      <c r="H2368" s="86" t="b">
        <v>0</v>
      </c>
      <c r="I2368" s="86" t="b">
        <v>0</v>
      </c>
      <c r="J2368" s="86" t="b">
        <v>0</v>
      </c>
      <c r="K2368" s="86" t="b">
        <v>0</v>
      </c>
      <c r="L2368" s="86" t="b">
        <v>0</v>
      </c>
    </row>
    <row r="2369" spans="1:12" ht="15">
      <c r="A2369" s="86" t="s">
        <v>3204</v>
      </c>
      <c r="B2369" s="86" t="s">
        <v>3513</v>
      </c>
      <c r="C2369" s="86">
        <v>2</v>
      </c>
      <c r="D2369" s="121">
        <v>0.006689555459199583</v>
      </c>
      <c r="E2369" s="121">
        <v>1.6334684555795866</v>
      </c>
      <c r="F2369" s="86" t="s">
        <v>2583</v>
      </c>
      <c r="G2369" s="86" t="b">
        <v>0</v>
      </c>
      <c r="H2369" s="86" t="b">
        <v>0</v>
      </c>
      <c r="I2369" s="86" t="b">
        <v>0</v>
      </c>
      <c r="J2369" s="86" t="b">
        <v>0</v>
      </c>
      <c r="K2369" s="86" t="b">
        <v>0</v>
      </c>
      <c r="L2369" s="86" t="b">
        <v>0</v>
      </c>
    </row>
    <row r="2370" spans="1:12" ht="15">
      <c r="A2370" s="86" t="s">
        <v>3513</v>
      </c>
      <c r="B2370" s="86" t="s">
        <v>3262</v>
      </c>
      <c r="C2370" s="86">
        <v>2</v>
      </c>
      <c r="D2370" s="121">
        <v>0.006689555459199583</v>
      </c>
      <c r="E2370" s="121">
        <v>1.6334684555795866</v>
      </c>
      <c r="F2370" s="86" t="s">
        <v>2583</v>
      </c>
      <c r="G2370" s="86" t="b">
        <v>0</v>
      </c>
      <c r="H2370" s="86" t="b">
        <v>0</v>
      </c>
      <c r="I2370" s="86" t="b">
        <v>0</v>
      </c>
      <c r="J2370" s="86" t="b">
        <v>0</v>
      </c>
      <c r="K2370" s="86" t="b">
        <v>0</v>
      </c>
      <c r="L2370" s="86" t="b">
        <v>0</v>
      </c>
    </row>
    <row r="2371" spans="1:12" ht="15">
      <c r="A2371" s="86" t="s">
        <v>3262</v>
      </c>
      <c r="B2371" s="86" t="s">
        <v>3514</v>
      </c>
      <c r="C2371" s="86">
        <v>2</v>
      </c>
      <c r="D2371" s="121">
        <v>0.006689555459199583</v>
      </c>
      <c r="E2371" s="121">
        <v>1.6334684555795866</v>
      </c>
      <c r="F2371" s="86" t="s">
        <v>2583</v>
      </c>
      <c r="G2371" s="86" t="b">
        <v>0</v>
      </c>
      <c r="H2371" s="86" t="b">
        <v>0</v>
      </c>
      <c r="I2371" s="86" t="b">
        <v>0</v>
      </c>
      <c r="J2371" s="86" t="b">
        <v>0</v>
      </c>
      <c r="K2371" s="86" t="b">
        <v>0</v>
      </c>
      <c r="L2371" s="86" t="b">
        <v>0</v>
      </c>
    </row>
    <row r="2372" spans="1:12" ht="15">
      <c r="A2372" s="86" t="s">
        <v>3514</v>
      </c>
      <c r="B2372" s="86" t="s">
        <v>3515</v>
      </c>
      <c r="C2372" s="86">
        <v>2</v>
      </c>
      <c r="D2372" s="121">
        <v>0.006689555459199583</v>
      </c>
      <c r="E2372" s="121">
        <v>1.6334684555795866</v>
      </c>
      <c r="F2372" s="86" t="s">
        <v>2583</v>
      </c>
      <c r="G2372" s="86" t="b">
        <v>0</v>
      </c>
      <c r="H2372" s="86" t="b">
        <v>0</v>
      </c>
      <c r="I2372" s="86" t="b">
        <v>0</v>
      </c>
      <c r="J2372" s="86" t="b">
        <v>0</v>
      </c>
      <c r="K2372" s="86" t="b">
        <v>0</v>
      </c>
      <c r="L2372" s="86" t="b">
        <v>0</v>
      </c>
    </row>
    <row r="2373" spans="1:12" ht="15">
      <c r="A2373" s="86" t="s">
        <v>3515</v>
      </c>
      <c r="B2373" s="86" t="s">
        <v>3516</v>
      </c>
      <c r="C2373" s="86">
        <v>2</v>
      </c>
      <c r="D2373" s="121">
        <v>0.006689555459199583</v>
      </c>
      <c r="E2373" s="121">
        <v>1.6334684555795866</v>
      </c>
      <c r="F2373" s="86" t="s">
        <v>2583</v>
      </c>
      <c r="G2373" s="86" t="b">
        <v>0</v>
      </c>
      <c r="H2373" s="86" t="b">
        <v>0</v>
      </c>
      <c r="I2373" s="86" t="b">
        <v>0</v>
      </c>
      <c r="J2373" s="86" t="b">
        <v>0</v>
      </c>
      <c r="K2373" s="86" t="b">
        <v>0</v>
      </c>
      <c r="L2373" s="86" t="b">
        <v>0</v>
      </c>
    </row>
    <row r="2374" spans="1:12" ht="15">
      <c r="A2374" s="86" t="s">
        <v>299</v>
      </c>
      <c r="B2374" s="86" t="s">
        <v>3197</v>
      </c>
      <c r="C2374" s="86">
        <v>3</v>
      </c>
      <c r="D2374" s="121">
        <v>0</v>
      </c>
      <c r="E2374" s="121">
        <v>1.3979400086720377</v>
      </c>
      <c r="F2374" s="86" t="s">
        <v>2584</v>
      </c>
      <c r="G2374" s="86" t="b">
        <v>0</v>
      </c>
      <c r="H2374" s="86" t="b">
        <v>0</v>
      </c>
      <c r="I2374" s="86" t="b">
        <v>0</v>
      </c>
      <c r="J2374" s="86" t="b">
        <v>0</v>
      </c>
      <c r="K2374" s="86" t="b">
        <v>0</v>
      </c>
      <c r="L2374" s="86" t="b">
        <v>0</v>
      </c>
    </row>
    <row r="2375" spans="1:12" ht="15">
      <c r="A2375" s="86" t="s">
        <v>3197</v>
      </c>
      <c r="B2375" s="86" t="s">
        <v>2719</v>
      </c>
      <c r="C2375" s="86">
        <v>3</v>
      </c>
      <c r="D2375" s="121">
        <v>0</v>
      </c>
      <c r="E2375" s="121">
        <v>1.3979400086720377</v>
      </c>
      <c r="F2375" s="86" t="s">
        <v>2584</v>
      </c>
      <c r="G2375" s="86" t="b">
        <v>0</v>
      </c>
      <c r="H2375" s="86" t="b">
        <v>0</v>
      </c>
      <c r="I2375" s="86" t="b">
        <v>0</v>
      </c>
      <c r="J2375" s="86" t="b">
        <v>0</v>
      </c>
      <c r="K2375" s="86" t="b">
        <v>0</v>
      </c>
      <c r="L2375" s="86" t="b">
        <v>0</v>
      </c>
    </row>
    <row r="2376" spans="1:12" ht="15">
      <c r="A2376" s="86" t="s">
        <v>2719</v>
      </c>
      <c r="B2376" s="86" t="s">
        <v>3397</v>
      </c>
      <c r="C2376" s="86">
        <v>3</v>
      </c>
      <c r="D2376" s="121">
        <v>0</v>
      </c>
      <c r="E2376" s="121">
        <v>1.3979400086720377</v>
      </c>
      <c r="F2376" s="86" t="s">
        <v>2584</v>
      </c>
      <c r="G2376" s="86" t="b">
        <v>0</v>
      </c>
      <c r="H2376" s="86" t="b">
        <v>0</v>
      </c>
      <c r="I2376" s="86" t="b">
        <v>0</v>
      </c>
      <c r="J2376" s="86" t="b">
        <v>0</v>
      </c>
      <c r="K2376" s="86" t="b">
        <v>0</v>
      </c>
      <c r="L2376" s="86" t="b">
        <v>0</v>
      </c>
    </row>
    <row r="2377" spans="1:12" ht="15">
      <c r="A2377" s="86" t="s">
        <v>3397</v>
      </c>
      <c r="B2377" s="86" t="s">
        <v>3398</v>
      </c>
      <c r="C2377" s="86">
        <v>3</v>
      </c>
      <c r="D2377" s="121">
        <v>0</v>
      </c>
      <c r="E2377" s="121">
        <v>1.3979400086720377</v>
      </c>
      <c r="F2377" s="86" t="s">
        <v>2584</v>
      </c>
      <c r="G2377" s="86" t="b">
        <v>0</v>
      </c>
      <c r="H2377" s="86" t="b">
        <v>0</v>
      </c>
      <c r="I2377" s="86" t="b">
        <v>0</v>
      </c>
      <c r="J2377" s="86" t="b">
        <v>0</v>
      </c>
      <c r="K2377" s="86" t="b">
        <v>0</v>
      </c>
      <c r="L2377" s="86" t="b">
        <v>0</v>
      </c>
    </row>
    <row r="2378" spans="1:12" ht="15">
      <c r="A2378" s="86" t="s">
        <v>3398</v>
      </c>
      <c r="B2378" s="86" t="s">
        <v>2723</v>
      </c>
      <c r="C2378" s="86">
        <v>3</v>
      </c>
      <c r="D2378" s="121">
        <v>0</v>
      </c>
      <c r="E2378" s="121">
        <v>1.3979400086720377</v>
      </c>
      <c r="F2378" s="86" t="s">
        <v>2584</v>
      </c>
      <c r="G2378" s="86" t="b">
        <v>0</v>
      </c>
      <c r="H2378" s="86" t="b">
        <v>0</v>
      </c>
      <c r="I2378" s="86" t="b">
        <v>0</v>
      </c>
      <c r="J2378" s="86" t="b">
        <v>0</v>
      </c>
      <c r="K2378" s="86" t="b">
        <v>0</v>
      </c>
      <c r="L2378" s="86" t="b">
        <v>0</v>
      </c>
    </row>
    <row r="2379" spans="1:12" ht="15">
      <c r="A2379" s="86" t="s">
        <v>2723</v>
      </c>
      <c r="B2379" s="86" t="s">
        <v>300</v>
      </c>
      <c r="C2379" s="86">
        <v>3</v>
      </c>
      <c r="D2379" s="121">
        <v>0</v>
      </c>
      <c r="E2379" s="121">
        <v>1.3979400086720377</v>
      </c>
      <c r="F2379" s="86" t="s">
        <v>2584</v>
      </c>
      <c r="G2379" s="86" t="b">
        <v>0</v>
      </c>
      <c r="H2379" s="86" t="b">
        <v>0</v>
      </c>
      <c r="I2379" s="86" t="b">
        <v>0</v>
      </c>
      <c r="J2379" s="86" t="b">
        <v>0</v>
      </c>
      <c r="K2379" s="86" t="b">
        <v>0</v>
      </c>
      <c r="L2379" s="86" t="b">
        <v>0</v>
      </c>
    </row>
    <row r="2380" spans="1:12" ht="15">
      <c r="A2380" s="86" t="s">
        <v>300</v>
      </c>
      <c r="B2380" s="86" t="s">
        <v>3272</v>
      </c>
      <c r="C2380" s="86">
        <v>3</v>
      </c>
      <c r="D2380" s="121">
        <v>0</v>
      </c>
      <c r="E2380" s="121">
        <v>1.3979400086720377</v>
      </c>
      <c r="F2380" s="86" t="s">
        <v>2584</v>
      </c>
      <c r="G2380" s="86" t="b">
        <v>0</v>
      </c>
      <c r="H2380" s="86" t="b">
        <v>0</v>
      </c>
      <c r="I2380" s="86" t="b">
        <v>0</v>
      </c>
      <c r="J2380" s="86" t="b">
        <v>0</v>
      </c>
      <c r="K2380" s="86" t="b">
        <v>0</v>
      </c>
      <c r="L2380" s="86" t="b">
        <v>0</v>
      </c>
    </row>
    <row r="2381" spans="1:12" ht="15">
      <c r="A2381" s="86" t="s">
        <v>3272</v>
      </c>
      <c r="B2381" s="86" t="s">
        <v>3399</v>
      </c>
      <c r="C2381" s="86">
        <v>3</v>
      </c>
      <c r="D2381" s="121">
        <v>0</v>
      </c>
      <c r="E2381" s="121">
        <v>1.3979400086720377</v>
      </c>
      <c r="F2381" s="86" t="s">
        <v>2584</v>
      </c>
      <c r="G2381" s="86" t="b">
        <v>0</v>
      </c>
      <c r="H2381" s="86" t="b">
        <v>0</v>
      </c>
      <c r="I2381" s="86" t="b">
        <v>0</v>
      </c>
      <c r="J2381" s="86" t="b">
        <v>0</v>
      </c>
      <c r="K2381" s="86" t="b">
        <v>0</v>
      </c>
      <c r="L2381" s="86" t="b">
        <v>0</v>
      </c>
    </row>
    <row r="2382" spans="1:12" ht="15">
      <c r="A2382" s="86" t="s">
        <v>3399</v>
      </c>
      <c r="B2382" s="86" t="s">
        <v>3241</v>
      </c>
      <c r="C2382" s="86">
        <v>3</v>
      </c>
      <c r="D2382" s="121">
        <v>0</v>
      </c>
      <c r="E2382" s="121">
        <v>1.3979400086720377</v>
      </c>
      <c r="F2382" s="86" t="s">
        <v>2584</v>
      </c>
      <c r="G2382" s="86" t="b">
        <v>0</v>
      </c>
      <c r="H2382" s="86" t="b">
        <v>0</v>
      </c>
      <c r="I2382" s="86" t="b">
        <v>0</v>
      </c>
      <c r="J2382" s="86" t="b">
        <v>0</v>
      </c>
      <c r="K2382" s="86" t="b">
        <v>0</v>
      </c>
      <c r="L2382" s="86" t="b">
        <v>0</v>
      </c>
    </row>
    <row r="2383" spans="1:12" ht="15">
      <c r="A2383" s="86" t="s">
        <v>3241</v>
      </c>
      <c r="B2383" s="86" t="s">
        <v>3218</v>
      </c>
      <c r="C2383" s="86">
        <v>3</v>
      </c>
      <c r="D2383" s="121">
        <v>0</v>
      </c>
      <c r="E2383" s="121">
        <v>1.3979400086720377</v>
      </c>
      <c r="F2383" s="86" t="s">
        <v>2584</v>
      </c>
      <c r="G2383" s="86" t="b">
        <v>0</v>
      </c>
      <c r="H2383" s="86" t="b">
        <v>0</v>
      </c>
      <c r="I2383" s="86" t="b">
        <v>0</v>
      </c>
      <c r="J2383" s="86" t="b">
        <v>0</v>
      </c>
      <c r="K2383" s="86" t="b">
        <v>0</v>
      </c>
      <c r="L2383" s="86" t="b">
        <v>0</v>
      </c>
    </row>
    <row r="2384" spans="1:12" ht="15">
      <c r="A2384" s="86" t="s">
        <v>3218</v>
      </c>
      <c r="B2384" s="86" t="s">
        <v>3222</v>
      </c>
      <c r="C2384" s="86">
        <v>3</v>
      </c>
      <c r="D2384" s="121">
        <v>0</v>
      </c>
      <c r="E2384" s="121">
        <v>1.3979400086720377</v>
      </c>
      <c r="F2384" s="86" t="s">
        <v>2584</v>
      </c>
      <c r="G2384" s="86" t="b">
        <v>0</v>
      </c>
      <c r="H2384" s="86" t="b">
        <v>0</v>
      </c>
      <c r="I2384" s="86" t="b">
        <v>0</v>
      </c>
      <c r="J2384" s="86" t="b">
        <v>0</v>
      </c>
      <c r="K2384" s="86" t="b">
        <v>0</v>
      </c>
      <c r="L2384" s="86" t="b">
        <v>0</v>
      </c>
    </row>
    <row r="2385" spans="1:12" ht="15">
      <c r="A2385" s="86" t="s">
        <v>3222</v>
      </c>
      <c r="B2385" s="86" t="s">
        <v>3400</v>
      </c>
      <c r="C2385" s="86">
        <v>3</v>
      </c>
      <c r="D2385" s="121">
        <v>0</v>
      </c>
      <c r="E2385" s="121">
        <v>1.3979400086720377</v>
      </c>
      <c r="F2385" s="86" t="s">
        <v>2584</v>
      </c>
      <c r="G2385" s="86" t="b">
        <v>0</v>
      </c>
      <c r="H2385" s="86" t="b">
        <v>0</v>
      </c>
      <c r="I2385" s="86" t="b">
        <v>0</v>
      </c>
      <c r="J2385" s="86" t="b">
        <v>0</v>
      </c>
      <c r="K2385" s="86" t="b">
        <v>0</v>
      </c>
      <c r="L2385" s="86" t="b">
        <v>0</v>
      </c>
    </row>
    <row r="2386" spans="1:12" ht="15">
      <c r="A2386" s="86" t="s">
        <v>3400</v>
      </c>
      <c r="B2386" s="86" t="s">
        <v>2722</v>
      </c>
      <c r="C2386" s="86">
        <v>3</v>
      </c>
      <c r="D2386" s="121">
        <v>0</v>
      </c>
      <c r="E2386" s="121">
        <v>1.3979400086720377</v>
      </c>
      <c r="F2386" s="86" t="s">
        <v>2584</v>
      </c>
      <c r="G2386" s="86" t="b">
        <v>0</v>
      </c>
      <c r="H2386" s="86" t="b">
        <v>0</v>
      </c>
      <c r="I2386" s="86" t="b">
        <v>0</v>
      </c>
      <c r="J2386" s="86" t="b">
        <v>0</v>
      </c>
      <c r="K2386" s="86" t="b">
        <v>0</v>
      </c>
      <c r="L2386" s="86" t="b">
        <v>0</v>
      </c>
    </row>
    <row r="2387" spans="1:12" ht="15">
      <c r="A2387" s="86" t="s">
        <v>2722</v>
      </c>
      <c r="B2387" s="86" t="s">
        <v>3319</v>
      </c>
      <c r="C2387" s="86">
        <v>3</v>
      </c>
      <c r="D2387" s="121">
        <v>0</v>
      </c>
      <c r="E2387" s="121">
        <v>1.3979400086720377</v>
      </c>
      <c r="F2387" s="86" t="s">
        <v>2584</v>
      </c>
      <c r="G2387" s="86" t="b">
        <v>0</v>
      </c>
      <c r="H2387" s="86" t="b">
        <v>0</v>
      </c>
      <c r="I2387" s="86" t="b">
        <v>0</v>
      </c>
      <c r="J2387" s="86" t="b">
        <v>0</v>
      </c>
      <c r="K2387" s="86" t="b">
        <v>0</v>
      </c>
      <c r="L2387" s="86" t="b">
        <v>0</v>
      </c>
    </row>
    <row r="2388" spans="1:12" ht="15">
      <c r="A2388" s="86" t="s">
        <v>3319</v>
      </c>
      <c r="B2388" s="86" t="s">
        <v>2727</v>
      </c>
      <c r="C2388" s="86">
        <v>3</v>
      </c>
      <c r="D2388" s="121">
        <v>0</v>
      </c>
      <c r="E2388" s="121">
        <v>1.3979400086720377</v>
      </c>
      <c r="F2388" s="86" t="s">
        <v>2584</v>
      </c>
      <c r="G2388" s="86" t="b">
        <v>0</v>
      </c>
      <c r="H2388" s="86" t="b">
        <v>0</v>
      </c>
      <c r="I2388" s="86" t="b">
        <v>0</v>
      </c>
      <c r="J2388" s="86" t="b">
        <v>0</v>
      </c>
      <c r="K2388" s="86" t="b">
        <v>0</v>
      </c>
      <c r="L2388" s="86" t="b">
        <v>0</v>
      </c>
    </row>
    <row r="2389" spans="1:12" ht="15">
      <c r="A2389" s="86" t="s">
        <v>2727</v>
      </c>
      <c r="B2389" s="86" t="s">
        <v>3401</v>
      </c>
      <c r="C2389" s="86">
        <v>3</v>
      </c>
      <c r="D2389" s="121">
        <v>0</v>
      </c>
      <c r="E2389" s="121">
        <v>1.3979400086720377</v>
      </c>
      <c r="F2389" s="86" t="s">
        <v>2584</v>
      </c>
      <c r="G2389" s="86" t="b">
        <v>0</v>
      </c>
      <c r="H2389" s="86" t="b">
        <v>0</v>
      </c>
      <c r="I2389" s="86" t="b">
        <v>0</v>
      </c>
      <c r="J2389" s="86" t="b">
        <v>0</v>
      </c>
      <c r="K2389" s="86" t="b">
        <v>0</v>
      </c>
      <c r="L2389" s="86" t="b">
        <v>0</v>
      </c>
    </row>
    <row r="2390" spans="1:12" ht="15">
      <c r="A2390" s="86" t="s">
        <v>3401</v>
      </c>
      <c r="B2390" s="86" t="s">
        <v>3402</v>
      </c>
      <c r="C2390" s="86">
        <v>3</v>
      </c>
      <c r="D2390" s="121">
        <v>0</v>
      </c>
      <c r="E2390" s="121">
        <v>1.3979400086720377</v>
      </c>
      <c r="F2390" s="86" t="s">
        <v>2584</v>
      </c>
      <c r="G2390" s="86" t="b">
        <v>0</v>
      </c>
      <c r="H2390" s="86" t="b">
        <v>0</v>
      </c>
      <c r="I2390" s="86" t="b">
        <v>0</v>
      </c>
      <c r="J2390" s="86" t="b">
        <v>0</v>
      </c>
      <c r="K2390" s="86" t="b">
        <v>0</v>
      </c>
      <c r="L2390" s="86" t="b">
        <v>0</v>
      </c>
    </row>
    <row r="2391" spans="1:12" ht="15">
      <c r="A2391" s="86" t="s">
        <v>3402</v>
      </c>
      <c r="B2391" s="86" t="s">
        <v>2769</v>
      </c>
      <c r="C2391" s="86">
        <v>3</v>
      </c>
      <c r="D2391" s="121">
        <v>0</v>
      </c>
      <c r="E2391" s="121">
        <v>1.3979400086720377</v>
      </c>
      <c r="F2391" s="86" t="s">
        <v>2584</v>
      </c>
      <c r="G2391" s="86" t="b">
        <v>0</v>
      </c>
      <c r="H2391" s="86" t="b">
        <v>0</v>
      </c>
      <c r="I2391" s="86" t="b">
        <v>0</v>
      </c>
      <c r="J2391" s="86" t="b">
        <v>0</v>
      </c>
      <c r="K2391" s="86" t="b">
        <v>0</v>
      </c>
      <c r="L2391" s="86" t="b">
        <v>0</v>
      </c>
    </row>
    <row r="2392" spans="1:12" ht="15">
      <c r="A2392" s="86" t="s">
        <v>2769</v>
      </c>
      <c r="B2392" s="86" t="s">
        <v>3251</v>
      </c>
      <c r="C2392" s="86">
        <v>3</v>
      </c>
      <c r="D2392" s="121">
        <v>0</v>
      </c>
      <c r="E2392" s="121">
        <v>1.3979400086720377</v>
      </c>
      <c r="F2392" s="86" t="s">
        <v>2584</v>
      </c>
      <c r="G2392" s="86" t="b">
        <v>0</v>
      </c>
      <c r="H2392" s="86" t="b">
        <v>0</v>
      </c>
      <c r="I2392" s="86" t="b">
        <v>0</v>
      </c>
      <c r="J2392" s="86" t="b">
        <v>0</v>
      </c>
      <c r="K2392" s="86" t="b">
        <v>0</v>
      </c>
      <c r="L2392" s="86" t="b">
        <v>0</v>
      </c>
    </row>
    <row r="2393" spans="1:12" ht="15">
      <c r="A2393" s="86" t="s">
        <v>3251</v>
      </c>
      <c r="B2393" s="86" t="s">
        <v>3293</v>
      </c>
      <c r="C2393" s="86">
        <v>3</v>
      </c>
      <c r="D2393" s="121">
        <v>0</v>
      </c>
      <c r="E2393" s="121">
        <v>1.3979400086720377</v>
      </c>
      <c r="F2393" s="86" t="s">
        <v>2584</v>
      </c>
      <c r="G2393" s="86" t="b">
        <v>0</v>
      </c>
      <c r="H2393" s="86" t="b">
        <v>0</v>
      </c>
      <c r="I2393" s="86" t="b">
        <v>0</v>
      </c>
      <c r="J2393" s="86" t="b">
        <v>0</v>
      </c>
      <c r="K2393" s="86" t="b">
        <v>0</v>
      </c>
      <c r="L2393" s="86" t="b">
        <v>0</v>
      </c>
    </row>
    <row r="2394" spans="1:12" ht="15">
      <c r="A2394" s="86" t="s">
        <v>3293</v>
      </c>
      <c r="B2394" s="86" t="s">
        <v>3187</v>
      </c>
      <c r="C2394" s="86">
        <v>3</v>
      </c>
      <c r="D2394" s="121">
        <v>0</v>
      </c>
      <c r="E2394" s="121">
        <v>1.0969100130080565</v>
      </c>
      <c r="F2394" s="86" t="s">
        <v>2584</v>
      </c>
      <c r="G2394" s="86" t="b">
        <v>0</v>
      </c>
      <c r="H2394" s="86" t="b">
        <v>0</v>
      </c>
      <c r="I2394" s="86" t="b">
        <v>0</v>
      </c>
      <c r="J2394" s="86" t="b">
        <v>0</v>
      </c>
      <c r="K2394" s="86" t="b">
        <v>0</v>
      </c>
      <c r="L2394" s="86" t="b">
        <v>0</v>
      </c>
    </row>
    <row r="2395" spans="1:12" ht="15">
      <c r="A2395" s="86" t="s">
        <v>3187</v>
      </c>
      <c r="B2395" s="86" t="s">
        <v>3187</v>
      </c>
      <c r="C2395" s="86">
        <v>3</v>
      </c>
      <c r="D2395" s="121">
        <v>0</v>
      </c>
      <c r="E2395" s="121">
        <v>0.7958800173440752</v>
      </c>
      <c r="F2395" s="86" t="s">
        <v>2584</v>
      </c>
      <c r="G2395" s="86" t="b">
        <v>0</v>
      </c>
      <c r="H2395" s="86" t="b">
        <v>0</v>
      </c>
      <c r="I2395" s="86" t="b">
        <v>0</v>
      </c>
      <c r="J2395" s="86" t="b">
        <v>0</v>
      </c>
      <c r="K2395" s="86" t="b">
        <v>0</v>
      </c>
      <c r="L2395" s="86" t="b">
        <v>0</v>
      </c>
    </row>
    <row r="2396" spans="1:12" ht="15">
      <c r="A2396" s="86" t="s">
        <v>3187</v>
      </c>
      <c r="B2396" s="86" t="s">
        <v>2649</v>
      </c>
      <c r="C2396" s="86">
        <v>3</v>
      </c>
      <c r="D2396" s="121">
        <v>0</v>
      </c>
      <c r="E2396" s="121">
        <v>1.0969100130080565</v>
      </c>
      <c r="F2396" s="86" t="s">
        <v>2584</v>
      </c>
      <c r="G2396" s="86" t="b">
        <v>0</v>
      </c>
      <c r="H2396" s="86" t="b">
        <v>0</v>
      </c>
      <c r="I2396" s="86" t="b">
        <v>0</v>
      </c>
      <c r="J2396" s="86" t="b">
        <v>0</v>
      </c>
      <c r="K2396" s="86" t="b">
        <v>0</v>
      </c>
      <c r="L2396" s="86" t="b">
        <v>0</v>
      </c>
    </row>
    <row r="2397" spans="1:12" ht="15">
      <c r="A2397" s="86" t="s">
        <v>2649</v>
      </c>
      <c r="B2397" s="86" t="s">
        <v>3403</v>
      </c>
      <c r="C2397" s="86">
        <v>3</v>
      </c>
      <c r="D2397" s="121">
        <v>0</v>
      </c>
      <c r="E2397" s="121">
        <v>1.3979400086720377</v>
      </c>
      <c r="F2397" s="86" t="s">
        <v>2584</v>
      </c>
      <c r="G2397" s="86" t="b">
        <v>0</v>
      </c>
      <c r="H2397" s="86" t="b">
        <v>0</v>
      </c>
      <c r="I2397" s="86" t="b">
        <v>0</v>
      </c>
      <c r="J2397" s="86" t="b">
        <v>0</v>
      </c>
      <c r="K2397" s="86" t="b">
        <v>0</v>
      </c>
      <c r="L2397" s="86" t="b">
        <v>0</v>
      </c>
    </row>
    <row r="2398" spans="1:12" ht="15">
      <c r="A2398" s="86" t="s">
        <v>3403</v>
      </c>
      <c r="B2398" s="86" t="s">
        <v>2713</v>
      </c>
      <c r="C2398" s="86">
        <v>3</v>
      </c>
      <c r="D2398" s="121">
        <v>0</v>
      </c>
      <c r="E2398" s="121">
        <v>1.3979400086720377</v>
      </c>
      <c r="F2398" s="86" t="s">
        <v>2584</v>
      </c>
      <c r="G2398" s="86" t="b">
        <v>0</v>
      </c>
      <c r="H2398" s="86" t="b">
        <v>0</v>
      </c>
      <c r="I2398" s="86" t="b">
        <v>0</v>
      </c>
      <c r="J2398" s="86" t="b">
        <v>0</v>
      </c>
      <c r="K2398" s="86" t="b">
        <v>0</v>
      </c>
      <c r="L2398" s="86" t="b">
        <v>0</v>
      </c>
    </row>
    <row r="2399" spans="1:12" ht="15">
      <c r="A2399" s="86" t="s">
        <v>3189</v>
      </c>
      <c r="B2399" s="86" t="s">
        <v>3184</v>
      </c>
      <c r="C2399" s="86">
        <v>4</v>
      </c>
      <c r="D2399" s="121">
        <v>0.004785679654718835</v>
      </c>
      <c r="E2399" s="121">
        <v>1.278753600952829</v>
      </c>
      <c r="F2399" s="86" t="s">
        <v>2585</v>
      </c>
      <c r="G2399" s="86" t="b">
        <v>0</v>
      </c>
      <c r="H2399" s="86" t="b">
        <v>0</v>
      </c>
      <c r="I2399" s="86" t="b">
        <v>0</v>
      </c>
      <c r="J2399" s="86" t="b">
        <v>0</v>
      </c>
      <c r="K2399" s="86" t="b">
        <v>0</v>
      </c>
      <c r="L2399" s="86" t="b">
        <v>0</v>
      </c>
    </row>
    <row r="2400" spans="1:12" ht="15">
      <c r="A2400" s="86" t="s">
        <v>3184</v>
      </c>
      <c r="B2400" s="86" t="s">
        <v>3155</v>
      </c>
      <c r="C2400" s="86">
        <v>4</v>
      </c>
      <c r="D2400" s="121">
        <v>0.004785679654718835</v>
      </c>
      <c r="E2400" s="121">
        <v>1.278753600952829</v>
      </c>
      <c r="F2400" s="86" t="s">
        <v>2585</v>
      </c>
      <c r="G2400" s="86" t="b">
        <v>0</v>
      </c>
      <c r="H2400" s="86" t="b">
        <v>0</v>
      </c>
      <c r="I2400" s="86" t="b">
        <v>0</v>
      </c>
      <c r="J2400" s="86" t="b">
        <v>0</v>
      </c>
      <c r="K2400" s="86" t="b">
        <v>0</v>
      </c>
      <c r="L2400" s="86" t="b">
        <v>0</v>
      </c>
    </row>
    <row r="2401" spans="1:12" ht="15">
      <c r="A2401" s="86" t="s">
        <v>3155</v>
      </c>
      <c r="B2401" s="86" t="s">
        <v>2713</v>
      </c>
      <c r="C2401" s="86">
        <v>4</v>
      </c>
      <c r="D2401" s="121">
        <v>0.004785679654718835</v>
      </c>
      <c r="E2401" s="121">
        <v>1.1818435879447726</v>
      </c>
      <c r="F2401" s="86" t="s">
        <v>2585</v>
      </c>
      <c r="G2401" s="86" t="b">
        <v>0</v>
      </c>
      <c r="H2401" s="86" t="b">
        <v>0</v>
      </c>
      <c r="I2401" s="86" t="b">
        <v>0</v>
      </c>
      <c r="J2401" s="86" t="b">
        <v>0</v>
      </c>
      <c r="K2401" s="86" t="b">
        <v>0</v>
      </c>
      <c r="L2401" s="86" t="b">
        <v>0</v>
      </c>
    </row>
    <row r="2402" spans="1:12" ht="15">
      <c r="A2402" s="86" t="s">
        <v>2713</v>
      </c>
      <c r="B2402" s="86" t="s">
        <v>2725</v>
      </c>
      <c r="C2402" s="86">
        <v>4</v>
      </c>
      <c r="D2402" s="121">
        <v>0.004785679654718835</v>
      </c>
      <c r="E2402" s="121">
        <v>1.1818435879447726</v>
      </c>
      <c r="F2402" s="86" t="s">
        <v>2585</v>
      </c>
      <c r="G2402" s="86" t="b">
        <v>0</v>
      </c>
      <c r="H2402" s="86" t="b">
        <v>0</v>
      </c>
      <c r="I2402" s="86" t="b">
        <v>0</v>
      </c>
      <c r="J2402" s="86" t="b">
        <v>0</v>
      </c>
      <c r="K2402" s="86" t="b">
        <v>0</v>
      </c>
      <c r="L2402" s="86" t="b">
        <v>0</v>
      </c>
    </row>
    <row r="2403" spans="1:12" ht="15">
      <c r="A2403" s="86" t="s">
        <v>2725</v>
      </c>
      <c r="B2403" s="86" t="s">
        <v>3381</v>
      </c>
      <c r="C2403" s="86">
        <v>4</v>
      </c>
      <c r="D2403" s="121">
        <v>0.004785679654718835</v>
      </c>
      <c r="E2403" s="121">
        <v>1.278753600952829</v>
      </c>
      <c r="F2403" s="86" t="s">
        <v>2585</v>
      </c>
      <c r="G2403" s="86" t="b">
        <v>0</v>
      </c>
      <c r="H2403" s="86" t="b">
        <v>0</v>
      </c>
      <c r="I2403" s="86" t="b">
        <v>0</v>
      </c>
      <c r="J2403" s="86" t="b">
        <v>0</v>
      </c>
      <c r="K2403" s="86" t="b">
        <v>0</v>
      </c>
      <c r="L2403" s="86" t="b">
        <v>0</v>
      </c>
    </row>
    <row r="2404" spans="1:12" ht="15">
      <c r="A2404" s="86" t="s">
        <v>3381</v>
      </c>
      <c r="B2404" s="86" t="s">
        <v>2715</v>
      </c>
      <c r="C2404" s="86">
        <v>4</v>
      </c>
      <c r="D2404" s="121">
        <v>0.004785679654718835</v>
      </c>
      <c r="E2404" s="121">
        <v>1.1026623418971477</v>
      </c>
      <c r="F2404" s="86" t="s">
        <v>2585</v>
      </c>
      <c r="G2404" s="86" t="b">
        <v>0</v>
      </c>
      <c r="H2404" s="86" t="b">
        <v>0</v>
      </c>
      <c r="I2404" s="86" t="b">
        <v>0</v>
      </c>
      <c r="J2404" s="86" t="b">
        <v>0</v>
      </c>
      <c r="K2404" s="86" t="b">
        <v>0</v>
      </c>
      <c r="L2404" s="86" t="b">
        <v>0</v>
      </c>
    </row>
    <row r="2405" spans="1:12" ht="15">
      <c r="A2405" s="86" t="s">
        <v>2715</v>
      </c>
      <c r="B2405" s="86" t="s">
        <v>2765</v>
      </c>
      <c r="C2405" s="86">
        <v>4</v>
      </c>
      <c r="D2405" s="121">
        <v>0.004785679654718835</v>
      </c>
      <c r="E2405" s="121">
        <v>1.1026623418971477</v>
      </c>
      <c r="F2405" s="86" t="s">
        <v>2585</v>
      </c>
      <c r="G2405" s="86" t="b">
        <v>0</v>
      </c>
      <c r="H2405" s="86" t="b">
        <v>0</v>
      </c>
      <c r="I2405" s="86" t="b">
        <v>0</v>
      </c>
      <c r="J2405" s="86" t="b">
        <v>0</v>
      </c>
      <c r="K2405" s="86" t="b">
        <v>0</v>
      </c>
      <c r="L2405" s="86" t="b">
        <v>0</v>
      </c>
    </row>
    <row r="2406" spans="1:12" ht="15">
      <c r="A2406" s="86" t="s">
        <v>2765</v>
      </c>
      <c r="B2406" s="86" t="s">
        <v>2722</v>
      </c>
      <c r="C2406" s="86">
        <v>4</v>
      </c>
      <c r="D2406" s="121">
        <v>0.004785679654718835</v>
      </c>
      <c r="E2406" s="121">
        <v>1.278753600952829</v>
      </c>
      <c r="F2406" s="86" t="s">
        <v>2585</v>
      </c>
      <c r="G2406" s="86" t="b">
        <v>0</v>
      </c>
      <c r="H2406" s="86" t="b">
        <v>0</v>
      </c>
      <c r="I2406" s="86" t="b">
        <v>0</v>
      </c>
      <c r="J2406" s="86" t="b">
        <v>0</v>
      </c>
      <c r="K2406" s="86" t="b">
        <v>0</v>
      </c>
      <c r="L2406" s="86" t="b">
        <v>0</v>
      </c>
    </row>
    <row r="2407" spans="1:12" ht="15">
      <c r="A2407" s="86" t="s">
        <v>2722</v>
      </c>
      <c r="B2407" s="86" t="s">
        <v>2766</v>
      </c>
      <c r="C2407" s="86">
        <v>4</v>
      </c>
      <c r="D2407" s="121">
        <v>0.004785679654718835</v>
      </c>
      <c r="E2407" s="121">
        <v>1.278753600952829</v>
      </c>
      <c r="F2407" s="86" t="s">
        <v>2585</v>
      </c>
      <c r="G2407" s="86" t="b">
        <v>0</v>
      </c>
      <c r="H2407" s="86" t="b">
        <v>0</v>
      </c>
      <c r="I2407" s="86" t="b">
        <v>0</v>
      </c>
      <c r="J2407" s="86" t="b">
        <v>0</v>
      </c>
      <c r="K2407" s="86" t="b">
        <v>0</v>
      </c>
      <c r="L2407" s="86" t="b">
        <v>0</v>
      </c>
    </row>
    <row r="2408" spans="1:12" ht="15">
      <c r="A2408" s="86" t="s">
        <v>2766</v>
      </c>
      <c r="B2408" s="86" t="s">
        <v>2741</v>
      </c>
      <c r="C2408" s="86">
        <v>4</v>
      </c>
      <c r="D2408" s="121">
        <v>0.004785679654718835</v>
      </c>
      <c r="E2408" s="121">
        <v>1.278753600952829</v>
      </c>
      <c r="F2408" s="86" t="s">
        <v>2585</v>
      </c>
      <c r="G2408" s="86" t="b">
        <v>0</v>
      </c>
      <c r="H2408" s="86" t="b">
        <v>0</v>
      </c>
      <c r="I2408" s="86" t="b">
        <v>0</v>
      </c>
      <c r="J2408" s="86" t="b">
        <v>0</v>
      </c>
      <c r="K2408" s="86" t="b">
        <v>0</v>
      </c>
      <c r="L2408" s="86" t="b">
        <v>0</v>
      </c>
    </row>
    <row r="2409" spans="1:12" ht="15">
      <c r="A2409" s="86" t="s">
        <v>2741</v>
      </c>
      <c r="B2409" s="86" t="s">
        <v>2716</v>
      </c>
      <c r="C2409" s="86">
        <v>4</v>
      </c>
      <c r="D2409" s="121">
        <v>0.004785679654718835</v>
      </c>
      <c r="E2409" s="121">
        <v>1.278753600952829</v>
      </c>
      <c r="F2409" s="86" t="s">
        <v>2585</v>
      </c>
      <c r="G2409" s="86" t="b">
        <v>0</v>
      </c>
      <c r="H2409" s="86" t="b">
        <v>0</v>
      </c>
      <c r="I2409" s="86" t="b">
        <v>0</v>
      </c>
      <c r="J2409" s="86" t="b">
        <v>0</v>
      </c>
      <c r="K2409" s="86" t="b">
        <v>0</v>
      </c>
      <c r="L2409" s="86" t="b">
        <v>0</v>
      </c>
    </row>
    <row r="2410" spans="1:12" ht="15">
      <c r="A2410" s="86" t="s">
        <v>2716</v>
      </c>
      <c r="B2410" s="86" t="s">
        <v>554</v>
      </c>
      <c r="C2410" s="86">
        <v>4</v>
      </c>
      <c r="D2410" s="121">
        <v>0.004785679654718835</v>
      </c>
      <c r="E2410" s="121">
        <v>1.278753600952829</v>
      </c>
      <c r="F2410" s="86" t="s">
        <v>2585</v>
      </c>
      <c r="G2410" s="86" t="b">
        <v>0</v>
      </c>
      <c r="H2410" s="86" t="b">
        <v>0</v>
      </c>
      <c r="I2410" s="86" t="b">
        <v>0</v>
      </c>
      <c r="J2410" s="86" t="b">
        <v>0</v>
      </c>
      <c r="K2410" s="86" t="b">
        <v>0</v>
      </c>
      <c r="L2410"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3822</v>
      </c>
      <c r="B2" s="125" t="s">
        <v>3823</v>
      </c>
      <c r="C2" s="122" t="s">
        <v>3824</v>
      </c>
    </row>
    <row r="3" spans="1:3" ht="15">
      <c r="A3" s="124" t="s">
        <v>2571</v>
      </c>
      <c r="B3" s="124" t="s">
        <v>2571</v>
      </c>
      <c r="C3" s="34">
        <v>89</v>
      </c>
    </row>
    <row r="4" spans="1:3" ht="15">
      <c r="A4" s="124" t="s">
        <v>2571</v>
      </c>
      <c r="B4" s="124" t="s">
        <v>2572</v>
      </c>
      <c r="C4" s="34">
        <v>7</v>
      </c>
    </row>
    <row r="5" spans="1:3" ht="15">
      <c r="A5" s="124" t="s">
        <v>2571</v>
      </c>
      <c r="B5" s="124" t="s">
        <v>2573</v>
      </c>
      <c r="C5" s="34">
        <v>12</v>
      </c>
    </row>
    <row r="6" spans="1:3" ht="15">
      <c r="A6" s="124" t="s">
        <v>2571</v>
      </c>
      <c r="B6" s="124" t="s">
        <v>2575</v>
      </c>
      <c r="C6" s="34">
        <v>6</v>
      </c>
    </row>
    <row r="7" spans="1:3" ht="15">
      <c r="A7" s="124" t="s">
        <v>2571</v>
      </c>
      <c r="B7" s="124" t="s">
        <v>2576</v>
      </c>
      <c r="C7" s="34">
        <v>4</v>
      </c>
    </row>
    <row r="8" spans="1:3" ht="15">
      <c r="A8" s="124" t="s">
        <v>2571</v>
      </c>
      <c r="B8" s="124" t="s">
        <v>2577</v>
      </c>
      <c r="C8" s="34">
        <v>3</v>
      </c>
    </row>
    <row r="9" spans="1:3" ht="15">
      <c r="A9" s="124" t="s">
        <v>2571</v>
      </c>
      <c r="B9" s="124" t="s">
        <v>2578</v>
      </c>
      <c r="C9" s="34">
        <v>3</v>
      </c>
    </row>
    <row r="10" spans="1:3" ht="15">
      <c r="A10" s="124" t="s">
        <v>2571</v>
      </c>
      <c r="B10" s="124" t="s">
        <v>2580</v>
      </c>
      <c r="C10" s="34">
        <v>4</v>
      </c>
    </row>
    <row r="11" spans="1:3" ht="15">
      <c r="A11" s="124" t="s">
        <v>2571</v>
      </c>
      <c r="B11" s="124" t="s">
        <v>2581</v>
      </c>
      <c r="C11" s="34">
        <v>5</v>
      </c>
    </row>
    <row r="12" spans="1:3" ht="15">
      <c r="A12" s="124" t="s">
        <v>2571</v>
      </c>
      <c r="B12" s="124" t="s">
        <v>2583</v>
      </c>
      <c r="C12" s="34">
        <v>3</v>
      </c>
    </row>
    <row r="13" spans="1:3" ht="15">
      <c r="A13" s="124" t="s">
        <v>2571</v>
      </c>
      <c r="B13" s="124" t="s">
        <v>2584</v>
      </c>
      <c r="C13" s="34">
        <v>2</v>
      </c>
    </row>
    <row r="14" spans="1:3" ht="15">
      <c r="A14" s="124" t="s">
        <v>2571</v>
      </c>
      <c r="B14" s="124" t="s">
        <v>2585</v>
      </c>
      <c r="C14" s="34">
        <v>1</v>
      </c>
    </row>
    <row r="15" spans="1:3" ht="15">
      <c r="A15" s="124" t="s">
        <v>2572</v>
      </c>
      <c r="B15" s="124" t="s">
        <v>2571</v>
      </c>
      <c r="C15" s="34">
        <v>3</v>
      </c>
    </row>
    <row r="16" spans="1:3" ht="15">
      <c r="A16" s="124" t="s">
        <v>2572</v>
      </c>
      <c r="B16" s="124" t="s">
        <v>2572</v>
      </c>
      <c r="C16" s="34">
        <v>60</v>
      </c>
    </row>
    <row r="17" spans="1:3" ht="15">
      <c r="A17" s="124" t="s">
        <v>2572</v>
      </c>
      <c r="B17" s="124" t="s">
        <v>2573</v>
      </c>
      <c r="C17" s="34">
        <v>3</v>
      </c>
    </row>
    <row r="18" spans="1:3" ht="15">
      <c r="A18" s="124" t="s">
        <v>2573</v>
      </c>
      <c r="B18" s="124" t="s">
        <v>2571</v>
      </c>
      <c r="C18" s="34">
        <v>12</v>
      </c>
    </row>
    <row r="19" spans="1:3" ht="15">
      <c r="A19" s="124" t="s">
        <v>2573</v>
      </c>
      <c r="B19" s="124" t="s">
        <v>2572</v>
      </c>
      <c r="C19" s="34">
        <v>3</v>
      </c>
    </row>
    <row r="20" spans="1:3" ht="15">
      <c r="A20" s="124" t="s">
        <v>2573</v>
      </c>
      <c r="B20" s="124" t="s">
        <v>2573</v>
      </c>
      <c r="C20" s="34">
        <v>61</v>
      </c>
    </row>
    <row r="21" spans="1:3" ht="15">
      <c r="A21" s="124" t="s">
        <v>2573</v>
      </c>
      <c r="B21" s="124" t="s">
        <v>2574</v>
      </c>
      <c r="C21" s="34">
        <v>1</v>
      </c>
    </row>
    <row r="22" spans="1:3" ht="15">
      <c r="A22" s="124" t="s">
        <v>2573</v>
      </c>
      <c r="B22" s="124" t="s">
        <v>2575</v>
      </c>
      <c r="C22" s="34">
        <v>2</v>
      </c>
    </row>
    <row r="23" spans="1:3" ht="15">
      <c r="A23" s="124" t="s">
        <v>2574</v>
      </c>
      <c r="B23" s="124" t="s">
        <v>2571</v>
      </c>
      <c r="C23" s="34">
        <v>1</v>
      </c>
    </row>
    <row r="24" spans="1:3" ht="15">
      <c r="A24" s="124" t="s">
        <v>2574</v>
      </c>
      <c r="B24" s="124" t="s">
        <v>2574</v>
      </c>
      <c r="C24" s="34">
        <v>11</v>
      </c>
    </row>
    <row r="25" spans="1:3" ht="15">
      <c r="A25" s="124" t="s">
        <v>2575</v>
      </c>
      <c r="B25" s="124" t="s">
        <v>2571</v>
      </c>
      <c r="C25" s="34">
        <v>6</v>
      </c>
    </row>
    <row r="26" spans="1:3" ht="15">
      <c r="A26" s="124" t="s">
        <v>2575</v>
      </c>
      <c r="B26" s="124" t="s">
        <v>2575</v>
      </c>
      <c r="C26" s="34">
        <v>12</v>
      </c>
    </row>
    <row r="27" spans="1:3" ht="15">
      <c r="A27" s="124" t="s">
        <v>2576</v>
      </c>
      <c r="B27" s="124" t="s">
        <v>2571</v>
      </c>
      <c r="C27" s="34">
        <v>3</v>
      </c>
    </row>
    <row r="28" spans="1:3" ht="15">
      <c r="A28" s="124" t="s">
        <v>2576</v>
      </c>
      <c r="B28" s="124" t="s">
        <v>2576</v>
      </c>
      <c r="C28" s="34">
        <v>13</v>
      </c>
    </row>
    <row r="29" spans="1:3" ht="15">
      <c r="A29" s="124" t="s">
        <v>2577</v>
      </c>
      <c r="B29" s="124" t="s">
        <v>2571</v>
      </c>
      <c r="C29" s="34">
        <v>5</v>
      </c>
    </row>
    <row r="30" spans="1:3" ht="15">
      <c r="A30" s="124" t="s">
        <v>2577</v>
      </c>
      <c r="B30" s="124" t="s">
        <v>2577</v>
      </c>
      <c r="C30" s="34">
        <v>9</v>
      </c>
    </row>
    <row r="31" spans="1:3" ht="15">
      <c r="A31" s="124" t="s">
        <v>2578</v>
      </c>
      <c r="B31" s="124" t="s">
        <v>2571</v>
      </c>
      <c r="C31" s="34">
        <v>3</v>
      </c>
    </row>
    <row r="32" spans="1:3" ht="15">
      <c r="A32" s="124" t="s">
        <v>2578</v>
      </c>
      <c r="B32" s="124" t="s">
        <v>2578</v>
      </c>
      <c r="C32" s="34">
        <v>4</v>
      </c>
    </row>
    <row r="33" spans="1:3" ht="15">
      <c r="A33" s="124" t="s">
        <v>2579</v>
      </c>
      <c r="B33" s="124" t="s">
        <v>2579</v>
      </c>
      <c r="C33" s="34">
        <v>5</v>
      </c>
    </row>
    <row r="34" spans="1:3" ht="15">
      <c r="A34" s="124" t="s">
        <v>2580</v>
      </c>
      <c r="B34" s="124" t="s">
        <v>2571</v>
      </c>
      <c r="C34" s="34">
        <v>4</v>
      </c>
    </row>
    <row r="35" spans="1:3" ht="15">
      <c r="A35" s="124" t="s">
        <v>2580</v>
      </c>
      <c r="B35" s="124" t="s">
        <v>2580</v>
      </c>
      <c r="C35" s="34">
        <v>7</v>
      </c>
    </row>
    <row r="36" spans="1:3" ht="15">
      <c r="A36" s="124" t="s">
        <v>2581</v>
      </c>
      <c r="B36" s="124" t="s">
        <v>2571</v>
      </c>
      <c r="C36" s="34">
        <v>1</v>
      </c>
    </row>
    <row r="37" spans="1:3" ht="15">
      <c r="A37" s="124" t="s">
        <v>2581</v>
      </c>
      <c r="B37" s="124" t="s">
        <v>2581</v>
      </c>
      <c r="C37" s="34">
        <v>5</v>
      </c>
    </row>
    <row r="38" spans="1:3" ht="15">
      <c r="A38" s="124" t="s">
        <v>2582</v>
      </c>
      <c r="B38" s="124" t="s">
        <v>2571</v>
      </c>
      <c r="C38" s="34">
        <v>3</v>
      </c>
    </row>
    <row r="39" spans="1:3" ht="15">
      <c r="A39" s="124" t="s">
        <v>2582</v>
      </c>
      <c r="B39" s="124" t="s">
        <v>2582</v>
      </c>
      <c r="C39" s="34">
        <v>7</v>
      </c>
    </row>
    <row r="40" spans="1:3" ht="15">
      <c r="A40" s="124" t="s">
        <v>2583</v>
      </c>
      <c r="B40" s="124" t="s">
        <v>2571</v>
      </c>
      <c r="C40" s="34">
        <v>1</v>
      </c>
    </row>
    <row r="41" spans="1:3" ht="15">
      <c r="A41" s="124" t="s">
        <v>2583</v>
      </c>
      <c r="B41" s="124" t="s">
        <v>2583</v>
      </c>
      <c r="C41" s="34">
        <v>4</v>
      </c>
    </row>
    <row r="42" spans="1:3" ht="15">
      <c r="A42" s="124" t="s">
        <v>2584</v>
      </c>
      <c r="B42" s="124" t="s">
        <v>2571</v>
      </c>
      <c r="C42" s="34">
        <v>3</v>
      </c>
    </row>
    <row r="43" spans="1:3" ht="15">
      <c r="A43" s="124" t="s">
        <v>2584</v>
      </c>
      <c r="B43" s="124" t="s">
        <v>2584</v>
      </c>
      <c r="C43" s="34">
        <v>4</v>
      </c>
    </row>
    <row r="44" spans="1:3" ht="15">
      <c r="A44" s="124" t="s">
        <v>2585</v>
      </c>
      <c r="B44" s="124" t="s">
        <v>2571</v>
      </c>
      <c r="C44" s="34">
        <v>1</v>
      </c>
    </row>
    <row r="45" spans="1:3" ht="15">
      <c r="A45" s="124" t="s">
        <v>2585</v>
      </c>
      <c r="B45" s="124" t="s">
        <v>2585</v>
      </c>
      <c r="C45" s="34">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3838</v>
      </c>
      <c r="B1" s="13" t="s">
        <v>17</v>
      </c>
    </row>
    <row r="2" spans="1:2" ht="15">
      <c r="A2" s="78" t="s">
        <v>3839</v>
      </c>
      <c r="B2" s="78" t="s">
        <v>3845</v>
      </c>
    </row>
    <row r="3" spans="1:2" ht="15">
      <c r="A3" s="78" t="s">
        <v>3840</v>
      </c>
      <c r="B3" s="78" t="s">
        <v>3846</v>
      </c>
    </row>
    <row r="4" spans="1:2" ht="15">
      <c r="A4" s="78" t="s">
        <v>3841</v>
      </c>
      <c r="B4" s="78" t="s">
        <v>3847</v>
      </c>
    </row>
    <row r="5" spans="1:2" ht="15">
      <c r="A5" s="78" t="s">
        <v>3842</v>
      </c>
      <c r="B5" s="78" t="s">
        <v>3848</v>
      </c>
    </row>
    <row r="6" spans="1:2" ht="15">
      <c r="A6" s="78" t="s">
        <v>3843</v>
      </c>
      <c r="B6" s="78" t="s">
        <v>3849</v>
      </c>
    </row>
    <row r="7" spans="1:2" ht="15">
      <c r="A7" s="78" t="s">
        <v>3844</v>
      </c>
      <c r="B7" s="78" t="s">
        <v>3846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3850</v>
      </c>
      <c r="B1" s="13" t="s">
        <v>34</v>
      </c>
    </row>
    <row r="2" spans="1:2" ht="15">
      <c r="A2" s="117" t="s">
        <v>293</v>
      </c>
      <c r="B2" s="78">
        <v>22533.766667</v>
      </c>
    </row>
    <row r="3" spans="1:2" ht="15">
      <c r="A3" s="117" t="s">
        <v>287</v>
      </c>
      <c r="B3" s="78">
        <v>7609.5</v>
      </c>
    </row>
    <row r="4" spans="1:2" ht="15">
      <c r="A4" s="117" t="s">
        <v>288</v>
      </c>
      <c r="B4" s="78">
        <v>5263.933333</v>
      </c>
    </row>
    <row r="5" spans="1:2" ht="15">
      <c r="A5" s="117" t="s">
        <v>219</v>
      </c>
      <c r="B5" s="78">
        <v>2201.5</v>
      </c>
    </row>
    <row r="6" spans="1:2" ht="15">
      <c r="A6" s="117" t="s">
        <v>221</v>
      </c>
      <c r="B6" s="78">
        <v>754.166667</v>
      </c>
    </row>
    <row r="7" spans="1:2" ht="15">
      <c r="A7" s="117" t="s">
        <v>323</v>
      </c>
      <c r="B7" s="78">
        <v>745.733333</v>
      </c>
    </row>
    <row r="8" spans="1:2" ht="15">
      <c r="A8" s="117" t="s">
        <v>304</v>
      </c>
      <c r="B8" s="78">
        <v>652</v>
      </c>
    </row>
    <row r="9" spans="1:2" ht="15">
      <c r="A9" s="117" t="s">
        <v>247</v>
      </c>
      <c r="B9" s="78">
        <v>651</v>
      </c>
    </row>
    <row r="10" spans="1:2" ht="15">
      <c r="A10" s="117" t="s">
        <v>302</v>
      </c>
      <c r="B10" s="78">
        <v>650.5</v>
      </c>
    </row>
    <row r="11" spans="1:2" ht="15">
      <c r="A11" s="117" t="s">
        <v>257</v>
      </c>
      <c r="B11" s="78">
        <v>648</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3871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1440</v>
      </c>
      <c r="AF2" s="13" t="s">
        <v>1441</v>
      </c>
      <c r="AG2" s="13" t="s">
        <v>1442</v>
      </c>
      <c r="AH2" s="13" t="s">
        <v>1443</v>
      </c>
      <c r="AI2" s="13" t="s">
        <v>1444</v>
      </c>
      <c r="AJ2" s="13" t="s">
        <v>1445</v>
      </c>
      <c r="AK2" s="13" t="s">
        <v>1446</v>
      </c>
      <c r="AL2" s="13" t="s">
        <v>1447</v>
      </c>
      <c r="AM2" s="13" t="s">
        <v>1448</v>
      </c>
      <c r="AN2" s="13" t="s">
        <v>1449</v>
      </c>
      <c r="AO2" s="13" t="s">
        <v>1450</v>
      </c>
      <c r="AP2" s="13" t="s">
        <v>1451</v>
      </c>
      <c r="AQ2" s="13" t="s">
        <v>1452</v>
      </c>
      <c r="AR2" s="13" t="s">
        <v>1453</v>
      </c>
      <c r="AS2" s="13" t="s">
        <v>1454</v>
      </c>
      <c r="AT2" s="13" t="s">
        <v>194</v>
      </c>
      <c r="AU2" s="13" t="s">
        <v>1455</v>
      </c>
      <c r="AV2" s="13" t="s">
        <v>1456</v>
      </c>
      <c r="AW2" s="13" t="s">
        <v>1457</v>
      </c>
      <c r="AX2" s="13" t="s">
        <v>1458</v>
      </c>
      <c r="AY2" s="13" t="s">
        <v>1459</v>
      </c>
      <c r="AZ2" s="13" t="s">
        <v>1460</v>
      </c>
      <c r="BA2" s="13" t="s">
        <v>2598</v>
      </c>
      <c r="BB2" s="118" t="s">
        <v>2967</v>
      </c>
      <c r="BC2" s="118" t="s">
        <v>2972</v>
      </c>
      <c r="BD2" s="118" t="s">
        <v>2973</v>
      </c>
      <c r="BE2" s="118" t="s">
        <v>2976</v>
      </c>
      <c r="BF2" s="118" t="s">
        <v>2978</v>
      </c>
      <c r="BG2" s="118" t="s">
        <v>2990</v>
      </c>
      <c r="BH2" s="118" t="s">
        <v>2999</v>
      </c>
      <c r="BI2" s="118" t="s">
        <v>3066</v>
      </c>
      <c r="BJ2" s="118" t="s">
        <v>3083</v>
      </c>
      <c r="BK2" s="118" t="s">
        <v>3142</v>
      </c>
      <c r="BL2" s="118" t="s">
        <v>3811</v>
      </c>
      <c r="BM2" s="118" t="s">
        <v>3812</v>
      </c>
      <c r="BN2" s="118" t="s">
        <v>3813</v>
      </c>
      <c r="BO2" s="118" t="s">
        <v>3814</v>
      </c>
      <c r="BP2" s="118" t="s">
        <v>3815</v>
      </c>
      <c r="BQ2" s="118" t="s">
        <v>3816</v>
      </c>
      <c r="BR2" s="118" t="s">
        <v>3817</v>
      </c>
      <c r="BS2" s="118" t="s">
        <v>3818</v>
      </c>
      <c r="BT2" s="118" t="s">
        <v>3820</v>
      </c>
      <c r="BU2" s="3"/>
      <c r="BV2" s="3"/>
    </row>
    <row r="3" spans="1:74" ht="41.45" customHeight="1">
      <c r="A3" s="64" t="s">
        <v>214</v>
      </c>
      <c r="C3" s="65"/>
      <c r="D3" s="65" t="s">
        <v>64</v>
      </c>
      <c r="E3" s="66">
        <v>162.1721545177805</v>
      </c>
      <c r="F3" s="68">
        <v>99.99973220383417</v>
      </c>
      <c r="G3" s="102" t="s">
        <v>688</v>
      </c>
      <c r="H3" s="65"/>
      <c r="I3" s="69" t="s">
        <v>214</v>
      </c>
      <c r="J3" s="70"/>
      <c r="K3" s="70"/>
      <c r="L3" s="69" t="s">
        <v>2362</v>
      </c>
      <c r="M3" s="73">
        <v>1.089247535532553</v>
      </c>
      <c r="N3" s="74">
        <v>8842.5205078125</v>
      </c>
      <c r="O3" s="74">
        <v>352.9058837890625</v>
      </c>
      <c r="P3" s="75"/>
      <c r="Q3" s="76"/>
      <c r="R3" s="76"/>
      <c r="S3" s="48"/>
      <c r="T3" s="48">
        <v>0</v>
      </c>
      <c r="U3" s="48">
        <v>3</v>
      </c>
      <c r="V3" s="49">
        <v>0</v>
      </c>
      <c r="W3" s="49">
        <v>0.002532</v>
      </c>
      <c r="X3" s="49">
        <v>0.007774</v>
      </c>
      <c r="Y3" s="49">
        <v>0.869082</v>
      </c>
      <c r="Z3" s="49">
        <v>1</v>
      </c>
      <c r="AA3" s="49">
        <v>0</v>
      </c>
      <c r="AB3" s="71">
        <v>3</v>
      </c>
      <c r="AC3" s="71"/>
      <c r="AD3" s="72"/>
      <c r="AE3" s="78" t="s">
        <v>1461</v>
      </c>
      <c r="AF3" s="78">
        <v>1577</v>
      </c>
      <c r="AG3" s="78">
        <v>657</v>
      </c>
      <c r="AH3" s="78">
        <v>4176</v>
      </c>
      <c r="AI3" s="78">
        <v>507</v>
      </c>
      <c r="AJ3" s="78"/>
      <c r="AK3" s="78" t="s">
        <v>1628</v>
      </c>
      <c r="AL3" s="78" t="s">
        <v>1437</v>
      </c>
      <c r="AM3" s="78"/>
      <c r="AN3" s="78"/>
      <c r="AO3" s="80">
        <v>40254.41519675926</v>
      </c>
      <c r="AP3" s="83" t="s">
        <v>1959</v>
      </c>
      <c r="AQ3" s="78" t="b">
        <v>0</v>
      </c>
      <c r="AR3" s="78" t="b">
        <v>0</v>
      </c>
      <c r="AS3" s="78" t="b">
        <v>0</v>
      </c>
      <c r="AT3" s="78"/>
      <c r="AU3" s="78">
        <v>106</v>
      </c>
      <c r="AV3" s="83" t="s">
        <v>2109</v>
      </c>
      <c r="AW3" s="78" t="b">
        <v>0</v>
      </c>
      <c r="AX3" s="78" t="s">
        <v>2191</v>
      </c>
      <c r="AY3" s="83" t="s">
        <v>2192</v>
      </c>
      <c r="AZ3" s="78" t="s">
        <v>66</v>
      </c>
      <c r="BA3" s="78" t="str">
        <f>REPLACE(INDEX(GroupVertices[Group],MATCH(Vertices[[#This Row],[Vertex]],GroupVertices[Vertex],0)),1,1,"")</f>
        <v>14</v>
      </c>
      <c r="BB3" s="48"/>
      <c r="BC3" s="48"/>
      <c r="BD3" s="48"/>
      <c r="BE3" s="48"/>
      <c r="BF3" s="48"/>
      <c r="BG3" s="48"/>
      <c r="BH3" s="119" t="s">
        <v>3000</v>
      </c>
      <c r="BI3" s="119" t="s">
        <v>3000</v>
      </c>
      <c r="BJ3" s="119" t="s">
        <v>3084</v>
      </c>
      <c r="BK3" s="119" t="s">
        <v>3084</v>
      </c>
      <c r="BL3" s="119">
        <v>0</v>
      </c>
      <c r="BM3" s="123">
        <v>0</v>
      </c>
      <c r="BN3" s="119">
        <v>0</v>
      </c>
      <c r="BO3" s="123">
        <v>0</v>
      </c>
      <c r="BP3" s="119">
        <v>0</v>
      </c>
      <c r="BQ3" s="123">
        <v>0</v>
      </c>
      <c r="BR3" s="119">
        <v>32</v>
      </c>
      <c r="BS3" s="123">
        <v>100</v>
      </c>
      <c r="BT3" s="119">
        <v>32</v>
      </c>
      <c r="BU3" s="3"/>
      <c r="BV3" s="3"/>
    </row>
    <row r="4" spans="1:77" ht="41.45" customHeight="1">
      <c r="A4" s="64" t="s">
        <v>293</v>
      </c>
      <c r="C4" s="65"/>
      <c r="D4" s="65" t="s">
        <v>64</v>
      </c>
      <c r="E4" s="66">
        <v>163.74055446359424</v>
      </c>
      <c r="F4" s="68">
        <v>99.99729246831404</v>
      </c>
      <c r="G4" s="102" t="s">
        <v>774</v>
      </c>
      <c r="H4" s="65"/>
      <c r="I4" s="69" t="s">
        <v>293</v>
      </c>
      <c r="J4" s="70"/>
      <c r="K4" s="70"/>
      <c r="L4" s="69" t="s">
        <v>2363</v>
      </c>
      <c r="M4" s="73">
        <v>1.9023300598711153</v>
      </c>
      <c r="N4" s="74">
        <v>1571.0780029296875</v>
      </c>
      <c r="O4" s="74">
        <v>4988.5869140625</v>
      </c>
      <c r="P4" s="75"/>
      <c r="Q4" s="76"/>
      <c r="R4" s="76"/>
      <c r="S4" s="88"/>
      <c r="T4" s="48">
        <v>55</v>
      </c>
      <c r="U4" s="48">
        <v>76</v>
      </c>
      <c r="V4" s="49">
        <v>22533.766667</v>
      </c>
      <c r="W4" s="49">
        <v>0.004274</v>
      </c>
      <c r="X4" s="49">
        <v>0.07571</v>
      </c>
      <c r="Y4" s="49">
        <v>26.659127</v>
      </c>
      <c r="Z4" s="49">
        <v>0.00927643784786642</v>
      </c>
      <c r="AA4" s="49">
        <v>0.30303030303030304</v>
      </c>
      <c r="AB4" s="71">
        <v>4</v>
      </c>
      <c r="AC4" s="71"/>
      <c r="AD4" s="72"/>
      <c r="AE4" s="78" t="s">
        <v>1462</v>
      </c>
      <c r="AF4" s="78">
        <v>575</v>
      </c>
      <c r="AG4" s="78">
        <v>6515</v>
      </c>
      <c r="AH4" s="78">
        <v>7053</v>
      </c>
      <c r="AI4" s="78">
        <v>3187</v>
      </c>
      <c r="AJ4" s="78"/>
      <c r="AK4" s="78" t="s">
        <v>1629</v>
      </c>
      <c r="AL4" s="78" t="s">
        <v>1435</v>
      </c>
      <c r="AM4" s="83" t="s">
        <v>1841</v>
      </c>
      <c r="AN4" s="78"/>
      <c r="AO4" s="80">
        <v>40330.37658564815</v>
      </c>
      <c r="AP4" s="83" t="s">
        <v>1960</v>
      </c>
      <c r="AQ4" s="78" t="b">
        <v>0</v>
      </c>
      <c r="AR4" s="78" t="b">
        <v>0</v>
      </c>
      <c r="AS4" s="78" t="b">
        <v>1</v>
      </c>
      <c r="AT4" s="78"/>
      <c r="AU4" s="78">
        <v>414</v>
      </c>
      <c r="AV4" s="83" t="s">
        <v>2110</v>
      </c>
      <c r="AW4" s="78" t="b">
        <v>0</v>
      </c>
      <c r="AX4" s="78" t="s">
        <v>2191</v>
      </c>
      <c r="AY4" s="83" t="s">
        <v>2193</v>
      </c>
      <c r="AZ4" s="78" t="s">
        <v>66</v>
      </c>
      <c r="BA4" s="78" t="str">
        <f>REPLACE(INDEX(GroupVertices[Group],MATCH(Vertices[[#This Row],[Vertex]],GroupVertices[Vertex],0)),1,1,"")</f>
        <v>1</v>
      </c>
      <c r="BB4" s="48" t="s">
        <v>2968</v>
      </c>
      <c r="BC4" s="48" t="s">
        <v>2968</v>
      </c>
      <c r="BD4" s="48" t="s">
        <v>2974</v>
      </c>
      <c r="BE4" s="48" t="s">
        <v>2977</v>
      </c>
      <c r="BF4" s="48" t="s">
        <v>2979</v>
      </c>
      <c r="BG4" s="48" t="s">
        <v>2991</v>
      </c>
      <c r="BH4" s="119" t="s">
        <v>3001</v>
      </c>
      <c r="BI4" s="119" t="s">
        <v>3067</v>
      </c>
      <c r="BJ4" s="119" t="s">
        <v>3085</v>
      </c>
      <c r="BK4" s="119" t="s">
        <v>3143</v>
      </c>
      <c r="BL4" s="119">
        <v>13</v>
      </c>
      <c r="BM4" s="123">
        <v>0.6993006993006993</v>
      </c>
      <c r="BN4" s="119">
        <v>4</v>
      </c>
      <c r="BO4" s="123">
        <v>0.2151694459386767</v>
      </c>
      <c r="BP4" s="119">
        <v>0</v>
      </c>
      <c r="BQ4" s="123">
        <v>0</v>
      </c>
      <c r="BR4" s="119">
        <v>1842</v>
      </c>
      <c r="BS4" s="123">
        <v>99.08552985476062</v>
      </c>
      <c r="BT4" s="119">
        <v>1859</v>
      </c>
      <c r="BU4" s="2"/>
      <c r="BV4" s="3"/>
      <c r="BW4" s="3"/>
      <c r="BX4" s="3"/>
      <c r="BY4" s="3"/>
    </row>
    <row r="5" spans="1:77" ht="41.45" customHeight="1">
      <c r="A5" s="64" t="s">
        <v>300</v>
      </c>
      <c r="C5" s="65"/>
      <c r="D5" s="65" t="s">
        <v>64</v>
      </c>
      <c r="E5" s="66">
        <v>162.31325161089143</v>
      </c>
      <c r="F5" s="68">
        <v>99.9995127192628</v>
      </c>
      <c r="G5" s="102" t="s">
        <v>766</v>
      </c>
      <c r="H5" s="65"/>
      <c r="I5" s="69" t="s">
        <v>300</v>
      </c>
      <c r="J5" s="70"/>
      <c r="K5" s="70"/>
      <c r="L5" s="69" t="s">
        <v>2364</v>
      </c>
      <c r="M5" s="73">
        <v>1.1623944270187978</v>
      </c>
      <c r="N5" s="74">
        <v>7692.5380859375</v>
      </c>
      <c r="O5" s="74">
        <v>1235.1705322265625</v>
      </c>
      <c r="P5" s="75"/>
      <c r="Q5" s="76"/>
      <c r="R5" s="76"/>
      <c r="S5" s="88"/>
      <c r="T5" s="48">
        <v>3</v>
      </c>
      <c r="U5" s="48">
        <v>2</v>
      </c>
      <c r="V5" s="49">
        <v>0</v>
      </c>
      <c r="W5" s="49">
        <v>0.002532</v>
      </c>
      <c r="X5" s="49">
        <v>0.007774</v>
      </c>
      <c r="Y5" s="49">
        <v>0.869082</v>
      </c>
      <c r="Z5" s="49">
        <v>0.6666666666666666</v>
      </c>
      <c r="AA5" s="49">
        <v>0.6666666666666666</v>
      </c>
      <c r="AB5" s="71">
        <v>5</v>
      </c>
      <c r="AC5" s="71"/>
      <c r="AD5" s="72"/>
      <c r="AE5" s="78" t="s">
        <v>1463</v>
      </c>
      <c r="AF5" s="78">
        <v>1279</v>
      </c>
      <c r="AG5" s="78">
        <v>1184</v>
      </c>
      <c r="AH5" s="78">
        <v>1655</v>
      </c>
      <c r="AI5" s="78">
        <v>171</v>
      </c>
      <c r="AJ5" s="78"/>
      <c r="AK5" s="78" t="s">
        <v>1630</v>
      </c>
      <c r="AL5" s="78" t="s">
        <v>1789</v>
      </c>
      <c r="AM5" s="83" t="s">
        <v>1842</v>
      </c>
      <c r="AN5" s="78"/>
      <c r="AO5" s="80">
        <v>41059.345729166664</v>
      </c>
      <c r="AP5" s="83" t="s">
        <v>1961</v>
      </c>
      <c r="AQ5" s="78" t="b">
        <v>0</v>
      </c>
      <c r="AR5" s="78" t="b">
        <v>0</v>
      </c>
      <c r="AS5" s="78" t="b">
        <v>1</v>
      </c>
      <c r="AT5" s="78"/>
      <c r="AU5" s="78">
        <v>116</v>
      </c>
      <c r="AV5" s="83" t="s">
        <v>2111</v>
      </c>
      <c r="AW5" s="78" t="b">
        <v>0</v>
      </c>
      <c r="AX5" s="78" t="s">
        <v>2191</v>
      </c>
      <c r="AY5" s="83" t="s">
        <v>2194</v>
      </c>
      <c r="AZ5" s="78" t="s">
        <v>66</v>
      </c>
      <c r="BA5" s="78" t="str">
        <f>REPLACE(INDEX(GroupVertices[Group],MATCH(Vertices[[#This Row],[Vertex]],GroupVertices[Vertex],0)),1,1,"")</f>
        <v>14</v>
      </c>
      <c r="BB5" s="48"/>
      <c r="BC5" s="48"/>
      <c r="BD5" s="48"/>
      <c r="BE5" s="48"/>
      <c r="BF5" s="48"/>
      <c r="BG5" s="48"/>
      <c r="BH5" s="119" t="s">
        <v>3000</v>
      </c>
      <c r="BI5" s="119" t="s">
        <v>3000</v>
      </c>
      <c r="BJ5" s="119" t="s">
        <v>3084</v>
      </c>
      <c r="BK5" s="119" t="s">
        <v>3084</v>
      </c>
      <c r="BL5" s="119">
        <v>0</v>
      </c>
      <c r="BM5" s="123">
        <v>0</v>
      </c>
      <c r="BN5" s="119">
        <v>0</v>
      </c>
      <c r="BO5" s="123">
        <v>0</v>
      </c>
      <c r="BP5" s="119">
        <v>0</v>
      </c>
      <c r="BQ5" s="123">
        <v>0</v>
      </c>
      <c r="BR5" s="119">
        <v>32</v>
      </c>
      <c r="BS5" s="123">
        <v>100</v>
      </c>
      <c r="BT5" s="119">
        <v>32</v>
      </c>
      <c r="BU5" s="2"/>
      <c r="BV5" s="3"/>
      <c r="BW5" s="3"/>
      <c r="BX5" s="3"/>
      <c r="BY5" s="3"/>
    </row>
    <row r="6" spans="1:77" ht="41.45" customHeight="1">
      <c r="A6" s="64" t="s">
        <v>299</v>
      </c>
      <c r="C6" s="65"/>
      <c r="D6" s="65" t="s">
        <v>64</v>
      </c>
      <c r="E6" s="66">
        <v>162.42114938797627</v>
      </c>
      <c r="F6" s="68">
        <v>99.99934487811998</v>
      </c>
      <c r="G6" s="102" t="s">
        <v>765</v>
      </c>
      <c r="H6" s="65"/>
      <c r="I6" s="69" t="s">
        <v>299</v>
      </c>
      <c r="J6" s="70"/>
      <c r="K6" s="70"/>
      <c r="L6" s="69" t="s">
        <v>2365</v>
      </c>
      <c r="M6" s="73">
        <v>1.2183302852141615</v>
      </c>
      <c r="N6" s="74">
        <v>8267.529296875</v>
      </c>
      <c r="O6" s="74">
        <v>794.0382080078125</v>
      </c>
      <c r="P6" s="75"/>
      <c r="Q6" s="76"/>
      <c r="R6" s="76"/>
      <c r="S6" s="88"/>
      <c r="T6" s="48">
        <v>3</v>
      </c>
      <c r="U6" s="48">
        <v>2</v>
      </c>
      <c r="V6" s="49">
        <v>0</v>
      </c>
      <c r="W6" s="49">
        <v>0.002532</v>
      </c>
      <c r="X6" s="49">
        <v>0.007774</v>
      </c>
      <c r="Y6" s="49">
        <v>0.869082</v>
      </c>
      <c r="Z6" s="49">
        <v>0.6666666666666666</v>
      </c>
      <c r="AA6" s="49">
        <v>0.6666666666666666</v>
      </c>
      <c r="AB6" s="71">
        <v>6</v>
      </c>
      <c r="AC6" s="71"/>
      <c r="AD6" s="72"/>
      <c r="AE6" s="78" t="s">
        <v>1464</v>
      </c>
      <c r="AF6" s="78">
        <v>531</v>
      </c>
      <c r="AG6" s="78">
        <v>1587</v>
      </c>
      <c r="AH6" s="78">
        <v>2273</v>
      </c>
      <c r="AI6" s="78">
        <v>110</v>
      </c>
      <c r="AJ6" s="78"/>
      <c r="AK6" s="78" t="s">
        <v>1631</v>
      </c>
      <c r="AL6" s="78" t="s">
        <v>1435</v>
      </c>
      <c r="AM6" s="83" t="s">
        <v>1843</v>
      </c>
      <c r="AN6" s="78"/>
      <c r="AO6" s="80">
        <v>40580.86892361111</v>
      </c>
      <c r="AP6" s="83" t="s">
        <v>1962</v>
      </c>
      <c r="AQ6" s="78" t="b">
        <v>0</v>
      </c>
      <c r="AR6" s="78" t="b">
        <v>0</v>
      </c>
      <c r="AS6" s="78" t="b">
        <v>1</v>
      </c>
      <c r="AT6" s="78"/>
      <c r="AU6" s="78">
        <v>78</v>
      </c>
      <c r="AV6" s="83" t="s">
        <v>2109</v>
      </c>
      <c r="AW6" s="78" t="b">
        <v>0</v>
      </c>
      <c r="AX6" s="78" t="s">
        <v>2191</v>
      </c>
      <c r="AY6" s="83" t="s">
        <v>2195</v>
      </c>
      <c r="AZ6" s="78" t="s">
        <v>66</v>
      </c>
      <c r="BA6" s="78" t="str">
        <f>REPLACE(INDEX(GroupVertices[Group],MATCH(Vertices[[#This Row],[Vertex]],GroupVertices[Vertex],0)),1,1,"")</f>
        <v>14</v>
      </c>
      <c r="BB6" s="48"/>
      <c r="BC6" s="48"/>
      <c r="BD6" s="48"/>
      <c r="BE6" s="48"/>
      <c r="BF6" s="48"/>
      <c r="BG6" s="48"/>
      <c r="BH6" s="119" t="s">
        <v>3000</v>
      </c>
      <c r="BI6" s="119" t="s">
        <v>3000</v>
      </c>
      <c r="BJ6" s="119" t="s">
        <v>3084</v>
      </c>
      <c r="BK6" s="119" t="s">
        <v>3084</v>
      </c>
      <c r="BL6" s="119">
        <v>0</v>
      </c>
      <c r="BM6" s="123">
        <v>0</v>
      </c>
      <c r="BN6" s="119">
        <v>0</v>
      </c>
      <c r="BO6" s="123">
        <v>0</v>
      </c>
      <c r="BP6" s="119">
        <v>0</v>
      </c>
      <c r="BQ6" s="123">
        <v>0</v>
      </c>
      <c r="BR6" s="119">
        <v>32</v>
      </c>
      <c r="BS6" s="123">
        <v>100</v>
      </c>
      <c r="BT6" s="119">
        <v>32</v>
      </c>
      <c r="BU6" s="2"/>
      <c r="BV6" s="3"/>
      <c r="BW6" s="3"/>
      <c r="BX6" s="3"/>
      <c r="BY6" s="3"/>
    </row>
    <row r="7" spans="1:77" ht="41.45" customHeight="1">
      <c r="A7" s="64" t="s">
        <v>215</v>
      </c>
      <c r="C7" s="65"/>
      <c r="D7" s="65" t="s">
        <v>64</v>
      </c>
      <c r="E7" s="66">
        <v>162.3335995787784</v>
      </c>
      <c r="F7" s="68">
        <v>99.99948106683884</v>
      </c>
      <c r="G7" s="102" t="s">
        <v>2123</v>
      </c>
      <c r="H7" s="65"/>
      <c r="I7" s="69" t="s">
        <v>215</v>
      </c>
      <c r="J7" s="70"/>
      <c r="K7" s="70"/>
      <c r="L7" s="69" t="s">
        <v>2366</v>
      </c>
      <c r="M7" s="73">
        <v>1.172943124842241</v>
      </c>
      <c r="N7" s="74">
        <v>2561.539306640625</v>
      </c>
      <c r="O7" s="74">
        <v>3421.22607421875</v>
      </c>
      <c r="P7" s="75"/>
      <c r="Q7" s="76"/>
      <c r="R7" s="76"/>
      <c r="S7" s="88"/>
      <c r="T7" s="48">
        <v>0</v>
      </c>
      <c r="U7" s="48">
        <v>1</v>
      </c>
      <c r="V7" s="49">
        <v>0</v>
      </c>
      <c r="W7" s="49">
        <v>0.002519</v>
      </c>
      <c r="X7" s="49">
        <v>0.006449</v>
      </c>
      <c r="Y7" s="49">
        <v>0.376602</v>
      </c>
      <c r="Z7" s="49">
        <v>0</v>
      </c>
      <c r="AA7" s="49">
        <v>0</v>
      </c>
      <c r="AB7" s="71">
        <v>7</v>
      </c>
      <c r="AC7" s="71"/>
      <c r="AD7" s="72"/>
      <c r="AE7" s="78" t="s">
        <v>1465</v>
      </c>
      <c r="AF7" s="78">
        <v>2273</v>
      </c>
      <c r="AG7" s="78">
        <v>1260</v>
      </c>
      <c r="AH7" s="78">
        <v>3155</v>
      </c>
      <c r="AI7" s="78">
        <v>1091</v>
      </c>
      <c r="AJ7" s="78"/>
      <c r="AK7" s="78" t="s">
        <v>1632</v>
      </c>
      <c r="AL7" s="78" t="s">
        <v>1790</v>
      </c>
      <c r="AM7" s="83" t="s">
        <v>1844</v>
      </c>
      <c r="AN7" s="78"/>
      <c r="AO7" s="80">
        <v>41332.61271990741</v>
      </c>
      <c r="AP7" s="83" t="s">
        <v>1963</v>
      </c>
      <c r="AQ7" s="78" t="b">
        <v>0</v>
      </c>
      <c r="AR7" s="78" t="b">
        <v>0</v>
      </c>
      <c r="AS7" s="78" t="b">
        <v>1</v>
      </c>
      <c r="AT7" s="78"/>
      <c r="AU7" s="78">
        <v>97</v>
      </c>
      <c r="AV7" s="83" t="s">
        <v>2112</v>
      </c>
      <c r="AW7" s="78" t="b">
        <v>0</v>
      </c>
      <c r="AX7" s="78" t="s">
        <v>2191</v>
      </c>
      <c r="AY7" s="83" t="s">
        <v>2196</v>
      </c>
      <c r="AZ7" s="78" t="s">
        <v>66</v>
      </c>
      <c r="BA7" s="78" t="str">
        <f>REPLACE(INDEX(GroupVertices[Group],MATCH(Vertices[[#This Row],[Vertex]],GroupVertices[Vertex],0)),1,1,"")</f>
        <v>1</v>
      </c>
      <c r="BB7" s="48"/>
      <c r="BC7" s="48"/>
      <c r="BD7" s="48"/>
      <c r="BE7" s="48"/>
      <c r="BF7" s="48" t="s">
        <v>549</v>
      </c>
      <c r="BG7" s="48" t="s">
        <v>549</v>
      </c>
      <c r="BH7" s="119" t="s">
        <v>3002</v>
      </c>
      <c r="BI7" s="119" t="s">
        <v>3002</v>
      </c>
      <c r="BJ7" s="119" t="s">
        <v>3086</v>
      </c>
      <c r="BK7" s="119" t="s">
        <v>3086</v>
      </c>
      <c r="BL7" s="119">
        <v>1</v>
      </c>
      <c r="BM7" s="123">
        <v>14.285714285714286</v>
      </c>
      <c r="BN7" s="119">
        <v>0</v>
      </c>
      <c r="BO7" s="123">
        <v>0</v>
      </c>
      <c r="BP7" s="119">
        <v>0</v>
      </c>
      <c r="BQ7" s="123">
        <v>0</v>
      </c>
      <c r="BR7" s="119">
        <v>6</v>
      </c>
      <c r="BS7" s="123">
        <v>85.71428571428571</v>
      </c>
      <c r="BT7" s="119">
        <v>7</v>
      </c>
      <c r="BU7" s="2"/>
      <c r="BV7" s="3"/>
      <c r="BW7" s="3"/>
      <c r="BX7" s="3"/>
      <c r="BY7" s="3"/>
    </row>
    <row r="8" spans="1:77" ht="41.45" customHeight="1">
      <c r="A8" s="64" t="s">
        <v>216</v>
      </c>
      <c r="C8" s="65"/>
      <c r="D8" s="65" t="s">
        <v>64</v>
      </c>
      <c r="E8" s="66">
        <v>162.0586342758848</v>
      </c>
      <c r="F8" s="68">
        <v>99.99990879104149</v>
      </c>
      <c r="G8" s="102" t="s">
        <v>689</v>
      </c>
      <c r="H8" s="65"/>
      <c r="I8" s="69" t="s">
        <v>216</v>
      </c>
      <c r="J8" s="70"/>
      <c r="K8" s="70"/>
      <c r="L8" s="69" t="s">
        <v>2367</v>
      </c>
      <c r="M8" s="73">
        <v>1.0303969055701852</v>
      </c>
      <c r="N8" s="74">
        <v>6776.4501953125</v>
      </c>
      <c r="O8" s="74">
        <v>4479.9443359375</v>
      </c>
      <c r="P8" s="75"/>
      <c r="Q8" s="76"/>
      <c r="R8" s="76"/>
      <c r="S8" s="88"/>
      <c r="T8" s="48">
        <v>1</v>
      </c>
      <c r="U8" s="48">
        <v>1</v>
      </c>
      <c r="V8" s="49">
        <v>0</v>
      </c>
      <c r="W8" s="49">
        <v>0</v>
      </c>
      <c r="X8" s="49">
        <v>0</v>
      </c>
      <c r="Y8" s="49">
        <v>0.999997</v>
      </c>
      <c r="Z8" s="49">
        <v>0</v>
      </c>
      <c r="AA8" s="49" t="s">
        <v>2601</v>
      </c>
      <c r="AB8" s="71">
        <v>8</v>
      </c>
      <c r="AC8" s="71"/>
      <c r="AD8" s="72"/>
      <c r="AE8" s="78" t="s">
        <v>1466</v>
      </c>
      <c r="AF8" s="78">
        <v>817</v>
      </c>
      <c r="AG8" s="78">
        <v>233</v>
      </c>
      <c r="AH8" s="78">
        <v>4195</v>
      </c>
      <c r="AI8" s="78">
        <v>254</v>
      </c>
      <c r="AJ8" s="78"/>
      <c r="AK8" s="78" t="s">
        <v>1633</v>
      </c>
      <c r="AL8" s="78" t="s">
        <v>1435</v>
      </c>
      <c r="AM8" s="83" t="s">
        <v>1845</v>
      </c>
      <c r="AN8" s="78"/>
      <c r="AO8" s="80">
        <v>40662.35145833333</v>
      </c>
      <c r="AP8" s="83" t="s">
        <v>1964</v>
      </c>
      <c r="AQ8" s="78" t="b">
        <v>0</v>
      </c>
      <c r="AR8" s="78" t="b">
        <v>0</v>
      </c>
      <c r="AS8" s="78" t="b">
        <v>1</v>
      </c>
      <c r="AT8" s="78"/>
      <c r="AU8" s="78">
        <v>8</v>
      </c>
      <c r="AV8" s="83" t="s">
        <v>2113</v>
      </c>
      <c r="AW8" s="78" t="b">
        <v>0</v>
      </c>
      <c r="AX8" s="78" t="s">
        <v>2191</v>
      </c>
      <c r="AY8" s="83" t="s">
        <v>2197</v>
      </c>
      <c r="AZ8" s="78" t="s">
        <v>66</v>
      </c>
      <c r="BA8" s="78" t="str">
        <f>REPLACE(INDEX(GroupVertices[Group],MATCH(Vertices[[#This Row],[Vertex]],GroupVertices[Vertex],0)),1,1,"")</f>
        <v>9</v>
      </c>
      <c r="BB8" s="48"/>
      <c r="BC8" s="48"/>
      <c r="BD8" s="48"/>
      <c r="BE8" s="48"/>
      <c r="BF8" s="48" t="s">
        <v>550</v>
      </c>
      <c r="BG8" s="48" t="s">
        <v>550</v>
      </c>
      <c r="BH8" s="119" t="s">
        <v>3003</v>
      </c>
      <c r="BI8" s="119" t="s">
        <v>3003</v>
      </c>
      <c r="BJ8" s="119" t="s">
        <v>3087</v>
      </c>
      <c r="BK8" s="119" t="s">
        <v>3087</v>
      </c>
      <c r="BL8" s="119">
        <v>0</v>
      </c>
      <c r="BM8" s="123">
        <v>0</v>
      </c>
      <c r="BN8" s="119">
        <v>0</v>
      </c>
      <c r="BO8" s="123">
        <v>0</v>
      </c>
      <c r="BP8" s="119">
        <v>0</v>
      </c>
      <c r="BQ8" s="123">
        <v>0</v>
      </c>
      <c r="BR8" s="119">
        <v>40</v>
      </c>
      <c r="BS8" s="123">
        <v>100</v>
      </c>
      <c r="BT8" s="119">
        <v>40</v>
      </c>
      <c r="BU8" s="2"/>
      <c r="BV8" s="3"/>
      <c r="BW8" s="3"/>
      <c r="BX8" s="3"/>
      <c r="BY8" s="3"/>
    </row>
    <row r="9" spans="1:77" ht="41.45" customHeight="1">
      <c r="A9" s="64" t="s">
        <v>217</v>
      </c>
      <c r="C9" s="65"/>
      <c r="D9" s="65" t="s">
        <v>64</v>
      </c>
      <c r="E9" s="66">
        <v>162.1073623042457</v>
      </c>
      <c r="F9" s="68">
        <v>99.99983299181571</v>
      </c>
      <c r="G9" s="102" t="s">
        <v>690</v>
      </c>
      <c r="H9" s="65"/>
      <c r="I9" s="69" t="s">
        <v>217</v>
      </c>
      <c r="J9" s="70"/>
      <c r="K9" s="70"/>
      <c r="L9" s="69" t="s">
        <v>2368</v>
      </c>
      <c r="M9" s="73">
        <v>1.0556582608842204</v>
      </c>
      <c r="N9" s="74">
        <v>1048.869384765625</v>
      </c>
      <c r="O9" s="74">
        <v>4522.90625</v>
      </c>
      <c r="P9" s="75"/>
      <c r="Q9" s="76"/>
      <c r="R9" s="76"/>
      <c r="S9" s="88"/>
      <c r="T9" s="48">
        <v>0</v>
      </c>
      <c r="U9" s="48">
        <v>5</v>
      </c>
      <c r="V9" s="49">
        <v>5</v>
      </c>
      <c r="W9" s="49">
        <v>0.002545</v>
      </c>
      <c r="X9" s="49">
        <v>0.009082</v>
      </c>
      <c r="Y9" s="49">
        <v>1.369813</v>
      </c>
      <c r="Z9" s="49">
        <v>0.3</v>
      </c>
      <c r="AA9" s="49">
        <v>0</v>
      </c>
      <c r="AB9" s="71">
        <v>9</v>
      </c>
      <c r="AC9" s="71"/>
      <c r="AD9" s="72"/>
      <c r="AE9" s="78" t="s">
        <v>1467</v>
      </c>
      <c r="AF9" s="78">
        <v>183</v>
      </c>
      <c r="AG9" s="78">
        <v>415</v>
      </c>
      <c r="AH9" s="78">
        <v>2114</v>
      </c>
      <c r="AI9" s="78">
        <v>135</v>
      </c>
      <c r="AJ9" s="78"/>
      <c r="AK9" s="78" t="s">
        <v>1634</v>
      </c>
      <c r="AL9" s="78"/>
      <c r="AM9" s="83" t="s">
        <v>1846</v>
      </c>
      <c r="AN9" s="78"/>
      <c r="AO9" s="80">
        <v>42775.55601851852</v>
      </c>
      <c r="AP9" s="83" t="s">
        <v>1965</v>
      </c>
      <c r="AQ9" s="78" t="b">
        <v>1</v>
      </c>
      <c r="AR9" s="78" t="b">
        <v>0</v>
      </c>
      <c r="AS9" s="78" t="b">
        <v>0</v>
      </c>
      <c r="AT9" s="78"/>
      <c r="AU9" s="78">
        <v>13</v>
      </c>
      <c r="AV9" s="78"/>
      <c r="AW9" s="78" t="b">
        <v>0</v>
      </c>
      <c r="AX9" s="78" t="s">
        <v>2191</v>
      </c>
      <c r="AY9" s="83" t="s">
        <v>2198</v>
      </c>
      <c r="AZ9" s="78" t="s">
        <v>66</v>
      </c>
      <c r="BA9" s="78" t="str">
        <f>REPLACE(INDEX(GroupVertices[Group],MATCH(Vertices[[#This Row],[Vertex]],GroupVertices[Vertex],0)),1,1,"")</f>
        <v>1</v>
      </c>
      <c r="BB9" s="48"/>
      <c r="BC9" s="48"/>
      <c r="BD9" s="48"/>
      <c r="BE9" s="48"/>
      <c r="BF9" s="48"/>
      <c r="BG9" s="48"/>
      <c r="BH9" s="119" t="s">
        <v>3004</v>
      </c>
      <c r="BI9" s="119" t="s">
        <v>3004</v>
      </c>
      <c r="BJ9" s="119" t="s">
        <v>3088</v>
      </c>
      <c r="BK9" s="119" t="s">
        <v>3088</v>
      </c>
      <c r="BL9" s="119">
        <v>0</v>
      </c>
      <c r="BM9" s="123">
        <v>0</v>
      </c>
      <c r="BN9" s="119">
        <v>0</v>
      </c>
      <c r="BO9" s="123">
        <v>0</v>
      </c>
      <c r="BP9" s="119">
        <v>0</v>
      </c>
      <c r="BQ9" s="123">
        <v>0</v>
      </c>
      <c r="BR9" s="119">
        <v>36</v>
      </c>
      <c r="BS9" s="123">
        <v>100</v>
      </c>
      <c r="BT9" s="119">
        <v>36</v>
      </c>
      <c r="BU9" s="2"/>
      <c r="BV9" s="3"/>
      <c r="BW9" s="3"/>
      <c r="BX9" s="3"/>
      <c r="BY9" s="3"/>
    </row>
    <row r="10" spans="1:77" ht="41.45" customHeight="1">
      <c r="A10" s="64" t="s">
        <v>324</v>
      </c>
      <c r="C10" s="65"/>
      <c r="D10" s="65" t="s">
        <v>64</v>
      </c>
      <c r="E10" s="66">
        <v>162.04444424564784</v>
      </c>
      <c r="F10" s="68">
        <v>99.99993086444242</v>
      </c>
      <c r="G10" s="102" t="s">
        <v>2124</v>
      </c>
      <c r="H10" s="65"/>
      <c r="I10" s="69" t="s">
        <v>324</v>
      </c>
      <c r="J10" s="70"/>
      <c r="K10" s="70"/>
      <c r="L10" s="69" t="s">
        <v>2369</v>
      </c>
      <c r="M10" s="73">
        <v>1.0230405768248894</v>
      </c>
      <c r="N10" s="74">
        <v>724.0481567382812</v>
      </c>
      <c r="O10" s="74">
        <v>1569.765625</v>
      </c>
      <c r="P10" s="75"/>
      <c r="Q10" s="76"/>
      <c r="R10" s="76"/>
      <c r="S10" s="88"/>
      <c r="T10" s="48">
        <v>2</v>
      </c>
      <c r="U10" s="48">
        <v>0</v>
      </c>
      <c r="V10" s="49">
        <v>0</v>
      </c>
      <c r="W10" s="49">
        <v>0.002525</v>
      </c>
      <c r="X10" s="49">
        <v>0.007223</v>
      </c>
      <c r="Y10" s="49">
        <v>0.60947</v>
      </c>
      <c r="Z10" s="49">
        <v>0.5</v>
      </c>
      <c r="AA10" s="49">
        <v>0</v>
      </c>
      <c r="AB10" s="71">
        <v>10</v>
      </c>
      <c r="AC10" s="71"/>
      <c r="AD10" s="72"/>
      <c r="AE10" s="78" t="s">
        <v>1468</v>
      </c>
      <c r="AF10" s="78">
        <v>129</v>
      </c>
      <c r="AG10" s="78">
        <v>180</v>
      </c>
      <c r="AH10" s="78">
        <v>27</v>
      </c>
      <c r="AI10" s="78">
        <v>21</v>
      </c>
      <c r="AJ10" s="78"/>
      <c r="AK10" s="78" t="s">
        <v>1635</v>
      </c>
      <c r="AL10" s="78" t="s">
        <v>1437</v>
      </c>
      <c r="AM10" s="78"/>
      <c r="AN10" s="78"/>
      <c r="AO10" s="80">
        <v>42943.17359953704</v>
      </c>
      <c r="AP10" s="83" t="s">
        <v>1966</v>
      </c>
      <c r="AQ10" s="78" t="b">
        <v>1</v>
      </c>
      <c r="AR10" s="78" t="b">
        <v>0</v>
      </c>
      <c r="AS10" s="78" t="b">
        <v>0</v>
      </c>
      <c r="AT10" s="78"/>
      <c r="AU10" s="78">
        <v>1</v>
      </c>
      <c r="AV10" s="78"/>
      <c r="AW10" s="78" t="b">
        <v>0</v>
      </c>
      <c r="AX10" s="78" t="s">
        <v>2191</v>
      </c>
      <c r="AY10" s="83" t="s">
        <v>2199</v>
      </c>
      <c r="AZ10" s="78" t="s">
        <v>65</v>
      </c>
      <c r="BA10" s="78" t="str">
        <f>REPLACE(INDEX(GroupVertices[Group],MATCH(Vertices[[#This Row],[Vertex]],GroupVertices[Vertex],0)),1,1,"")</f>
        <v>1</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294</v>
      </c>
      <c r="C11" s="65"/>
      <c r="D11" s="65" t="s">
        <v>64</v>
      </c>
      <c r="E11" s="66">
        <v>163.41391603172454</v>
      </c>
      <c r="F11" s="68">
        <v>99.99780057301439</v>
      </c>
      <c r="G11" s="102" t="s">
        <v>760</v>
      </c>
      <c r="H11" s="65"/>
      <c r="I11" s="69" t="s">
        <v>294</v>
      </c>
      <c r="J11" s="70"/>
      <c r="K11" s="70"/>
      <c r="L11" s="69" t="s">
        <v>2370</v>
      </c>
      <c r="M11" s="73">
        <v>1.7329957000737362</v>
      </c>
      <c r="N11" s="74">
        <v>2232.162841796875</v>
      </c>
      <c r="O11" s="74">
        <v>5632.6513671875</v>
      </c>
      <c r="P11" s="75"/>
      <c r="Q11" s="76"/>
      <c r="R11" s="76"/>
      <c r="S11" s="88"/>
      <c r="T11" s="48">
        <v>2</v>
      </c>
      <c r="U11" s="48">
        <v>3</v>
      </c>
      <c r="V11" s="49">
        <v>2</v>
      </c>
      <c r="W11" s="49">
        <v>0.002538</v>
      </c>
      <c r="X11" s="49">
        <v>0.008511</v>
      </c>
      <c r="Y11" s="49">
        <v>1.109161</v>
      </c>
      <c r="Z11" s="49">
        <v>0.3333333333333333</v>
      </c>
      <c r="AA11" s="49">
        <v>0.25</v>
      </c>
      <c r="AB11" s="71">
        <v>11</v>
      </c>
      <c r="AC11" s="71"/>
      <c r="AD11" s="72"/>
      <c r="AE11" s="78" t="s">
        <v>1469</v>
      </c>
      <c r="AF11" s="78">
        <v>975</v>
      </c>
      <c r="AG11" s="78">
        <v>5295</v>
      </c>
      <c r="AH11" s="78">
        <v>3384</v>
      </c>
      <c r="AI11" s="78">
        <v>6851</v>
      </c>
      <c r="AJ11" s="78"/>
      <c r="AK11" s="78" t="s">
        <v>1636</v>
      </c>
      <c r="AL11" s="78" t="s">
        <v>1437</v>
      </c>
      <c r="AM11" s="83" t="s">
        <v>1847</v>
      </c>
      <c r="AN11" s="78"/>
      <c r="AO11" s="80">
        <v>39768.91011574074</v>
      </c>
      <c r="AP11" s="83" t="s">
        <v>1967</v>
      </c>
      <c r="AQ11" s="78" t="b">
        <v>0</v>
      </c>
      <c r="AR11" s="78" t="b">
        <v>0</v>
      </c>
      <c r="AS11" s="78" t="b">
        <v>0</v>
      </c>
      <c r="AT11" s="78"/>
      <c r="AU11" s="78">
        <v>131</v>
      </c>
      <c r="AV11" s="83" t="s">
        <v>2110</v>
      </c>
      <c r="AW11" s="78" t="b">
        <v>1</v>
      </c>
      <c r="AX11" s="78" t="s">
        <v>2191</v>
      </c>
      <c r="AY11" s="83" t="s">
        <v>2200</v>
      </c>
      <c r="AZ11" s="78" t="s">
        <v>66</v>
      </c>
      <c r="BA11" s="78" t="str">
        <f>REPLACE(INDEX(GroupVertices[Group],MATCH(Vertices[[#This Row],[Vertex]],GroupVertices[Vertex],0)),1,1,"")</f>
        <v>1</v>
      </c>
      <c r="BB11" s="48"/>
      <c r="BC11" s="48"/>
      <c r="BD11" s="48"/>
      <c r="BE11" s="48"/>
      <c r="BF11" s="48" t="s">
        <v>293</v>
      </c>
      <c r="BG11" s="48" t="s">
        <v>293</v>
      </c>
      <c r="BH11" s="119" t="s">
        <v>3005</v>
      </c>
      <c r="BI11" s="119" t="s">
        <v>3005</v>
      </c>
      <c r="BJ11" s="119" t="s">
        <v>3089</v>
      </c>
      <c r="BK11" s="119" t="s">
        <v>3089</v>
      </c>
      <c r="BL11" s="119">
        <v>1</v>
      </c>
      <c r="BM11" s="123">
        <v>3.125</v>
      </c>
      <c r="BN11" s="119">
        <v>0</v>
      </c>
      <c r="BO11" s="123">
        <v>0</v>
      </c>
      <c r="BP11" s="119">
        <v>0</v>
      </c>
      <c r="BQ11" s="123">
        <v>0</v>
      </c>
      <c r="BR11" s="119">
        <v>31</v>
      </c>
      <c r="BS11" s="123">
        <v>96.875</v>
      </c>
      <c r="BT11" s="119">
        <v>32</v>
      </c>
      <c r="BU11" s="2"/>
      <c r="BV11" s="3"/>
      <c r="BW11" s="3"/>
      <c r="BX11" s="3"/>
      <c r="BY11" s="3"/>
    </row>
    <row r="12" spans="1:77" ht="41.45" customHeight="1">
      <c r="A12" s="64" t="s">
        <v>325</v>
      </c>
      <c r="C12" s="65"/>
      <c r="D12" s="65" t="s">
        <v>64</v>
      </c>
      <c r="E12" s="66">
        <v>745.7706150653174</v>
      </c>
      <c r="F12" s="68">
        <v>99.09191153125292</v>
      </c>
      <c r="G12" s="102" t="s">
        <v>2125</v>
      </c>
      <c r="H12" s="65"/>
      <c r="I12" s="69" t="s">
        <v>325</v>
      </c>
      <c r="J12" s="70"/>
      <c r="K12" s="70"/>
      <c r="L12" s="69" t="s">
        <v>2371</v>
      </c>
      <c r="M12" s="73">
        <v>303.6356170177758</v>
      </c>
      <c r="N12" s="74">
        <v>952.6470947265625</v>
      </c>
      <c r="O12" s="74">
        <v>3460.1806640625</v>
      </c>
      <c r="P12" s="75"/>
      <c r="Q12" s="76"/>
      <c r="R12" s="76"/>
      <c r="S12" s="88"/>
      <c r="T12" s="48">
        <v>3</v>
      </c>
      <c r="U12" s="48">
        <v>0</v>
      </c>
      <c r="V12" s="49">
        <v>0</v>
      </c>
      <c r="W12" s="49">
        <v>0.002532</v>
      </c>
      <c r="X12" s="49">
        <v>0.007948</v>
      </c>
      <c r="Y12" s="49">
        <v>0.845167</v>
      </c>
      <c r="Z12" s="49">
        <v>0.6666666666666666</v>
      </c>
      <c r="AA12" s="49">
        <v>0</v>
      </c>
      <c r="AB12" s="71">
        <v>12</v>
      </c>
      <c r="AC12" s="71"/>
      <c r="AD12" s="72"/>
      <c r="AE12" s="78" t="s">
        <v>1470</v>
      </c>
      <c r="AF12" s="78">
        <v>18</v>
      </c>
      <c r="AG12" s="78">
        <v>2180407</v>
      </c>
      <c r="AH12" s="78">
        <v>6662</v>
      </c>
      <c r="AI12" s="78">
        <v>97</v>
      </c>
      <c r="AJ12" s="78"/>
      <c r="AK12" s="78" t="s">
        <v>1637</v>
      </c>
      <c r="AL12" s="78" t="s">
        <v>1791</v>
      </c>
      <c r="AM12" s="83" t="s">
        <v>1848</v>
      </c>
      <c r="AN12" s="78"/>
      <c r="AO12" s="80">
        <v>40806.02481481482</v>
      </c>
      <c r="AP12" s="83" t="s">
        <v>1968</v>
      </c>
      <c r="AQ12" s="78" t="b">
        <v>0</v>
      </c>
      <c r="AR12" s="78" t="b">
        <v>0</v>
      </c>
      <c r="AS12" s="78" t="b">
        <v>1</v>
      </c>
      <c r="AT12" s="78"/>
      <c r="AU12" s="78">
        <v>4194</v>
      </c>
      <c r="AV12" s="83" t="s">
        <v>2113</v>
      </c>
      <c r="AW12" s="78" t="b">
        <v>1</v>
      </c>
      <c r="AX12" s="78" t="s">
        <v>2191</v>
      </c>
      <c r="AY12" s="83" t="s">
        <v>2201</v>
      </c>
      <c r="AZ12" s="78" t="s">
        <v>65</v>
      </c>
      <c r="BA12" s="78" t="str">
        <f>REPLACE(INDEX(GroupVertices[Group],MATCH(Vertices[[#This Row],[Vertex]],GroupVertices[Vertex],0)),1,1,"")</f>
        <v>1</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326</v>
      </c>
      <c r="C13" s="65"/>
      <c r="D13" s="65" t="s">
        <v>64</v>
      </c>
      <c r="E13" s="66">
        <v>174.98789371311435</v>
      </c>
      <c r="F13" s="68">
        <v>99.97979659097285</v>
      </c>
      <c r="G13" s="102" t="s">
        <v>2126</v>
      </c>
      <c r="H13" s="65"/>
      <c r="I13" s="69" t="s">
        <v>326</v>
      </c>
      <c r="J13" s="70"/>
      <c r="K13" s="70"/>
      <c r="L13" s="69" t="s">
        <v>2372</v>
      </c>
      <c r="M13" s="73">
        <v>7.733122781779388</v>
      </c>
      <c r="N13" s="74">
        <v>1638.1055908203125</v>
      </c>
      <c r="O13" s="74">
        <v>3287.390869140625</v>
      </c>
      <c r="P13" s="75"/>
      <c r="Q13" s="76"/>
      <c r="R13" s="76"/>
      <c r="S13" s="88"/>
      <c r="T13" s="48">
        <v>2</v>
      </c>
      <c r="U13" s="48">
        <v>0</v>
      </c>
      <c r="V13" s="49">
        <v>0</v>
      </c>
      <c r="W13" s="49">
        <v>0.002525</v>
      </c>
      <c r="X13" s="49">
        <v>0.007223</v>
      </c>
      <c r="Y13" s="49">
        <v>0.60947</v>
      </c>
      <c r="Z13" s="49">
        <v>0.5</v>
      </c>
      <c r="AA13" s="49">
        <v>0</v>
      </c>
      <c r="AB13" s="71">
        <v>13</v>
      </c>
      <c r="AC13" s="71"/>
      <c r="AD13" s="72"/>
      <c r="AE13" s="78" t="s">
        <v>1471</v>
      </c>
      <c r="AF13" s="78">
        <v>345</v>
      </c>
      <c r="AG13" s="78">
        <v>48524</v>
      </c>
      <c r="AH13" s="78">
        <v>8552</v>
      </c>
      <c r="AI13" s="78">
        <v>6306</v>
      </c>
      <c r="AJ13" s="78"/>
      <c r="AK13" s="78" t="s">
        <v>1638</v>
      </c>
      <c r="AL13" s="78" t="s">
        <v>1792</v>
      </c>
      <c r="AM13" s="83" t="s">
        <v>1849</v>
      </c>
      <c r="AN13" s="78"/>
      <c r="AO13" s="80">
        <v>41325.77978009259</v>
      </c>
      <c r="AP13" s="83" t="s">
        <v>1969</v>
      </c>
      <c r="AQ13" s="78" t="b">
        <v>0</v>
      </c>
      <c r="AR13" s="78" t="b">
        <v>0</v>
      </c>
      <c r="AS13" s="78" t="b">
        <v>0</v>
      </c>
      <c r="AT13" s="78"/>
      <c r="AU13" s="78">
        <v>210</v>
      </c>
      <c r="AV13" s="83" t="s">
        <v>2113</v>
      </c>
      <c r="AW13" s="78" t="b">
        <v>1</v>
      </c>
      <c r="AX13" s="78" t="s">
        <v>2191</v>
      </c>
      <c r="AY13" s="83" t="s">
        <v>2202</v>
      </c>
      <c r="AZ13" s="78" t="s">
        <v>65</v>
      </c>
      <c r="BA13" s="78" t="str">
        <f>REPLACE(INDEX(GroupVertices[Group],MATCH(Vertices[[#This Row],[Vertex]],GroupVertices[Vertex],0)),1,1,"")</f>
        <v>1</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218</v>
      </c>
      <c r="C14" s="65"/>
      <c r="D14" s="65" t="s">
        <v>64</v>
      </c>
      <c r="E14" s="66">
        <v>164.98713523309044</v>
      </c>
      <c r="F14" s="68">
        <v>99.99535334086754</v>
      </c>
      <c r="G14" s="102" t="s">
        <v>691</v>
      </c>
      <c r="H14" s="65"/>
      <c r="I14" s="69" t="s">
        <v>218</v>
      </c>
      <c r="J14" s="70"/>
      <c r="K14" s="70"/>
      <c r="L14" s="69" t="s">
        <v>2373</v>
      </c>
      <c r="M14" s="73">
        <v>2.548576600212588</v>
      </c>
      <c r="N14" s="74">
        <v>1549.121826171875</v>
      </c>
      <c r="O14" s="74">
        <v>7596.53173828125</v>
      </c>
      <c r="P14" s="75"/>
      <c r="Q14" s="76"/>
      <c r="R14" s="76"/>
      <c r="S14" s="88"/>
      <c r="T14" s="48">
        <v>0</v>
      </c>
      <c r="U14" s="48">
        <v>3</v>
      </c>
      <c r="V14" s="49">
        <v>1</v>
      </c>
      <c r="W14" s="49">
        <v>0.002532</v>
      </c>
      <c r="X14" s="49">
        <v>0.007712</v>
      </c>
      <c r="Y14" s="49">
        <v>0.900056</v>
      </c>
      <c r="Z14" s="49">
        <v>0.5</v>
      </c>
      <c r="AA14" s="49">
        <v>0</v>
      </c>
      <c r="AB14" s="71">
        <v>14</v>
      </c>
      <c r="AC14" s="71"/>
      <c r="AD14" s="72"/>
      <c r="AE14" s="78" t="s">
        <v>1472</v>
      </c>
      <c r="AF14" s="78">
        <v>6268</v>
      </c>
      <c r="AG14" s="78">
        <v>11171</v>
      </c>
      <c r="AH14" s="78">
        <v>4661</v>
      </c>
      <c r="AI14" s="78">
        <v>4143</v>
      </c>
      <c r="AJ14" s="78"/>
      <c r="AK14" s="78" t="s">
        <v>1639</v>
      </c>
      <c r="AL14" s="78" t="s">
        <v>1437</v>
      </c>
      <c r="AM14" s="83" t="s">
        <v>1850</v>
      </c>
      <c r="AN14" s="78"/>
      <c r="AO14" s="80">
        <v>41323.398564814815</v>
      </c>
      <c r="AP14" s="83" t="s">
        <v>1970</v>
      </c>
      <c r="AQ14" s="78" t="b">
        <v>1</v>
      </c>
      <c r="AR14" s="78" t="b">
        <v>0</v>
      </c>
      <c r="AS14" s="78" t="b">
        <v>1</v>
      </c>
      <c r="AT14" s="78"/>
      <c r="AU14" s="78">
        <v>531</v>
      </c>
      <c r="AV14" s="83" t="s">
        <v>2113</v>
      </c>
      <c r="AW14" s="78" t="b">
        <v>0</v>
      </c>
      <c r="AX14" s="78" t="s">
        <v>2191</v>
      </c>
      <c r="AY14" s="83" t="s">
        <v>2203</v>
      </c>
      <c r="AZ14" s="78" t="s">
        <v>66</v>
      </c>
      <c r="BA14" s="78" t="str">
        <f>REPLACE(INDEX(GroupVertices[Group],MATCH(Vertices[[#This Row],[Vertex]],GroupVertices[Vertex],0)),1,1,"")</f>
        <v>1</v>
      </c>
      <c r="BB14" s="48"/>
      <c r="BC14" s="48"/>
      <c r="BD14" s="48"/>
      <c r="BE14" s="48"/>
      <c r="BF14" s="48"/>
      <c r="BG14" s="48"/>
      <c r="BH14" s="119" t="s">
        <v>3006</v>
      </c>
      <c r="BI14" s="119" t="s">
        <v>3006</v>
      </c>
      <c r="BJ14" s="119" t="s">
        <v>3090</v>
      </c>
      <c r="BK14" s="119" t="s">
        <v>3090</v>
      </c>
      <c r="BL14" s="119">
        <v>0</v>
      </c>
      <c r="BM14" s="123">
        <v>0</v>
      </c>
      <c r="BN14" s="119">
        <v>0</v>
      </c>
      <c r="BO14" s="123">
        <v>0</v>
      </c>
      <c r="BP14" s="119">
        <v>0</v>
      </c>
      <c r="BQ14" s="123">
        <v>0</v>
      </c>
      <c r="BR14" s="119">
        <v>35</v>
      </c>
      <c r="BS14" s="123">
        <v>100</v>
      </c>
      <c r="BT14" s="119">
        <v>35</v>
      </c>
      <c r="BU14" s="2"/>
      <c r="BV14" s="3"/>
      <c r="BW14" s="3"/>
      <c r="BX14" s="3"/>
      <c r="BY14" s="3"/>
    </row>
    <row r="15" spans="1:77" ht="41.45" customHeight="1">
      <c r="A15" s="64" t="s">
        <v>296</v>
      </c>
      <c r="C15" s="65"/>
      <c r="D15" s="65" t="s">
        <v>64</v>
      </c>
      <c r="E15" s="66">
        <v>165.15259634038182</v>
      </c>
      <c r="F15" s="68">
        <v>99.99509595668327</v>
      </c>
      <c r="G15" s="102" t="s">
        <v>762</v>
      </c>
      <c r="H15" s="65"/>
      <c r="I15" s="69" t="s">
        <v>296</v>
      </c>
      <c r="J15" s="70"/>
      <c r="K15" s="70"/>
      <c r="L15" s="69" t="s">
        <v>2374</v>
      </c>
      <c r="M15" s="73">
        <v>2.6343541693558503</v>
      </c>
      <c r="N15" s="74">
        <v>1110.2401123046875</v>
      </c>
      <c r="O15" s="74">
        <v>8035.1259765625</v>
      </c>
      <c r="P15" s="75"/>
      <c r="Q15" s="76"/>
      <c r="R15" s="76"/>
      <c r="S15" s="88"/>
      <c r="T15" s="48">
        <v>2</v>
      </c>
      <c r="U15" s="48">
        <v>2</v>
      </c>
      <c r="V15" s="49">
        <v>1</v>
      </c>
      <c r="W15" s="49">
        <v>0.002532</v>
      </c>
      <c r="X15" s="49">
        <v>0.007712</v>
      </c>
      <c r="Y15" s="49">
        <v>0.900056</v>
      </c>
      <c r="Z15" s="49">
        <v>0.3333333333333333</v>
      </c>
      <c r="AA15" s="49">
        <v>0.3333333333333333</v>
      </c>
      <c r="AB15" s="71">
        <v>15</v>
      </c>
      <c r="AC15" s="71"/>
      <c r="AD15" s="72"/>
      <c r="AE15" s="78" t="s">
        <v>1473</v>
      </c>
      <c r="AF15" s="78">
        <v>7564</v>
      </c>
      <c r="AG15" s="78">
        <v>11789</v>
      </c>
      <c r="AH15" s="78">
        <v>15746</v>
      </c>
      <c r="AI15" s="78">
        <v>7162</v>
      </c>
      <c r="AJ15" s="78"/>
      <c r="AK15" s="78" t="s">
        <v>1640</v>
      </c>
      <c r="AL15" s="78" t="s">
        <v>1433</v>
      </c>
      <c r="AM15" s="83" t="s">
        <v>1851</v>
      </c>
      <c r="AN15" s="78"/>
      <c r="AO15" s="80">
        <v>41234.811423611114</v>
      </c>
      <c r="AP15" s="83" t="s">
        <v>1971</v>
      </c>
      <c r="AQ15" s="78" t="b">
        <v>0</v>
      </c>
      <c r="AR15" s="78" t="b">
        <v>0</v>
      </c>
      <c r="AS15" s="78" t="b">
        <v>1</v>
      </c>
      <c r="AT15" s="78"/>
      <c r="AU15" s="78">
        <v>818</v>
      </c>
      <c r="AV15" s="83" t="s">
        <v>2113</v>
      </c>
      <c r="AW15" s="78" t="b">
        <v>1</v>
      </c>
      <c r="AX15" s="78" t="s">
        <v>2191</v>
      </c>
      <c r="AY15" s="83" t="s">
        <v>2204</v>
      </c>
      <c r="AZ15" s="78" t="s">
        <v>66</v>
      </c>
      <c r="BA15" s="78" t="str">
        <f>REPLACE(INDEX(GroupVertices[Group],MATCH(Vertices[[#This Row],[Vertex]],GroupVertices[Vertex],0)),1,1,"")</f>
        <v>1</v>
      </c>
      <c r="BB15" s="48"/>
      <c r="BC15" s="48"/>
      <c r="BD15" s="48"/>
      <c r="BE15" s="48"/>
      <c r="BF15" s="48" t="s">
        <v>581</v>
      </c>
      <c r="BG15" s="48" t="s">
        <v>581</v>
      </c>
      <c r="BH15" s="119" t="s">
        <v>3007</v>
      </c>
      <c r="BI15" s="119" t="s">
        <v>3007</v>
      </c>
      <c r="BJ15" s="119" t="s">
        <v>3091</v>
      </c>
      <c r="BK15" s="119" t="s">
        <v>3091</v>
      </c>
      <c r="BL15" s="119">
        <v>0</v>
      </c>
      <c r="BM15" s="123">
        <v>0</v>
      </c>
      <c r="BN15" s="119">
        <v>0</v>
      </c>
      <c r="BO15" s="123">
        <v>0</v>
      </c>
      <c r="BP15" s="119">
        <v>0</v>
      </c>
      <c r="BQ15" s="123">
        <v>0</v>
      </c>
      <c r="BR15" s="119">
        <v>28</v>
      </c>
      <c r="BS15" s="123">
        <v>100</v>
      </c>
      <c r="BT15" s="119">
        <v>28</v>
      </c>
      <c r="BU15" s="2"/>
      <c r="BV15" s="3"/>
      <c r="BW15" s="3"/>
      <c r="BX15" s="3"/>
      <c r="BY15" s="3"/>
    </row>
    <row r="16" spans="1:77" ht="41.45" customHeight="1">
      <c r="A16" s="64" t="s">
        <v>327</v>
      </c>
      <c r="C16" s="65"/>
      <c r="D16" s="65" t="s">
        <v>64</v>
      </c>
      <c r="E16" s="66">
        <v>164.1764293546466</v>
      </c>
      <c r="F16" s="68">
        <v>99.9966144400746</v>
      </c>
      <c r="G16" s="102" t="s">
        <v>2127</v>
      </c>
      <c r="H16" s="65"/>
      <c r="I16" s="69" t="s">
        <v>327</v>
      </c>
      <c r="J16" s="70"/>
      <c r="K16" s="70"/>
      <c r="L16" s="69" t="s">
        <v>2375</v>
      </c>
      <c r="M16" s="73">
        <v>2.1282942711417157</v>
      </c>
      <c r="N16" s="74">
        <v>1374.1663818359375</v>
      </c>
      <c r="O16" s="74">
        <v>8938.2119140625</v>
      </c>
      <c r="P16" s="75"/>
      <c r="Q16" s="76"/>
      <c r="R16" s="76"/>
      <c r="S16" s="88"/>
      <c r="T16" s="48">
        <v>2</v>
      </c>
      <c r="U16" s="48">
        <v>0</v>
      </c>
      <c r="V16" s="49">
        <v>0</v>
      </c>
      <c r="W16" s="49">
        <v>0.002525</v>
      </c>
      <c r="X16" s="49">
        <v>0.007106</v>
      </c>
      <c r="Y16" s="49">
        <v>0.631618</v>
      </c>
      <c r="Z16" s="49">
        <v>0.5</v>
      </c>
      <c r="AA16" s="49">
        <v>0</v>
      </c>
      <c r="AB16" s="71">
        <v>16</v>
      </c>
      <c r="AC16" s="71"/>
      <c r="AD16" s="72"/>
      <c r="AE16" s="78" t="s">
        <v>1474</v>
      </c>
      <c r="AF16" s="78">
        <v>343</v>
      </c>
      <c r="AG16" s="78">
        <v>8143</v>
      </c>
      <c r="AH16" s="78">
        <v>808</v>
      </c>
      <c r="AI16" s="78">
        <v>201</v>
      </c>
      <c r="AJ16" s="78"/>
      <c r="AK16" s="78" t="s">
        <v>1641</v>
      </c>
      <c r="AL16" s="78" t="s">
        <v>1793</v>
      </c>
      <c r="AM16" s="83" t="s">
        <v>1852</v>
      </c>
      <c r="AN16" s="78"/>
      <c r="AO16" s="80">
        <v>42515.53991898148</v>
      </c>
      <c r="AP16" s="83" t="s">
        <v>1972</v>
      </c>
      <c r="AQ16" s="78" t="b">
        <v>0</v>
      </c>
      <c r="AR16" s="78" t="b">
        <v>0</v>
      </c>
      <c r="AS16" s="78" t="b">
        <v>1</v>
      </c>
      <c r="AT16" s="78"/>
      <c r="AU16" s="78">
        <v>52</v>
      </c>
      <c r="AV16" s="83" t="s">
        <v>2113</v>
      </c>
      <c r="AW16" s="78" t="b">
        <v>1</v>
      </c>
      <c r="AX16" s="78" t="s">
        <v>2191</v>
      </c>
      <c r="AY16" s="83" t="s">
        <v>2205</v>
      </c>
      <c r="AZ16" s="78" t="s">
        <v>65</v>
      </c>
      <c r="BA16" s="78" t="str">
        <f>REPLACE(INDEX(GroupVertices[Group],MATCH(Vertices[[#This Row],[Vertex]],GroupVertices[Vertex],0)),1,1,"")</f>
        <v>1</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219</v>
      </c>
      <c r="C17" s="65"/>
      <c r="D17" s="65" t="s">
        <v>64</v>
      </c>
      <c r="E17" s="66">
        <v>162.0115126660413</v>
      </c>
      <c r="F17" s="68">
        <v>99.99998209139171</v>
      </c>
      <c r="G17" s="102" t="s">
        <v>692</v>
      </c>
      <c r="H17" s="65"/>
      <c r="I17" s="69" t="s">
        <v>219</v>
      </c>
      <c r="J17" s="70"/>
      <c r="K17" s="70"/>
      <c r="L17" s="69" t="s">
        <v>2376</v>
      </c>
      <c r="M17" s="73">
        <v>1.0059683421895798</v>
      </c>
      <c r="N17" s="74">
        <v>7282.08251953125</v>
      </c>
      <c r="O17" s="74">
        <v>8779.4755859375</v>
      </c>
      <c r="P17" s="75"/>
      <c r="Q17" s="76"/>
      <c r="R17" s="76"/>
      <c r="S17" s="88"/>
      <c r="T17" s="48">
        <v>0</v>
      </c>
      <c r="U17" s="48">
        <v>8</v>
      </c>
      <c r="V17" s="49">
        <v>2201.5</v>
      </c>
      <c r="W17" s="49">
        <v>0.002639</v>
      </c>
      <c r="X17" s="49">
        <v>0.007009</v>
      </c>
      <c r="Y17" s="49">
        <v>3.10156</v>
      </c>
      <c r="Z17" s="49">
        <v>0</v>
      </c>
      <c r="AA17" s="49">
        <v>0</v>
      </c>
      <c r="AB17" s="71">
        <v>17</v>
      </c>
      <c r="AC17" s="71"/>
      <c r="AD17" s="72"/>
      <c r="AE17" s="78" t="s">
        <v>1475</v>
      </c>
      <c r="AF17" s="78">
        <v>601</v>
      </c>
      <c r="AG17" s="78">
        <v>57</v>
      </c>
      <c r="AH17" s="78">
        <v>65</v>
      </c>
      <c r="AI17" s="78">
        <v>48</v>
      </c>
      <c r="AJ17" s="78"/>
      <c r="AK17" s="78" t="s">
        <v>1642</v>
      </c>
      <c r="AL17" s="78"/>
      <c r="AM17" s="83" t="s">
        <v>1853</v>
      </c>
      <c r="AN17" s="78"/>
      <c r="AO17" s="80">
        <v>43728.3359837963</v>
      </c>
      <c r="AP17" s="83" t="s">
        <v>1973</v>
      </c>
      <c r="AQ17" s="78" t="b">
        <v>1</v>
      </c>
      <c r="AR17" s="78" t="b">
        <v>0</v>
      </c>
      <c r="AS17" s="78" t="b">
        <v>0</v>
      </c>
      <c r="AT17" s="78"/>
      <c r="AU17" s="78">
        <v>0</v>
      </c>
      <c r="AV17" s="78"/>
      <c r="AW17" s="78" t="b">
        <v>0</v>
      </c>
      <c r="AX17" s="78" t="s">
        <v>2191</v>
      </c>
      <c r="AY17" s="83" t="s">
        <v>2206</v>
      </c>
      <c r="AZ17" s="78" t="s">
        <v>66</v>
      </c>
      <c r="BA17" s="78" t="str">
        <f>REPLACE(INDEX(GroupVertices[Group],MATCH(Vertices[[#This Row],[Vertex]],GroupVertices[Vertex],0)),1,1,"")</f>
        <v>4</v>
      </c>
      <c r="BB17" s="48"/>
      <c r="BC17" s="48"/>
      <c r="BD17" s="48"/>
      <c r="BE17" s="48"/>
      <c r="BF17" s="48" t="s">
        <v>551</v>
      </c>
      <c r="BG17" s="48" t="s">
        <v>551</v>
      </c>
      <c r="BH17" s="119" t="s">
        <v>3008</v>
      </c>
      <c r="BI17" s="119" t="s">
        <v>3008</v>
      </c>
      <c r="BJ17" s="119" t="s">
        <v>3092</v>
      </c>
      <c r="BK17" s="119" t="s">
        <v>3092</v>
      </c>
      <c r="BL17" s="119">
        <v>0</v>
      </c>
      <c r="BM17" s="123">
        <v>0</v>
      </c>
      <c r="BN17" s="119">
        <v>0</v>
      </c>
      <c r="BO17" s="123">
        <v>0</v>
      </c>
      <c r="BP17" s="119">
        <v>0</v>
      </c>
      <c r="BQ17" s="123">
        <v>0</v>
      </c>
      <c r="BR17" s="119">
        <v>15</v>
      </c>
      <c r="BS17" s="123">
        <v>100</v>
      </c>
      <c r="BT17" s="119">
        <v>15</v>
      </c>
      <c r="BU17" s="2"/>
      <c r="BV17" s="3"/>
      <c r="BW17" s="3"/>
      <c r="BX17" s="3"/>
      <c r="BY17" s="3"/>
    </row>
    <row r="18" spans="1:77" ht="41.45" customHeight="1">
      <c r="A18" s="64" t="s">
        <v>328</v>
      </c>
      <c r="C18" s="65"/>
      <c r="D18" s="65" t="s">
        <v>64</v>
      </c>
      <c r="E18" s="66">
        <v>165.59114859562982</v>
      </c>
      <c r="F18" s="68">
        <v>99.99441376365118</v>
      </c>
      <c r="G18" s="102" t="s">
        <v>2128</v>
      </c>
      <c r="H18" s="65"/>
      <c r="I18" s="69" t="s">
        <v>328</v>
      </c>
      <c r="J18" s="70"/>
      <c r="K18" s="70"/>
      <c r="L18" s="69" t="s">
        <v>2377</v>
      </c>
      <c r="M18" s="73">
        <v>2.861706367182167</v>
      </c>
      <c r="N18" s="74">
        <v>6882.4501953125</v>
      </c>
      <c r="O18" s="74">
        <v>8022.5498046875</v>
      </c>
      <c r="P18" s="75"/>
      <c r="Q18" s="76"/>
      <c r="R18" s="76"/>
      <c r="S18" s="88"/>
      <c r="T18" s="48">
        <v>1</v>
      </c>
      <c r="U18" s="48">
        <v>0</v>
      </c>
      <c r="V18" s="49">
        <v>0</v>
      </c>
      <c r="W18" s="49">
        <v>0.001845</v>
      </c>
      <c r="X18" s="49">
        <v>0.000597</v>
      </c>
      <c r="Y18" s="49">
        <v>0.479541</v>
      </c>
      <c r="Z18" s="49">
        <v>0</v>
      </c>
      <c r="AA18" s="49">
        <v>0</v>
      </c>
      <c r="AB18" s="71">
        <v>18</v>
      </c>
      <c r="AC18" s="71"/>
      <c r="AD18" s="72"/>
      <c r="AE18" s="78" t="s">
        <v>1476</v>
      </c>
      <c r="AF18" s="78">
        <v>2025</v>
      </c>
      <c r="AG18" s="78">
        <v>13427</v>
      </c>
      <c r="AH18" s="78">
        <v>10896</v>
      </c>
      <c r="AI18" s="78">
        <v>9074</v>
      </c>
      <c r="AJ18" s="78"/>
      <c r="AK18" s="78" t="s">
        <v>1643</v>
      </c>
      <c r="AL18" s="78" t="s">
        <v>1435</v>
      </c>
      <c r="AM18" s="83" t="s">
        <v>1854</v>
      </c>
      <c r="AN18" s="78"/>
      <c r="AO18" s="80">
        <v>40636.321805555555</v>
      </c>
      <c r="AP18" s="83" t="s">
        <v>1974</v>
      </c>
      <c r="AQ18" s="78" t="b">
        <v>0</v>
      </c>
      <c r="AR18" s="78" t="b">
        <v>0</v>
      </c>
      <c r="AS18" s="78" t="b">
        <v>1</v>
      </c>
      <c r="AT18" s="78"/>
      <c r="AU18" s="78">
        <v>494</v>
      </c>
      <c r="AV18" s="83" t="s">
        <v>2114</v>
      </c>
      <c r="AW18" s="78" t="b">
        <v>0</v>
      </c>
      <c r="AX18" s="78" t="s">
        <v>2191</v>
      </c>
      <c r="AY18" s="83" t="s">
        <v>2207</v>
      </c>
      <c r="AZ18" s="78" t="s">
        <v>65</v>
      </c>
      <c r="BA18" s="78" t="str">
        <f>REPLACE(INDEX(GroupVertices[Group],MATCH(Vertices[[#This Row],[Vertex]],GroupVertices[Vertex],0)),1,1,"")</f>
        <v>4</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4" t="s">
        <v>329</v>
      </c>
      <c r="C19" s="65"/>
      <c r="D19" s="65" t="s">
        <v>64</v>
      </c>
      <c r="E19" s="66">
        <v>162.8123122969612</v>
      </c>
      <c r="F19" s="68">
        <v>99.99873640191737</v>
      </c>
      <c r="G19" s="102" t="s">
        <v>2129</v>
      </c>
      <c r="H19" s="65"/>
      <c r="I19" s="69" t="s">
        <v>329</v>
      </c>
      <c r="J19" s="70"/>
      <c r="K19" s="70"/>
      <c r="L19" s="69" t="s">
        <v>2378</v>
      </c>
      <c r="M19" s="73">
        <v>1.4211151210043014</v>
      </c>
      <c r="N19" s="74">
        <v>6536.05859375</v>
      </c>
      <c r="O19" s="74">
        <v>8495.5380859375</v>
      </c>
      <c r="P19" s="75"/>
      <c r="Q19" s="76"/>
      <c r="R19" s="76"/>
      <c r="S19" s="88"/>
      <c r="T19" s="48">
        <v>1</v>
      </c>
      <c r="U19" s="48">
        <v>0</v>
      </c>
      <c r="V19" s="49">
        <v>0</v>
      </c>
      <c r="W19" s="49">
        <v>0.001845</v>
      </c>
      <c r="X19" s="49">
        <v>0.000597</v>
      </c>
      <c r="Y19" s="49">
        <v>0.479541</v>
      </c>
      <c r="Z19" s="49">
        <v>0</v>
      </c>
      <c r="AA19" s="49">
        <v>0</v>
      </c>
      <c r="AB19" s="71">
        <v>19</v>
      </c>
      <c r="AC19" s="71"/>
      <c r="AD19" s="72"/>
      <c r="AE19" s="78" t="s">
        <v>1477</v>
      </c>
      <c r="AF19" s="78">
        <v>120</v>
      </c>
      <c r="AG19" s="78">
        <v>3048</v>
      </c>
      <c r="AH19" s="78">
        <v>730</v>
      </c>
      <c r="AI19" s="78">
        <v>745</v>
      </c>
      <c r="AJ19" s="78"/>
      <c r="AK19" s="78" t="s">
        <v>1644</v>
      </c>
      <c r="AL19" s="78" t="s">
        <v>1794</v>
      </c>
      <c r="AM19" s="83" t="s">
        <v>1855</v>
      </c>
      <c r="AN19" s="78"/>
      <c r="AO19" s="80">
        <v>42258.881053240744</v>
      </c>
      <c r="AP19" s="83" t="s">
        <v>1975</v>
      </c>
      <c r="AQ19" s="78" t="b">
        <v>0</v>
      </c>
      <c r="AR19" s="78" t="b">
        <v>0</v>
      </c>
      <c r="AS19" s="78" t="b">
        <v>1</v>
      </c>
      <c r="AT19" s="78"/>
      <c r="AU19" s="78">
        <v>77</v>
      </c>
      <c r="AV19" s="83" t="s">
        <v>2113</v>
      </c>
      <c r="AW19" s="78" t="b">
        <v>0</v>
      </c>
      <c r="AX19" s="78" t="s">
        <v>2191</v>
      </c>
      <c r="AY19" s="83" t="s">
        <v>2208</v>
      </c>
      <c r="AZ19" s="78" t="s">
        <v>65</v>
      </c>
      <c r="BA19" s="78" t="str">
        <f>REPLACE(INDEX(GroupVertices[Group],MATCH(Vertices[[#This Row],[Vertex]],GroupVertices[Vertex],0)),1,1,"")</f>
        <v>4</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330</v>
      </c>
      <c r="C20" s="65"/>
      <c r="D20" s="65" t="s">
        <v>64</v>
      </c>
      <c r="E20" s="66">
        <v>162.19250248566746</v>
      </c>
      <c r="F20" s="68">
        <v>99.99970055141021</v>
      </c>
      <c r="G20" s="102" t="s">
        <v>2130</v>
      </c>
      <c r="H20" s="65"/>
      <c r="I20" s="69" t="s">
        <v>330</v>
      </c>
      <c r="J20" s="70"/>
      <c r="K20" s="70"/>
      <c r="L20" s="69" t="s">
        <v>2379</v>
      </c>
      <c r="M20" s="73">
        <v>1.0997962333559963</v>
      </c>
      <c r="N20" s="74">
        <v>7947.75634765625</v>
      </c>
      <c r="O20" s="74">
        <v>9173.12890625</v>
      </c>
      <c r="P20" s="75"/>
      <c r="Q20" s="76"/>
      <c r="R20" s="76"/>
      <c r="S20" s="88"/>
      <c r="T20" s="48">
        <v>1</v>
      </c>
      <c r="U20" s="48">
        <v>0</v>
      </c>
      <c r="V20" s="49">
        <v>0</v>
      </c>
      <c r="W20" s="49">
        <v>0.001845</v>
      </c>
      <c r="X20" s="49">
        <v>0.000597</v>
      </c>
      <c r="Y20" s="49">
        <v>0.479541</v>
      </c>
      <c r="Z20" s="49">
        <v>0</v>
      </c>
      <c r="AA20" s="49">
        <v>0</v>
      </c>
      <c r="AB20" s="71">
        <v>20</v>
      </c>
      <c r="AC20" s="71"/>
      <c r="AD20" s="72"/>
      <c r="AE20" s="78" t="s">
        <v>1478</v>
      </c>
      <c r="AF20" s="78">
        <v>248</v>
      </c>
      <c r="AG20" s="78">
        <v>733</v>
      </c>
      <c r="AH20" s="78">
        <v>841</v>
      </c>
      <c r="AI20" s="78">
        <v>477</v>
      </c>
      <c r="AJ20" s="78"/>
      <c r="AK20" s="78" t="s">
        <v>1645</v>
      </c>
      <c r="AL20" s="78" t="s">
        <v>1795</v>
      </c>
      <c r="AM20" s="83" t="s">
        <v>1856</v>
      </c>
      <c r="AN20" s="78"/>
      <c r="AO20" s="80">
        <v>42902.52920138889</v>
      </c>
      <c r="AP20" s="83" t="s">
        <v>1976</v>
      </c>
      <c r="AQ20" s="78" t="b">
        <v>0</v>
      </c>
      <c r="AR20" s="78" t="b">
        <v>0</v>
      </c>
      <c r="AS20" s="78" t="b">
        <v>0</v>
      </c>
      <c r="AT20" s="78"/>
      <c r="AU20" s="78">
        <v>13</v>
      </c>
      <c r="AV20" s="83" t="s">
        <v>2113</v>
      </c>
      <c r="AW20" s="78" t="b">
        <v>0</v>
      </c>
      <c r="AX20" s="78" t="s">
        <v>2191</v>
      </c>
      <c r="AY20" s="83" t="s">
        <v>2209</v>
      </c>
      <c r="AZ20" s="78" t="s">
        <v>65</v>
      </c>
      <c r="BA20" s="78" t="str">
        <f>REPLACE(INDEX(GroupVertices[Group],MATCH(Vertices[[#This Row],[Vertex]],GroupVertices[Vertex],0)),1,1,"")</f>
        <v>4</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331</v>
      </c>
      <c r="C21" s="65"/>
      <c r="D21" s="65" t="s">
        <v>64</v>
      </c>
      <c r="E21" s="66">
        <v>164.77241062459905</v>
      </c>
      <c r="F21" s="68">
        <v>99.99568735723612</v>
      </c>
      <c r="G21" s="102" t="s">
        <v>2131</v>
      </c>
      <c r="H21" s="65"/>
      <c r="I21" s="69" t="s">
        <v>331</v>
      </c>
      <c r="J21" s="70"/>
      <c r="K21" s="70"/>
      <c r="L21" s="69" t="s">
        <v>2380</v>
      </c>
      <c r="M21" s="73">
        <v>2.4372600784441465</v>
      </c>
      <c r="N21" s="74">
        <v>7595.2607421875</v>
      </c>
      <c r="O21" s="74">
        <v>9646.09375</v>
      </c>
      <c r="P21" s="75"/>
      <c r="Q21" s="76"/>
      <c r="R21" s="76"/>
      <c r="S21" s="88"/>
      <c r="T21" s="48">
        <v>1</v>
      </c>
      <c r="U21" s="48">
        <v>0</v>
      </c>
      <c r="V21" s="49">
        <v>0</v>
      </c>
      <c r="W21" s="49">
        <v>0.001845</v>
      </c>
      <c r="X21" s="49">
        <v>0.000597</v>
      </c>
      <c r="Y21" s="49">
        <v>0.479541</v>
      </c>
      <c r="Z21" s="49">
        <v>0</v>
      </c>
      <c r="AA21" s="49">
        <v>0</v>
      </c>
      <c r="AB21" s="71">
        <v>21</v>
      </c>
      <c r="AC21" s="71"/>
      <c r="AD21" s="72"/>
      <c r="AE21" s="78" t="s">
        <v>1479</v>
      </c>
      <c r="AF21" s="78">
        <v>1</v>
      </c>
      <c r="AG21" s="78">
        <v>10369</v>
      </c>
      <c r="AH21" s="78">
        <v>5088</v>
      </c>
      <c r="AI21" s="78">
        <v>321</v>
      </c>
      <c r="AJ21" s="78"/>
      <c r="AK21" s="78" t="s">
        <v>1646</v>
      </c>
      <c r="AL21" s="78" t="s">
        <v>1435</v>
      </c>
      <c r="AM21" s="83" t="s">
        <v>1857</v>
      </c>
      <c r="AN21" s="78"/>
      <c r="AO21" s="80">
        <v>40099.59280092592</v>
      </c>
      <c r="AP21" s="83" t="s">
        <v>1977</v>
      </c>
      <c r="AQ21" s="78" t="b">
        <v>0</v>
      </c>
      <c r="AR21" s="78" t="b">
        <v>0</v>
      </c>
      <c r="AS21" s="78" t="b">
        <v>0</v>
      </c>
      <c r="AT21" s="78"/>
      <c r="AU21" s="78">
        <v>527</v>
      </c>
      <c r="AV21" s="83" t="s">
        <v>2113</v>
      </c>
      <c r="AW21" s="78" t="b">
        <v>0</v>
      </c>
      <c r="AX21" s="78" t="s">
        <v>2191</v>
      </c>
      <c r="AY21" s="83" t="s">
        <v>2210</v>
      </c>
      <c r="AZ21" s="78" t="s">
        <v>65</v>
      </c>
      <c r="BA21" s="78" t="str">
        <f>REPLACE(INDEX(GroupVertices[Group],MATCH(Vertices[[#This Row],[Vertex]],GroupVertices[Vertex],0)),1,1,"")</f>
        <v>4</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332</v>
      </c>
      <c r="C22" s="65"/>
      <c r="D22" s="65" t="s">
        <v>64</v>
      </c>
      <c r="E22" s="66">
        <v>162.39491121885888</v>
      </c>
      <c r="F22" s="68">
        <v>99.99938569308772</v>
      </c>
      <c r="G22" s="102" t="s">
        <v>2132</v>
      </c>
      <c r="H22" s="65"/>
      <c r="I22" s="69" t="s">
        <v>332</v>
      </c>
      <c r="J22" s="70"/>
      <c r="K22" s="70"/>
      <c r="L22" s="69" t="s">
        <v>2381</v>
      </c>
      <c r="M22" s="73">
        <v>1.2047280169681427</v>
      </c>
      <c r="N22" s="74">
        <v>7040.2744140625</v>
      </c>
      <c r="O22" s="74">
        <v>9644.5263671875</v>
      </c>
      <c r="P22" s="75"/>
      <c r="Q22" s="76"/>
      <c r="R22" s="76"/>
      <c r="S22" s="88"/>
      <c r="T22" s="48">
        <v>1</v>
      </c>
      <c r="U22" s="48">
        <v>0</v>
      </c>
      <c r="V22" s="49">
        <v>0</v>
      </c>
      <c r="W22" s="49">
        <v>0.001845</v>
      </c>
      <c r="X22" s="49">
        <v>0.000597</v>
      </c>
      <c r="Y22" s="49">
        <v>0.479541</v>
      </c>
      <c r="Z22" s="49">
        <v>0</v>
      </c>
      <c r="AA22" s="49">
        <v>0</v>
      </c>
      <c r="AB22" s="71">
        <v>22</v>
      </c>
      <c r="AC22" s="71"/>
      <c r="AD22" s="72"/>
      <c r="AE22" s="78" t="s">
        <v>1480</v>
      </c>
      <c r="AF22" s="78">
        <v>63</v>
      </c>
      <c r="AG22" s="78">
        <v>1489</v>
      </c>
      <c r="AH22" s="78">
        <v>611</v>
      </c>
      <c r="AI22" s="78">
        <v>261</v>
      </c>
      <c r="AJ22" s="78"/>
      <c r="AK22" s="78" t="s">
        <v>1647</v>
      </c>
      <c r="AL22" s="78" t="s">
        <v>1435</v>
      </c>
      <c r="AM22" s="83" t="s">
        <v>1858</v>
      </c>
      <c r="AN22" s="78"/>
      <c r="AO22" s="80">
        <v>42480.40337962963</v>
      </c>
      <c r="AP22" s="83" t="s">
        <v>1978</v>
      </c>
      <c r="AQ22" s="78" t="b">
        <v>1</v>
      </c>
      <c r="AR22" s="78" t="b">
        <v>0</v>
      </c>
      <c r="AS22" s="78" t="b">
        <v>0</v>
      </c>
      <c r="AT22" s="78"/>
      <c r="AU22" s="78">
        <v>43</v>
      </c>
      <c r="AV22" s="78"/>
      <c r="AW22" s="78" t="b">
        <v>0</v>
      </c>
      <c r="AX22" s="78" t="s">
        <v>2191</v>
      </c>
      <c r="AY22" s="83" t="s">
        <v>2211</v>
      </c>
      <c r="AZ22" s="78" t="s">
        <v>65</v>
      </c>
      <c r="BA22" s="78" t="str">
        <f>REPLACE(INDEX(GroupVertices[Group],MATCH(Vertices[[#This Row],[Vertex]],GroupVertices[Vertex],0)),1,1,"")</f>
        <v>4</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333</v>
      </c>
      <c r="C23" s="65"/>
      <c r="D23" s="65" t="s">
        <v>64</v>
      </c>
      <c r="E23" s="66">
        <v>163.1421635658657</v>
      </c>
      <c r="F23" s="68">
        <v>99.99822329946589</v>
      </c>
      <c r="G23" s="102" t="s">
        <v>2133</v>
      </c>
      <c r="H23" s="65"/>
      <c r="I23" s="69" t="s">
        <v>333</v>
      </c>
      <c r="J23" s="70"/>
      <c r="K23" s="70"/>
      <c r="L23" s="69" t="s">
        <v>2382</v>
      </c>
      <c r="M23" s="73">
        <v>1.5921150646685398</v>
      </c>
      <c r="N23" s="74">
        <v>6622.208984375</v>
      </c>
      <c r="O23" s="74">
        <v>9175.88671875</v>
      </c>
      <c r="P23" s="75"/>
      <c r="Q23" s="76"/>
      <c r="R23" s="76"/>
      <c r="S23" s="88"/>
      <c r="T23" s="48">
        <v>1</v>
      </c>
      <c r="U23" s="48">
        <v>0</v>
      </c>
      <c r="V23" s="49">
        <v>0</v>
      </c>
      <c r="W23" s="49">
        <v>0.001845</v>
      </c>
      <c r="X23" s="49">
        <v>0.000597</v>
      </c>
      <c r="Y23" s="49">
        <v>0.479541</v>
      </c>
      <c r="Z23" s="49">
        <v>0</v>
      </c>
      <c r="AA23" s="49">
        <v>0</v>
      </c>
      <c r="AB23" s="71">
        <v>23</v>
      </c>
      <c r="AC23" s="71"/>
      <c r="AD23" s="72"/>
      <c r="AE23" s="78" t="s">
        <v>1481</v>
      </c>
      <c r="AF23" s="78">
        <v>253</v>
      </c>
      <c r="AG23" s="78">
        <v>4280</v>
      </c>
      <c r="AH23" s="78">
        <v>11020</v>
      </c>
      <c r="AI23" s="78">
        <v>1252</v>
      </c>
      <c r="AJ23" s="78"/>
      <c r="AK23" s="78" t="s">
        <v>1648</v>
      </c>
      <c r="AL23" s="78" t="s">
        <v>1796</v>
      </c>
      <c r="AM23" s="83" t="s">
        <v>1859</v>
      </c>
      <c r="AN23" s="78"/>
      <c r="AO23" s="80">
        <v>39990.53329861111</v>
      </c>
      <c r="AP23" s="83" t="s">
        <v>1979</v>
      </c>
      <c r="AQ23" s="78" t="b">
        <v>1</v>
      </c>
      <c r="AR23" s="78" t="b">
        <v>0</v>
      </c>
      <c r="AS23" s="78" t="b">
        <v>1</v>
      </c>
      <c r="AT23" s="78"/>
      <c r="AU23" s="78">
        <v>617</v>
      </c>
      <c r="AV23" s="83" t="s">
        <v>2113</v>
      </c>
      <c r="AW23" s="78" t="b">
        <v>0</v>
      </c>
      <c r="AX23" s="78" t="s">
        <v>2191</v>
      </c>
      <c r="AY23" s="83" t="s">
        <v>2212</v>
      </c>
      <c r="AZ23" s="78" t="s">
        <v>65</v>
      </c>
      <c r="BA23" s="78" t="str">
        <f>REPLACE(INDEX(GroupVertices[Group],MATCH(Vertices[[#This Row],[Vertex]],GroupVertices[Vertex],0)),1,1,"")</f>
        <v>4</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221</v>
      </c>
      <c r="C24" s="65"/>
      <c r="D24" s="65" t="s">
        <v>64</v>
      </c>
      <c r="E24" s="66">
        <v>183.89012966366172</v>
      </c>
      <c r="F24" s="68">
        <v>99.9659486554925</v>
      </c>
      <c r="G24" s="102" t="s">
        <v>694</v>
      </c>
      <c r="H24" s="65"/>
      <c r="I24" s="69" t="s">
        <v>221</v>
      </c>
      <c r="J24" s="70"/>
      <c r="K24" s="70"/>
      <c r="L24" s="69" t="s">
        <v>2383</v>
      </c>
      <c r="M24" s="73">
        <v>12.348178079535822</v>
      </c>
      <c r="N24" s="74">
        <v>7768.724609375</v>
      </c>
      <c r="O24" s="74">
        <v>8088.4228515625</v>
      </c>
      <c r="P24" s="75"/>
      <c r="Q24" s="76"/>
      <c r="R24" s="76"/>
      <c r="S24" s="88"/>
      <c r="T24" s="48">
        <v>4</v>
      </c>
      <c r="U24" s="48">
        <v>1</v>
      </c>
      <c r="V24" s="49">
        <v>754.166667</v>
      </c>
      <c r="W24" s="49">
        <v>0.002183</v>
      </c>
      <c r="X24" s="49">
        <v>0.002991</v>
      </c>
      <c r="Y24" s="49">
        <v>1.314359</v>
      </c>
      <c r="Z24" s="49">
        <v>0.08333333333333333</v>
      </c>
      <c r="AA24" s="49">
        <v>0.25</v>
      </c>
      <c r="AB24" s="71">
        <v>24</v>
      </c>
      <c r="AC24" s="71"/>
      <c r="AD24" s="72"/>
      <c r="AE24" s="78" t="s">
        <v>1482</v>
      </c>
      <c r="AF24" s="78">
        <v>189</v>
      </c>
      <c r="AG24" s="78">
        <v>81774</v>
      </c>
      <c r="AH24" s="78">
        <v>36794</v>
      </c>
      <c r="AI24" s="78">
        <v>690</v>
      </c>
      <c r="AJ24" s="78"/>
      <c r="AK24" s="78" t="s">
        <v>1649</v>
      </c>
      <c r="AL24" s="78"/>
      <c r="AM24" s="83" t="s">
        <v>1860</v>
      </c>
      <c r="AN24" s="78"/>
      <c r="AO24" s="80">
        <v>40954.665601851855</v>
      </c>
      <c r="AP24" s="83" t="s">
        <v>1980</v>
      </c>
      <c r="AQ24" s="78" t="b">
        <v>0</v>
      </c>
      <c r="AR24" s="78" t="b">
        <v>0</v>
      </c>
      <c r="AS24" s="78" t="b">
        <v>1</v>
      </c>
      <c r="AT24" s="78"/>
      <c r="AU24" s="78">
        <v>3709</v>
      </c>
      <c r="AV24" s="83" t="s">
        <v>2113</v>
      </c>
      <c r="AW24" s="78" t="b">
        <v>1</v>
      </c>
      <c r="AX24" s="78" t="s">
        <v>2191</v>
      </c>
      <c r="AY24" s="83" t="s">
        <v>2213</v>
      </c>
      <c r="AZ24" s="78" t="s">
        <v>66</v>
      </c>
      <c r="BA24" s="78" t="str">
        <f>REPLACE(INDEX(GroupVertices[Group],MATCH(Vertices[[#This Row],[Vertex]],GroupVertices[Vertex],0)),1,1,"")</f>
        <v>4</v>
      </c>
      <c r="BB24" s="48"/>
      <c r="BC24" s="48"/>
      <c r="BD24" s="48"/>
      <c r="BE24" s="48"/>
      <c r="BF24" s="48" t="s">
        <v>552</v>
      </c>
      <c r="BG24" s="48" t="s">
        <v>552</v>
      </c>
      <c r="BH24" s="119" t="s">
        <v>3009</v>
      </c>
      <c r="BI24" s="119" t="s">
        <v>3009</v>
      </c>
      <c r="BJ24" s="119" t="s">
        <v>3087</v>
      </c>
      <c r="BK24" s="119" t="s">
        <v>3087</v>
      </c>
      <c r="BL24" s="119">
        <v>0</v>
      </c>
      <c r="BM24" s="123">
        <v>0</v>
      </c>
      <c r="BN24" s="119">
        <v>0</v>
      </c>
      <c r="BO24" s="123">
        <v>0</v>
      </c>
      <c r="BP24" s="119">
        <v>0</v>
      </c>
      <c r="BQ24" s="123">
        <v>0</v>
      </c>
      <c r="BR24" s="119">
        <v>21</v>
      </c>
      <c r="BS24" s="123">
        <v>100</v>
      </c>
      <c r="BT24" s="119">
        <v>21</v>
      </c>
      <c r="BU24" s="2"/>
      <c r="BV24" s="3"/>
      <c r="BW24" s="3"/>
      <c r="BX24" s="3"/>
      <c r="BY24" s="3"/>
    </row>
    <row r="25" spans="1:77" ht="41.45" customHeight="1">
      <c r="A25" s="64" t="s">
        <v>220</v>
      </c>
      <c r="C25" s="65"/>
      <c r="D25" s="65" t="s">
        <v>64</v>
      </c>
      <c r="E25" s="66">
        <v>165.2152466625601</v>
      </c>
      <c r="F25" s="68">
        <v>99.99499850053583</v>
      </c>
      <c r="G25" s="102" t="s">
        <v>693</v>
      </c>
      <c r="H25" s="65"/>
      <c r="I25" s="69" t="s">
        <v>220</v>
      </c>
      <c r="J25" s="70"/>
      <c r="K25" s="70"/>
      <c r="L25" s="69" t="s">
        <v>2384</v>
      </c>
      <c r="M25" s="73">
        <v>2.6668330547596097</v>
      </c>
      <c r="N25" s="74">
        <v>7976.14794921875</v>
      </c>
      <c r="O25" s="74">
        <v>7269.861328125</v>
      </c>
      <c r="P25" s="75"/>
      <c r="Q25" s="76"/>
      <c r="R25" s="76"/>
      <c r="S25" s="88"/>
      <c r="T25" s="48">
        <v>2</v>
      </c>
      <c r="U25" s="48">
        <v>1</v>
      </c>
      <c r="V25" s="49">
        <v>0</v>
      </c>
      <c r="W25" s="49">
        <v>0.001613</v>
      </c>
      <c r="X25" s="49">
        <v>0.000278</v>
      </c>
      <c r="Y25" s="49">
        <v>0.746611</v>
      </c>
      <c r="Z25" s="49">
        <v>0.5</v>
      </c>
      <c r="AA25" s="49">
        <v>0.5</v>
      </c>
      <c r="AB25" s="71">
        <v>25</v>
      </c>
      <c r="AC25" s="71"/>
      <c r="AD25" s="72"/>
      <c r="AE25" s="78" t="s">
        <v>1483</v>
      </c>
      <c r="AF25" s="78">
        <v>3519</v>
      </c>
      <c r="AG25" s="78">
        <v>12023</v>
      </c>
      <c r="AH25" s="78">
        <v>256581</v>
      </c>
      <c r="AI25" s="78">
        <v>196810</v>
      </c>
      <c r="AJ25" s="78"/>
      <c r="AK25" s="78" t="s">
        <v>1650</v>
      </c>
      <c r="AL25" s="78" t="s">
        <v>1433</v>
      </c>
      <c r="AM25" s="83" t="s">
        <v>1861</v>
      </c>
      <c r="AN25" s="78"/>
      <c r="AO25" s="80">
        <v>40904.98106481481</v>
      </c>
      <c r="AP25" s="83" t="s">
        <v>1981</v>
      </c>
      <c r="AQ25" s="78" t="b">
        <v>0</v>
      </c>
      <c r="AR25" s="78" t="b">
        <v>0</v>
      </c>
      <c r="AS25" s="78" t="b">
        <v>1</v>
      </c>
      <c r="AT25" s="78"/>
      <c r="AU25" s="78">
        <v>1764</v>
      </c>
      <c r="AV25" s="83" t="s">
        <v>2113</v>
      </c>
      <c r="AW25" s="78" t="b">
        <v>0</v>
      </c>
      <c r="AX25" s="78" t="s">
        <v>2191</v>
      </c>
      <c r="AY25" s="83" t="s">
        <v>2214</v>
      </c>
      <c r="AZ25" s="78" t="s">
        <v>66</v>
      </c>
      <c r="BA25" s="78" t="str">
        <f>REPLACE(INDEX(GroupVertices[Group],MATCH(Vertices[[#This Row],[Vertex]],GroupVertices[Vertex],0)),1,1,"")</f>
        <v>4</v>
      </c>
      <c r="BB25" s="48" t="s">
        <v>473</v>
      </c>
      <c r="BC25" s="48" t="s">
        <v>473</v>
      </c>
      <c r="BD25" s="48" t="s">
        <v>536</v>
      </c>
      <c r="BE25" s="48" t="s">
        <v>536</v>
      </c>
      <c r="BF25" s="48" t="s">
        <v>552</v>
      </c>
      <c r="BG25" s="48" t="s">
        <v>552</v>
      </c>
      <c r="BH25" s="119" t="s">
        <v>3009</v>
      </c>
      <c r="BI25" s="119" t="s">
        <v>3009</v>
      </c>
      <c r="BJ25" s="119" t="s">
        <v>3087</v>
      </c>
      <c r="BK25" s="119" t="s">
        <v>3087</v>
      </c>
      <c r="BL25" s="119">
        <v>0</v>
      </c>
      <c r="BM25" s="123">
        <v>0</v>
      </c>
      <c r="BN25" s="119">
        <v>0</v>
      </c>
      <c r="BO25" s="123">
        <v>0</v>
      </c>
      <c r="BP25" s="119">
        <v>0</v>
      </c>
      <c r="BQ25" s="123">
        <v>0</v>
      </c>
      <c r="BR25" s="119">
        <v>21</v>
      </c>
      <c r="BS25" s="123">
        <v>100</v>
      </c>
      <c r="BT25" s="119">
        <v>21</v>
      </c>
      <c r="BU25" s="2"/>
      <c r="BV25" s="3"/>
      <c r="BW25" s="3"/>
      <c r="BX25" s="3"/>
      <c r="BY25" s="3"/>
    </row>
    <row r="26" spans="1:77" ht="41.45" customHeight="1">
      <c r="A26" s="64" t="s">
        <v>222</v>
      </c>
      <c r="C26" s="65"/>
      <c r="D26" s="65" t="s">
        <v>64</v>
      </c>
      <c r="E26" s="66">
        <v>162.1164653425109</v>
      </c>
      <c r="F26" s="68">
        <v>99.99981883152078</v>
      </c>
      <c r="G26" s="102" t="s">
        <v>695</v>
      </c>
      <c r="H26" s="65"/>
      <c r="I26" s="69" t="s">
        <v>222</v>
      </c>
      <c r="J26" s="70"/>
      <c r="K26" s="70"/>
      <c r="L26" s="69" t="s">
        <v>2385</v>
      </c>
      <c r="M26" s="73">
        <v>1.0603774151736556</v>
      </c>
      <c r="N26" s="74">
        <v>8381.228515625</v>
      </c>
      <c r="O26" s="74">
        <v>7696.17578125</v>
      </c>
      <c r="P26" s="75"/>
      <c r="Q26" s="76"/>
      <c r="R26" s="76"/>
      <c r="S26" s="88"/>
      <c r="T26" s="48">
        <v>0</v>
      </c>
      <c r="U26" s="48">
        <v>2</v>
      </c>
      <c r="V26" s="49">
        <v>0</v>
      </c>
      <c r="W26" s="49">
        <v>0.001613</v>
      </c>
      <c r="X26" s="49">
        <v>0.000278</v>
      </c>
      <c r="Y26" s="49">
        <v>0.746611</v>
      </c>
      <c r="Z26" s="49">
        <v>1</v>
      </c>
      <c r="AA26" s="49">
        <v>0</v>
      </c>
      <c r="AB26" s="71">
        <v>26</v>
      </c>
      <c r="AC26" s="71"/>
      <c r="AD26" s="72"/>
      <c r="AE26" s="78" t="s">
        <v>1484</v>
      </c>
      <c r="AF26" s="78">
        <v>1939</v>
      </c>
      <c r="AG26" s="78">
        <v>449</v>
      </c>
      <c r="AH26" s="78">
        <v>5142</v>
      </c>
      <c r="AI26" s="78">
        <v>4339</v>
      </c>
      <c r="AJ26" s="78"/>
      <c r="AK26" s="78" t="s">
        <v>1651</v>
      </c>
      <c r="AL26" s="78" t="s">
        <v>1435</v>
      </c>
      <c r="AM26" s="83" t="s">
        <v>1862</v>
      </c>
      <c r="AN26" s="78"/>
      <c r="AO26" s="80">
        <v>41621.5925</v>
      </c>
      <c r="AP26" s="83" t="s">
        <v>1982</v>
      </c>
      <c r="AQ26" s="78" t="b">
        <v>0</v>
      </c>
      <c r="AR26" s="78" t="b">
        <v>0</v>
      </c>
      <c r="AS26" s="78" t="b">
        <v>0</v>
      </c>
      <c r="AT26" s="78"/>
      <c r="AU26" s="78">
        <v>7</v>
      </c>
      <c r="AV26" s="83" t="s">
        <v>2109</v>
      </c>
      <c r="AW26" s="78" t="b">
        <v>0</v>
      </c>
      <c r="AX26" s="78" t="s">
        <v>2191</v>
      </c>
      <c r="AY26" s="83" t="s">
        <v>2215</v>
      </c>
      <c r="AZ26" s="78" t="s">
        <v>66</v>
      </c>
      <c r="BA26" s="78" t="str">
        <f>REPLACE(INDEX(GroupVertices[Group],MATCH(Vertices[[#This Row],[Vertex]],GroupVertices[Vertex],0)),1,1,"")</f>
        <v>4</v>
      </c>
      <c r="BB26" s="48"/>
      <c r="BC26" s="48"/>
      <c r="BD26" s="48"/>
      <c r="BE26" s="48"/>
      <c r="BF26" s="48" t="s">
        <v>552</v>
      </c>
      <c r="BG26" s="48" t="s">
        <v>552</v>
      </c>
      <c r="BH26" s="119" t="s">
        <v>3009</v>
      </c>
      <c r="BI26" s="119" t="s">
        <v>3009</v>
      </c>
      <c r="BJ26" s="119" t="s">
        <v>3087</v>
      </c>
      <c r="BK26" s="119" t="s">
        <v>3087</v>
      </c>
      <c r="BL26" s="119">
        <v>0</v>
      </c>
      <c r="BM26" s="123">
        <v>0</v>
      </c>
      <c r="BN26" s="119">
        <v>0</v>
      </c>
      <c r="BO26" s="123">
        <v>0</v>
      </c>
      <c r="BP26" s="119">
        <v>0</v>
      </c>
      <c r="BQ26" s="123">
        <v>0</v>
      </c>
      <c r="BR26" s="119">
        <v>21</v>
      </c>
      <c r="BS26" s="123">
        <v>100</v>
      </c>
      <c r="BT26" s="119">
        <v>21</v>
      </c>
      <c r="BU26" s="2"/>
      <c r="BV26" s="3"/>
      <c r="BW26" s="3"/>
      <c r="BX26" s="3"/>
      <c r="BY26" s="3"/>
    </row>
    <row r="27" spans="1:77" ht="41.45" customHeight="1">
      <c r="A27" s="64" t="s">
        <v>223</v>
      </c>
      <c r="C27" s="65"/>
      <c r="D27" s="65" t="s">
        <v>64</v>
      </c>
      <c r="E27" s="66">
        <v>162.16653205296964</v>
      </c>
      <c r="F27" s="68">
        <v>99.99974094989868</v>
      </c>
      <c r="G27" s="102" t="s">
        <v>696</v>
      </c>
      <c r="H27" s="65"/>
      <c r="I27" s="69" t="s">
        <v>223</v>
      </c>
      <c r="J27" s="70"/>
      <c r="K27" s="70"/>
      <c r="L27" s="69" t="s">
        <v>2386</v>
      </c>
      <c r="M27" s="73">
        <v>1.0863327637655489</v>
      </c>
      <c r="N27" s="74">
        <v>8407.4755859375</v>
      </c>
      <c r="O27" s="74">
        <v>2893.828125</v>
      </c>
      <c r="P27" s="75"/>
      <c r="Q27" s="76"/>
      <c r="R27" s="76"/>
      <c r="S27" s="88"/>
      <c r="T27" s="48">
        <v>0</v>
      </c>
      <c r="U27" s="48">
        <v>3</v>
      </c>
      <c r="V27" s="49">
        <v>0</v>
      </c>
      <c r="W27" s="49">
        <v>0.002532</v>
      </c>
      <c r="X27" s="49">
        <v>0.007978</v>
      </c>
      <c r="Y27" s="49">
        <v>0.820312</v>
      </c>
      <c r="Z27" s="49">
        <v>0.6666666666666666</v>
      </c>
      <c r="AA27" s="49">
        <v>0</v>
      </c>
      <c r="AB27" s="71">
        <v>27</v>
      </c>
      <c r="AC27" s="71"/>
      <c r="AD27" s="72"/>
      <c r="AE27" s="78" t="s">
        <v>1485</v>
      </c>
      <c r="AF27" s="78">
        <v>318</v>
      </c>
      <c r="AG27" s="78">
        <v>636</v>
      </c>
      <c r="AH27" s="78">
        <v>7046</v>
      </c>
      <c r="AI27" s="78">
        <v>793</v>
      </c>
      <c r="AJ27" s="78"/>
      <c r="AK27" s="78" t="s">
        <v>1652</v>
      </c>
      <c r="AL27" s="78" t="s">
        <v>1797</v>
      </c>
      <c r="AM27" s="78"/>
      <c r="AN27" s="78"/>
      <c r="AO27" s="80">
        <v>40458.73380787037</v>
      </c>
      <c r="AP27" s="83" t="s">
        <v>1983</v>
      </c>
      <c r="AQ27" s="78" t="b">
        <v>0</v>
      </c>
      <c r="AR27" s="78" t="b">
        <v>0</v>
      </c>
      <c r="AS27" s="78" t="b">
        <v>0</v>
      </c>
      <c r="AT27" s="78"/>
      <c r="AU27" s="78">
        <v>111</v>
      </c>
      <c r="AV27" s="83" t="s">
        <v>2113</v>
      </c>
      <c r="AW27" s="78" t="b">
        <v>0</v>
      </c>
      <c r="AX27" s="78" t="s">
        <v>2191</v>
      </c>
      <c r="AY27" s="83" t="s">
        <v>2216</v>
      </c>
      <c r="AZ27" s="78" t="s">
        <v>66</v>
      </c>
      <c r="BA27" s="78" t="str">
        <f>REPLACE(INDEX(GroupVertices[Group],MATCH(Vertices[[#This Row],[Vertex]],GroupVertices[Vertex],0)),1,1,"")</f>
        <v>10</v>
      </c>
      <c r="BB27" s="48"/>
      <c r="BC27" s="48"/>
      <c r="BD27" s="48"/>
      <c r="BE27" s="48"/>
      <c r="BF27" s="48" t="s">
        <v>293</v>
      </c>
      <c r="BG27" s="48" t="s">
        <v>293</v>
      </c>
      <c r="BH27" s="119" t="s">
        <v>3010</v>
      </c>
      <c r="BI27" s="119" t="s">
        <v>3010</v>
      </c>
      <c r="BJ27" s="119" t="s">
        <v>3093</v>
      </c>
      <c r="BK27" s="119" t="s">
        <v>3093</v>
      </c>
      <c r="BL27" s="119">
        <v>0</v>
      </c>
      <c r="BM27" s="123">
        <v>0</v>
      </c>
      <c r="BN27" s="119">
        <v>0</v>
      </c>
      <c r="BO27" s="123">
        <v>0</v>
      </c>
      <c r="BP27" s="119">
        <v>0</v>
      </c>
      <c r="BQ27" s="123">
        <v>0</v>
      </c>
      <c r="BR27" s="119">
        <v>24</v>
      </c>
      <c r="BS27" s="123">
        <v>100</v>
      </c>
      <c r="BT27" s="119">
        <v>24</v>
      </c>
      <c r="BU27" s="2"/>
      <c r="BV27" s="3"/>
      <c r="BW27" s="3"/>
      <c r="BX27" s="3"/>
      <c r="BY27" s="3"/>
    </row>
    <row r="28" spans="1:77" ht="41.45" customHeight="1">
      <c r="A28" s="64" t="s">
        <v>334</v>
      </c>
      <c r="C28" s="65"/>
      <c r="D28" s="65" t="s">
        <v>64</v>
      </c>
      <c r="E28" s="66">
        <v>164.0259614868509</v>
      </c>
      <c r="F28" s="68">
        <v>99.99684850142015</v>
      </c>
      <c r="G28" s="102" t="s">
        <v>2134</v>
      </c>
      <c r="H28" s="65"/>
      <c r="I28" s="69" t="s">
        <v>334</v>
      </c>
      <c r="J28" s="70"/>
      <c r="K28" s="70"/>
      <c r="L28" s="69" t="s">
        <v>2387</v>
      </c>
      <c r="M28" s="73">
        <v>2.0502894267104645</v>
      </c>
      <c r="N28" s="74">
        <v>8842.5205078125</v>
      </c>
      <c r="O28" s="74">
        <v>1588.076416015625</v>
      </c>
      <c r="P28" s="75"/>
      <c r="Q28" s="76"/>
      <c r="R28" s="76"/>
      <c r="S28" s="88"/>
      <c r="T28" s="48">
        <v>4</v>
      </c>
      <c r="U28" s="48">
        <v>0</v>
      </c>
      <c r="V28" s="49">
        <v>0.666667</v>
      </c>
      <c r="W28" s="49">
        <v>0.002538</v>
      </c>
      <c r="X28" s="49">
        <v>0.008604</v>
      </c>
      <c r="Y28" s="49">
        <v>1.059922</v>
      </c>
      <c r="Z28" s="49">
        <v>0.5</v>
      </c>
      <c r="AA28" s="49">
        <v>0</v>
      </c>
      <c r="AB28" s="71">
        <v>28</v>
      </c>
      <c r="AC28" s="71"/>
      <c r="AD28" s="72"/>
      <c r="AE28" s="78" t="s">
        <v>1486</v>
      </c>
      <c r="AF28" s="78">
        <v>885</v>
      </c>
      <c r="AG28" s="78">
        <v>7581</v>
      </c>
      <c r="AH28" s="78">
        <v>1965</v>
      </c>
      <c r="AI28" s="78">
        <v>1316</v>
      </c>
      <c r="AJ28" s="78"/>
      <c r="AK28" s="78" t="s">
        <v>1653</v>
      </c>
      <c r="AL28" s="78"/>
      <c r="AM28" s="83" t="s">
        <v>1863</v>
      </c>
      <c r="AN28" s="78"/>
      <c r="AO28" s="80">
        <v>41417.66081018518</v>
      </c>
      <c r="AP28" s="83" t="s">
        <v>1984</v>
      </c>
      <c r="AQ28" s="78" t="b">
        <v>1</v>
      </c>
      <c r="AR28" s="78" t="b">
        <v>0</v>
      </c>
      <c r="AS28" s="78" t="b">
        <v>1</v>
      </c>
      <c r="AT28" s="78"/>
      <c r="AU28" s="78">
        <v>84</v>
      </c>
      <c r="AV28" s="83" t="s">
        <v>2113</v>
      </c>
      <c r="AW28" s="78" t="b">
        <v>1</v>
      </c>
      <c r="AX28" s="78" t="s">
        <v>2191</v>
      </c>
      <c r="AY28" s="83" t="s">
        <v>2217</v>
      </c>
      <c r="AZ28" s="78" t="s">
        <v>65</v>
      </c>
      <c r="BA28" s="78" t="str">
        <f>REPLACE(INDEX(GroupVertices[Group],MATCH(Vertices[[#This Row],[Vertex]],GroupVertices[Vertex],0)),1,1,"")</f>
        <v>10</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320</v>
      </c>
      <c r="C29" s="65"/>
      <c r="D29" s="65" t="s">
        <v>64</v>
      </c>
      <c r="E29" s="66">
        <v>162.28861986029142</v>
      </c>
      <c r="F29" s="68">
        <v>99.99955103535495</v>
      </c>
      <c r="G29" s="102" t="s">
        <v>783</v>
      </c>
      <c r="H29" s="65"/>
      <c r="I29" s="69" t="s">
        <v>320</v>
      </c>
      <c r="J29" s="70"/>
      <c r="K29" s="70"/>
      <c r="L29" s="69" t="s">
        <v>2388</v>
      </c>
      <c r="M29" s="73">
        <v>1.1496249507062086</v>
      </c>
      <c r="N29" s="74">
        <v>7692.5380859375</v>
      </c>
      <c r="O29" s="74">
        <v>2109.18994140625</v>
      </c>
      <c r="P29" s="75"/>
      <c r="Q29" s="76"/>
      <c r="R29" s="76"/>
      <c r="S29" s="88"/>
      <c r="T29" s="48">
        <v>4</v>
      </c>
      <c r="U29" s="48">
        <v>3</v>
      </c>
      <c r="V29" s="49">
        <v>0.666667</v>
      </c>
      <c r="W29" s="49">
        <v>0.002538</v>
      </c>
      <c r="X29" s="49">
        <v>0.009337</v>
      </c>
      <c r="Y29" s="49">
        <v>1.285155</v>
      </c>
      <c r="Z29" s="49">
        <v>0.4166666666666667</v>
      </c>
      <c r="AA29" s="49">
        <v>0.25</v>
      </c>
      <c r="AB29" s="71">
        <v>29</v>
      </c>
      <c r="AC29" s="71"/>
      <c r="AD29" s="72"/>
      <c r="AE29" s="78" t="s">
        <v>1487</v>
      </c>
      <c r="AF29" s="78">
        <v>1087</v>
      </c>
      <c r="AG29" s="78">
        <v>1092</v>
      </c>
      <c r="AH29" s="78">
        <v>617</v>
      </c>
      <c r="AI29" s="78">
        <v>709</v>
      </c>
      <c r="AJ29" s="78"/>
      <c r="AK29" s="78" t="s">
        <v>1654</v>
      </c>
      <c r="AL29" s="78" t="s">
        <v>1798</v>
      </c>
      <c r="AM29" s="83" t="s">
        <v>1864</v>
      </c>
      <c r="AN29" s="78"/>
      <c r="AO29" s="80">
        <v>41727.651238425926</v>
      </c>
      <c r="AP29" s="83" t="s">
        <v>1985</v>
      </c>
      <c r="AQ29" s="78" t="b">
        <v>0</v>
      </c>
      <c r="AR29" s="78" t="b">
        <v>0</v>
      </c>
      <c r="AS29" s="78" t="b">
        <v>1</v>
      </c>
      <c r="AT29" s="78"/>
      <c r="AU29" s="78">
        <v>129</v>
      </c>
      <c r="AV29" s="83" t="s">
        <v>2113</v>
      </c>
      <c r="AW29" s="78" t="b">
        <v>0</v>
      </c>
      <c r="AX29" s="78" t="s">
        <v>2191</v>
      </c>
      <c r="AY29" s="83" t="s">
        <v>2218</v>
      </c>
      <c r="AZ29" s="78" t="s">
        <v>66</v>
      </c>
      <c r="BA29" s="78" t="str">
        <f>REPLACE(INDEX(GroupVertices[Group],MATCH(Vertices[[#This Row],[Vertex]],GroupVertices[Vertex],0)),1,1,"")</f>
        <v>10</v>
      </c>
      <c r="BB29" s="48" t="s">
        <v>529</v>
      </c>
      <c r="BC29" s="48" t="s">
        <v>529</v>
      </c>
      <c r="BD29" s="48" t="s">
        <v>539</v>
      </c>
      <c r="BE29" s="48" t="s">
        <v>539</v>
      </c>
      <c r="BF29" s="48" t="s">
        <v>2703</v>
      </c>
      <c r="BG29" s="48" t="s">
        <v>614</v>
      </c>
      <c r="BH29" s="119" t="s">
        <v>3011</v>
      </c>
      <c r="BI29" s="119" t="s">
        <v>3068</v>
      </c>
      <c r="BJ29" s="119" t="s">
        <v>3094</v>
      </c>
      <c r="BK29" s="119" t="s">
        <v>3144</v>
      </c>
      <c r="BL29" s="119">
        <v>0</v>
      </c>
      <c r="BM29" s="123">
        <v>0</v>
      </c>
      <c r="BN29" s="119">
        <v>0</v>
      </c>
      <c r="BO29" s="123">
        <v>0</v>
      </c>
      <c r="BP29" s="119">
        <v>0</v>
      </c>
      <c r="BQ29" s="123">
        <v>0</v>
      </c>
      <c r="BR29" s="119">
        <v>90</v>
      </c>
      <c r="BS29" s="123">
        <v>100</v>
      </c>
      <c r="BT29" s="119">
        <v>90</v>
      </c>
      <c r="BU29" s="2"/>
      <c r="BV29" s="3"/>
      <c r="BW29" s="3"/>
      <c r="BX29" s="3"/>
      <c r="BY29" s="3"/>
    </row>
    <row r="30" spans="1:77" ht="41.45" customHeight="1">
      <c r="A30" s="64" t="s">
        <v>224</v>
      </c>
      <c r="C30" s="65"/>
      <c r="D30" s="65" t="s">
        <v>64</v>
      </c>
      <c r="E30" s="66">
        <v>162.10066889375656</v>
      </c>
      <c r="F30" s="68">
        <v>99.99984340379727</v>
      </c>
      <c r="G30" s="102" t="s">
        <v>697</v>
      </c>
      <c r="H30" s="65"/>
      <c r="I30" s="69" t="s">
        <v>224</v>
      </c>
      <c r="J30" s="70"/>
      <c r="K30" s="70"/>
      <c r="L30" s="69" t="s">
        <v>2389</v>
      </c>
      <c r="M30" s="73">
        <v>1.05218829449493</v>
      </c>
      <c r="N30" s="74">
        <v>9101.087890625</v>
      </c>
      <c r="O30" s="74">
        <v>9312.0888671875</v>
      </c>
      <c r="P30" s="75"/>
      <c r="Q30" s="76"/>
      <c r="R30" s="76"/>
      <c r="S30" s="88"/>
      <c r="T30" s="48">
        <v>0</v>
      </c>
      <c r="U30" s="48">
        <v>5</v>
      </c>
      <c r="V30" s="49">
        <v>0.5</v>
      </c>
      <c r="W30" s="49">
        <v>0.002558</v>
      </c>
      <c r="X30" s="49">
        <v>0.009727</v>
      </c>
      <c r="Y30" s="49">
        <v>1.24392</v>
      </c>
      <c r="Z30" s="49">
        <v>0.6</v>
      </c>
      <c r="AA30" s="49">
        <v>0</v>
      </c>
      <c r="AB30" s="71">
        <v>30</v>
      </c>
      <c r="AC30" s="71"/>
      <c r="AD30" s="72"/>
      <c r="AE30" s="78" t="s">
        <v>1488</v>
      </c>
      <c r="AF30" s="78">
        <v>910</v>
      </c>
      <c r="AG30" s="78">
        <v>390</v>
      </c>
      <c r="AH30" s="78">
        <v>1167</v>
      </c>
      <c r="AI30" s="78">
        <v>1872</v>
      </c>
      <c r="AJ30" s="78"/>
      <c r="AK30" s="78" t="s">
        <v>1655</v>
      </c>
      <c r="AL30" s="78" t="s">
        <v>1437</v>
      </c>
      <c r="AM30" s="83" t="s">
        <v>1865</v>
      </c>
      <c r="AN30" s="78"/>
      <c r="AO30" s="80">
        <v>39950.5228587963</v>
      </c>
      <c r="AP30" s="83" t="s">
        <v>1986</v>
      </c>
      <c r="AQ30" s="78" t="b">
        <v>0</v>
      </c>
      <c r="AR30" s="78" t="b">
        <v>0</v>
      </c>
      <c r="AS30" s="78" t="b">
        <v>1</v>
      </c>
      <c r="AT30" s="78"/>
      <c r="AU30" s="78">
        <v>22</v>
      </c>
      <c r="AV30" s="83" t="s">
        <v>2112</v>
      </c>
      <c r="AW30" s="78" t="b">
        <v>0</v>
      </c>
      <c r="AX30" s="78" t="s">
        <v>2191</v>
      </c>
      <c r="AY30" s="83" t="s">
        <v>2219</v>
      </c>
      <c r="AZ30" s="78" t="s">
        <v>66</v>
      </c>
      <c r="BA30" s="78" t="str">
        <f>REPLACE(INDEX(GroupVertices[Group],MATCH(Vertices[[#This Row],[Vertex]],GroupVertices[Vertex],0)),1,1,"")</f>
        <v>6</v>
      </c>
      <c r="BB30" s="48"/>
      <c r="BC30" s="48"/>
      <c r="BD30" s="48"/>
      <c r="BE30" s="48"/>
      <c r="BF30" s="48" t="s">
        <v>293</v>
      </c>
      <c r="BG30" s="48" t="s">
        <v>293</v>
      </c>
      <c r="BH30" s="119" t="s">
        <v>3012</v>
      </c>
      <c r="BI30" s="119" t="s">
        <v>3012</v>
      </c>
      <c r="BJ30" s="119" t="s">
        <v>3095</v>
      </c>
      <c r="BK30" s="119" t="s">
        <v>3095</v>
      </c>
      <c r="BL30" s="119">
        <v>0</v>
      </c>
      <c r="BM30" s="123">
        <v>0</v>
      </c>
      <c r="BN30" s="119">
        <v>0</v>
      </c>
      <c r="BO30" s="123">
        <v>0</v>
      </c>
      <c r="BP30" s="119">
        <v>0</v>
      </c>
      <c r="BQ30" s="123">
        <v>0</v>
      </c>
      <c r="BR30" s="119">
        <v>36</v>
      </c>
      <c r="BS30" s="123">
        <v>100</v>
      </c>
      <c r="BT30" s="119">
        <v>36</v>
      </c>
      <c r="BU30" s="2"/>
      <c r="BV30" s="3"/>
      <c r="BW30" s="3"/>
      <c r="BX30" s="3"/>
      <c r="BY30" s="3"/>
    </row>
    <row r="31" spans="1:77" ht="41.45" customHeight="1">
      <c r="A31" s="64" t="s">
        <v>302</v>
      </c>
      <c r="C31" s="65"/>
      <c r="D31" s="65" t="s">
        <v>64</v>
      </c>
      <c r="E31" s="66">
        <v>164.63854241481636</v>
      </c>
      <c r="F31" s="68">
        <v>99.9958955968674</v>
      </c>
      <c r="G31" s="102" t="s">
        <v>768</v>
      </c>
      <c r="H31" s="65"/>
      <c r="I31" s="69" t="s">
        <v>302</v>
      </c>
      <c r="J31" s="70"/>
      <c r="K31" s="70"/>
      <c r="L31" s="69" t="s">
        <v>2390</v>
      </c>
      <c r="M31" s="73">
        <v>2.367860750658336</v>
      </c>
      <c r="N31" s="74">
        <v>9193.6572265625</v>
      </c>
      <c r="O31" s="74">
        <v>8456.65234375</v>
      </c>
      <c r="P31" s="75"/>
      <c r="Q31" s="76"/>
      <c r="R31" s="76"/>
      <c r="S31" s="88"/>
      <c r="T31" s="48">
        <v>6</v>
      </c>
      <c r="U31" s="48">
        <v>5</v>
      </c>
      <c r="V31" s="49">
        <v>650.5</v>
      </c>
      <c r="W31" s="49">
        <v>0.002571</v>
      </c>
      <c r="X31" s="49">
        <v>0.010711</v>
      </c>
      <c r="Y31" s="49">
        <v>2.087428</v>
      </c>
      <c r="Z31" s="49">
        <v>0.23809523809523808</v>
      </c>
      <c r="AA31" s="49">
        <v>0.2857142857142857</v>
      </c>
      <c r="AB31" s="71">
        <v>31</v>
      </c>
      <c r="AC31" s="71"/>
      <c r="AD31" s="72"/>
      <c r="AE31" s="78" t="s">
        <v>1489</v>
      </c>
      <c r="AF31" s="78">
        <v>911</v>
      </c>
      <c r="AG31" s="78">
        <v>9869</v>
      </c>
      <c r="AH31" s="78">
        <v>5062</v>
      </c>
      <c r="AI31" s="78">
        <v>2579</v>
      </c>
      <c r="AJ31" s="78"/>
      <c r="AK31" s="78" t="s">
        <v>1656</v>
      </c>
      <c r="AL31" s="78" t="s">
        <v>1435</v>
      </c>
      <c r="AM31" s="83" t="s">
        <v>1866</v>
      </c>
      <c r="AN31" s="78"/>
      <c r="AO31" s="80">
        <v>39533.79415509259</v>
      </c>
      <c r="AP31" s="83" t="s">
        <v>1987</v>
      </c>
      <c r="AQ31" s="78" t="b">
        <v>0</v>
      </c>
      <c r="AR31" s="78" t="b">
        <v>0</v>
      </c>
      <c r="AS31" s="78" t="b">
        <v>1</v>
      </c>
      <c r="AT31" s="78"/>
      <c r="AU31" s="78">
        <v>468</v>
      </c>
      <c r="AV31" s="83" t="s">
        <v>2112</v>
      </c>
      <c r="AW31" s="78" t="b">
        <v>1</v>
      </c>
      <c r="AX31" s="78" t="s">
        <v>2191</v>
      </c>
      <c r="AY31" s="83" t="s">
        <v>2220</v>
      </c>
      <c r="AZ31" s="78" t="s">
        <v>66</v>
      </c>
      <c r="BA31" s="78" t="str">
        <f>REPLACE(INDEX(GroupVertices[Group],MATCH(Vertices[[#This Row],[Vertex]],GroupVertices[Vertex],0)),1,1,"")</f>
        <v>6</v>
      </c>
      <c r="BB31" s="48"/>
      <c r="BC31" s="48"/>
      <c r="BD31" s="48"/>
      <c r="BE31" s="48"/>
      <c r="BF31" s="48" t="s">
        <v>563</v>
      </c>
      <c r="BG31" s="48" t="s">
        <v>2992</v>
      </c>
      <c r="BH31" s="119" t="s">
        <v>3013</v>
      </c>
      <c r="BI31" s="119" t="s">
        <v>3012</v>
      </c>
      <c r="BJ31" s="119" t="s">
        <v>3095</v>
      </c>
      <c r="BK31" s="119" t="s">
        <v>3095</v>
      </c>
      <c r="BL31" s="119">
        <v>0</v>
      </c>
      <c r="BM31" s="123">
        <v>0</v>
      </c>
      <c r="BN31" s="119">
        <v>0</v>
      </c>
      <c r="BO31" s="123">
        <v>0</v>
      </c>
      <c r="BP31" s="119">
        <v>0</v>
      </c>
      <c r="BQ31" s="123">
        <v>0</v>
      </c>
      <c r="BR31" s="119">
        <v>46</v>
      </c>
      <c r="BS31" s="123">
        <v>100</v>
      </c>
      <c r="BT31" s="119">
        <v>46</v>
      </c>
      <c r="BU31" s="2"/>
      <c r="BV31" s="3"/>
      <c r="BW31" s="3"/>
      <c r="BX31" s="3"/>
      <c r="BY31" s="3"/>
    </row>
    <row r="32" spans="1:77" ht="41.45" customHeight="1">
      <c r="A32" s="64" t="s">
        <v>335</v>
      </c>
      <c r="C32" s="65"/>
      <c r="D32" s="65" t="s">
        <v>64</v>
      </c>
      <c r="E32" s="66">
        <v>173.6845528226703</v>
      </c>
      <c r="F32" s="68">
        <v>99.98182401202304</v>
      </c>
      <c r="G32" s="102" t="s">
        <v>2135</v>
      </c>
      <c r="H32" s="65"/>
      <c r="I32" s="69" t="s">
        <v>335</v>
      </c>
      <c r="J32" s="70"/>
      <c r="K32" s="70"/>
      <c r="L32" s="69" t="s">
        <v>2391</v>
      </c>
      <c r="M32" s="73">
        <v>7.057450926456731</v>
      </c>
      <c r="N32" s="74">
        <v>9485.1630859375</v>
      </c>
      <c r="O32" s="74">
        <v>9646.09375</v>
      </c>
      <c r="P32" s="75"/>
      <c r="Q32" s="76"/>
      <c r="R32" s="76"/>
      <c r="S32" s="88"/>
      <c r="T32" s="48">
        <v>4</v>
      </c>
      <c r="U32" s="48">
        <v>0</v>
      </c>
      <c r="V32" s="49">
        <v>0</v>
      </c>
      <c r="W32" s="49">
        <v>0.002551</v>
      </c>
      <c r="X32" s="49">
        <v>0.009019</v>
      </c>
      <c r="Y32" s="49">
        <v>1.021324</v>
      </c>
      <c r="Z32" s="49">
        <v>0.75</v>
      </c>
      <c r="AA32" s="49">
        <v>0</v>
      </c>
      <c r="AB32" s="71">
        <v>32</v>
      </c>
      <c r="AC32" s="71"/>
      <c r="AD32" s="72"/>
      <c r="AE32" s="78" t="s">
        <v>1490</v>
      </c>
      <c r="AF32" s="78">
        <v>1283</v>
      </c>
      <c r="AG32" s="78">
        <v>43656</v>
      </c>
      <c r="AH32" s="78">
        <v>13228</v>
      </c>
      <c r="AI32" s="78">
        <v>2825</v>
      </c>
      <c r="AJ32" s="78"/>
      <c r="AK32" s="78" t="s">
        <v>1657</v>
      </c>
      <c r="AL32" s="78" t="s">
        <v>1433</v>
      </c>
      <c r="AM32" s="83" t="s">
        <v>1867</v>
      </c>
      <c r="AN32" s="78"/>
      <c r="AO32" s="80">
        <v>39990.48905092593</v>
      </c>
      <c r="AP32" s="83" t="s">
        <v>1988</v>
      </c>
      <c r="AQ32" s="78" t="b">
        <v>0</v>
      </c>
      <c r="AR32" s="78" t="b">
        <v>0</v>
      </c>
      <c r="AS32" s="78" t="b">
        <v>1</v>
      </c>
      <c r="AT32" s="78"/>
      <c r="AU32" s="78">
        <v>571</v>
      </c>
      <c r="AV32" s="83" t="s">
        <v>2115</v>
      </c>
      <c r="AW32" s="78" t="b">
        <v>1</v>
      </c>
      <c r="AX32" s="78" t="s">
        <v>2191</v>
      </c>
      <c r="AY32" s="83" t="s">
        <v>2221</v>
      </c>
      <c r="AZ32" s="78" t="s">
        <v>65</v>
      </c>
      <c r="BA32" s="78" t="str">
        <f>REPLACE(INDEX(GroupVertices[Group],MATCH(Vertices[[#This Row],[Vertex]],GroupVertices[Vertex],0)),1,1,"")</f>
        <v>6</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336</v>
      </c>
      <c r="C33" s="65"/>
      <c r="D33" s="65" t="s">
        <v>64</v>
      </c>
      <c r="E33" s="66">
        <v>162.0369476259</v>
      </c>
      <c r="F33" s="68">
        <v>99.99994252586177</v>
      </c>
      <c r="G33" s="102" t="s">
        <v>723</v>
      </c>
      <c r="H33" s="65"/>
      <c r="I33" s="69" t="s">
        <v>336</v>
      </c>
      <c r="J33" s="70"/>
      <c r="K33" s="70"/>
      <c r="L33" s="69" t="s">
        <v>2392</v>
      </c>
      <c r="M33" s="73">
        <v>1.0191542144688839</v>
      </c>
      <c r="N33" s="74">
        <v>8576.140625</v>
      </c>
      <c r="O33" s="74">
        <v>8770.0478515625</v>
      </c>
      <c r="P33" s="75"/>
      <c r="Q33" s="76"/>
      <c r="R33" s="76"/>
      <c r="S33" s="88"/>
      <c r="T33" s="48">
        <v>4</v>
      </c>
      <c r="U33" s="48">
        <v>0</v>
      </c>
      <c r="V33" s="49">
        <v>0</v>
      </c>
      <c r="W33" s="49">
        <v>0.002551</v>
      </c>
      <c r="X33" s="49">
        <v>0.009019</v>
      </c>
      <c r="Y33" s="49">
        <v>1.021324</v>
      </c>
      <c r="Z33" s="49">
        <v>0.75</v>
      </c>
      <c r="AA33" s="49">
        <v>0</v>
      </c>
      <c r="AB33" s="71">
        <v>33</v>
      </c>
      <c r="AC33" s="71"/>
      <c r="AD33" s="72"/>
      <c r="AE33" s="78" t="s">
        <v>1491</v>
      </c>
      <c r="AF33" s="78">
        <v>0</v>
      </c>
      <c r="AG33" s="78">
        <v>152</v>
      </c>
      <c r="AH33" s="78">
        <v>0</v>
      </c>
      <c r="AI33" s="78">
        <v>0</v>
      </c>
      <c r="AJ33" s="78"/>
      <c r="AK33" s="78"/>
      <c r="AL33" s="78"/>
      <c r="AM33" s="78"/>
      <c r="AN33" s="78"/>
      <c r="AO33" s="80">
        <v>40285.324594907404</v>
      </c>
      <c r="AP33" s="78"/>
      <c r="AQ33" s="78" t="b">
        <v>1</v>
      </c>
      <c r="AR33" s="78" t="b">
        <v>1</v>
      </c>
      <c r="AS33" s="78" t="b">
        <v>0</v>
      </c>
      <c r="AT33" s="78"/>
      <c r="AU33" s="78">
        <v>1</v>
      </c>
      <c r="AV33" s="83" t="s">
        <v>2113</v>
      </c>
      <c r="AW33" s="78" t="b">
        <v>0</v>
      </c>
      <c r="AX33" s="78" t="s">
        <v>2191</v>
      </c>
      <c r="AY33" s="83" t="s">
        <v>2222</v>
      </c>
      <c r="AZ33" s="78" t="s">
        <v>65</v>
      </c>
      <c r="BA33" s="78" t="str">
        <f>REPLACE(INDEX(GroupVertices[Group],MATCH(Vertices[[#This Row],[Vertex]],GroupVertices[Vertex],0)),1,1,"")</f>
        <v>6</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301</v>
      </c>
      <c r="C34" s="65"/>
      <c r="D34" s="65" t="s">
        <v>64</v>
      </c>
      <c r="E34" s="66">
        <v>162.10950419560223</v>
      </c>
      <c r="F34" s="68">
        <v>99.99982965998161</v>
      </c>
      <c r="G34" s="102" t="s">
        <v>767</v>
      </c>
      <c r="H34" s="65"/>
      <c r="I34" s="69" t="s">
        <v>301</v>
      </c>
      <c r="J34" s="70"/>
      <c r="K34" s="70"/>
      <c r="L34" s="69" t="s">
        <v>2393</v>
      </c>
      <c r="M34" s="73">
        <v>1.0567686501287934</v>
      </c>
      <c r="N34" s="74">
        <v>8835.3740234375</v>
      </c>
      <c r="O34" s="74">
        <v>9602.30078125</v>
      </c>
      <c r="P34" s="75"/>
      <c r="Q34" s="76"/>
      <c r="R34" s="76"/>
      <c r="S34" s="88"/>
      <c r="T34" s="48">
        <v>3</v>
      </c>
      <c r="U34" s="48">
        <v>4</v>
      </c>
      <c r="V34" s="49">
        <v>0.5</v>
      </c>
      <c r="W34" s="49">
        <v>0.002558</v>
      </c>
      <c r="X34" s="49">
        <v>0.009727</v>
      </c>
      <c r="Y34" s="49">
        <v>1.24392</v>
      </c>
      <c r="Z34" s="49">
        <v>0.5</v>
      </c>
      <c r="AA34" s="49">
        <v>0.4</v>
      </c>
      <c r="AB34" s="71">
        <v>34</v>
      </c>
      <c r="AC34" s="71"/>
      <c r="AD34" s="72"/>
      <c r="AE34" s="78" t="s">
        <v>1492</v>
      </c>
      <c r="AF34" s="78">
        <v>207</v>
      </c>
      <c r="AG34" s="78">
        <v>423</v>
      </c>
      <c r="AH34" s="78">
        <v>267</v>
      </c>
      <c r="AI34" s="78">
        <v>301</v>
      </c>
      <c r="AJ34" s="78"/>
      <c r="AK34" s="78" t="s">
        <v>1658</v>
      </c>
      <c r="AL34" s="78" t="s">
        <v>1437</v>
      </c>
      <c r="AM34" s="83" t="s">
        <v>1868</v>
      </c>
      <c r="AN34" s="78"/>
      <c r="AO34" s="80">
        <v>40336.601064814815</v>
      </c>
      <c r="AP34" s="83" t="s">
        <v>1989</v>
      </c>
      <c r="AQ34" s="78" t="b">
        <v>0</v>
      </c>
      <c r="AR34" s="78" t="b">
        <v>0</v>
      </c>
      <c r="AS34" s="78" t="b">
        <v>0</v>
      </c>
      <c r="AT34" s="78"/>
      <c r="AU34" s="78">
        <v>10</v>
      </c>
      <c r="AV34" s="83" t="s">
        <v>2116</v>
      </c>
      <c r="AW34" s="78" t="b">
        <v>0</v>
      </c>
      <c r="AX34" s="78" t="s">
        <v>2191</v>
      </c>
      <c r="AY34" s="83" t="s">
        <v>2223</v>
      </c>
      <c r="AZ34" s="78" t="s">
        <v>66</v>
      </c>
      <c r="BA34" s="78" t="str">
        <f>REPLACE(INDEX(GroupVertices[Group],MATCH(Vertices[[#This Row],[Vertex]],GroupVertices[Vertex],0)),1,1,"")</f>
        <v>6</v>
      </c>
      <c r="BB34" s="48"/>
      <c r="BC34" s="48"/>
      <c r="BD34" s="48"/>
      <c r="BE34" s="48"/>
      <c r="BF34" s="48" t="s">
        <v>293</v>
      </c>
      <c r="BG34" s="48" t="s">
        <v>293</v>
      </c>
      <c r="BH34" s="119" t="s">
        <v>3012</v>
      </c>
      <c r="BI34" s="119" t="s">
        <v>3012</v>
      </c>
      <c r="BJ34" s="119" t="s">
        <v>3095</v>
      </c>
      <c r="BK34" s="119" t="s">
        <v>3095</v>
      </c>
      <c r="BL34" s="119">
        <v>0</v>
      </c>
      <c r="BM34" s="123">
        <v>0</v>
      </c>
      <c r="BN34" s="119">
        <v>0</v>
      </c>
      <c r="BO34" s="123">
        <v>0</v>
      </c>
      <c r="BP34" s="119">
        <v>0</v>
      </c>
      <c r="BQ34" s="123">
        <v>0</v>
      </c>
      <c r="BR34" s="119">
        <v>36</v>
      </c>
      <c r="BS34" s="123">
        <v>100</v>
      </c>
      <c r="BT34" s="119">
        <v>36</v>
      </c>
      <c r="BU34" s="2"/>
      <c r="BV34" s="3"/>
      <c r="BW34" s="3"/>
      <c r="BX34" s="3"/>
      <c r="BY34" s="3"/>
    </row>
    <row r="35" spans="1:77" ht="41.45" customHeight="1">
      <c r="A35" s="64" t="s">
        <v>225</v>
      </c>
      <c r="C35" s="65"/>
      <c r="D35" s="65" t="s">
        <v>64</v>
      </c>
      <c r="E35" s="66">
        <v>162.02677364195654</v>
      </c>
      <c r="F35" s="68">
        <v>99.99995835207375</v>
      </c>
      <c r="G35" s="102" t="s">
        <v>2136</v>
      </c>
      <c r="H35" s="65"/>
      <c r="I35" s="69" t="s">
        <v>225</v>
      </c>
      <c r="J35" s="70"/>
      <c r="K35" s="70"/>
      <c r="L35" s="69" t="s">
        <v>2394</v>
      </c>
      <c r="M35" s="73">
        <v>1.0138798655571621</v>
      </c>
      <c r="N35" s="74">
        <v>1799.98583984375</v>
      </c>
      <c r="O35" s="74">
        <v>9646.09375</v>
      </c>
      <c r="P35" s="75"/>
      <c r="Q35" s="76"/>
      <c r="R35" s="76"/>
      <c r="S35" s="88"/>
      <c r="T35" s="48">
        <v>0</v>
      </c>
      <c r="U35" s="48">
        <v>1</v>
      </c>
      <c r="V35" s="49">
        <v>0</v>
      </c>
      <c r="W35" s="49">
        <v>0.002519</v>
      </c>
      <c r="X35" s="49">
        <v>0.006449</v>
      </c>
      <c r="Y35" s="49">
        <v>0.376602</v>
      </c>
      <c r="Z35" s="49">
        <v>0</v>
      </c>
      <c r="AA35" s="49">
        <v>0</v>
      </c>
      <c r="AB35" s="71">
        <v>35</v>
      </c>
      <c r="AC35" s="71"/>
      <c r="AD35" s="72"/>
      <c r="AE35" s="78" t="s">
        <v>1493</v>
      </c>
      <c r="AF35" s="78">
        <v>345</v>
      </c>
      <c r="AG35" s="78">
        <v>114</v>
      </c>
      <c r="AH35" s="78">
        <v>181</v>
      </c>
      <c r="AI35" s="78">
        <v>744</v>
      </c>
      <c r="AJ35" s="78"/>
      <c r="AK35" s="78" t="s">
        <v>1659</v>
      </c>
      <c r="AL35" s="78"/>
      <c r="AM35" s="78"/>
      <c r="AN35" s="78"/>
      <c r="AO35" s="80">
        <v>43367.92622685185</v>
      </c>
      <c r="AP35" s="83" t="s">
        <v>1990</v>
      </c>
      <c r="AQ35" s="78" t="b">
        <v>1</v>
      </c>
      <c r="AR35" s="78" t="b">
        <v>0</v>
      </c>
      <c r="AS35" s="78" t="b">
        <v>1</v>
      </c>
      <c r="AT35" s="78"/>
      <c r="AU35" s="78">
        <v>2</v>
      </c>
      <c r="AV35" s="78"/>
      <c r="AW35" s="78" t="b">
        <v>0</v>
      </c>
      <c r="AX35" s="78" t="s">
        <v>2191</v>
      </c>
      <c r="AY35" s="83" t="s">
        <v>2224</v>
      </c>
      <c r="AZ35" s="78" t="s">
        <v>66</v>
      </c>
      <c r="BA35" s="78" t="str">
        <f>REPLACE(INDEX(GroupVertices[Group],MATCH(Vertices[[#This Row],[Vertex]],GroupVertices[Vertex],0)),1,1,"")</f>
        <v>1</v>
      </c>
      <c r="BB35" s="48"/>
      <c r="BC35" s="48"/>
      <c r="BD35" s="48"/>
      <c r="BE35" s="48"/>
      <c r="BF35" s="48" t="s">
        <v>549</v>
      </c>
      <c r="BG35" s="48" t="s">
        <v>549</v>
      </c>
      <c r="BH35" s="119" t="s">
        <v>3002</v>
      </c>
      <c r="BI35" s="119" t="s">
        <v>3002</v>
      </c>
      <c r="BJ35" s="119" t="s">
        <v>3086</v>
      </c>
      <c r="BK35" s="119" t="s">
        <v>3086</v>
      </c>
      <c r="BL35" s="119">
        <v>1</v>
      </c>
      <c r="BM35" s="123">
        <v>14.285714285714286</v>
      </c>
      <c r="BN35" s="119">
        <v>0</v>
      </c>
      <c r="BO35" s="123">
        <v>0</v>
      </c>
      <c r="BP35" s="119">
        <v>0</v>
      </c>
      <c r="BQ35" s="123">
        <v>0</v>
      </c>
      <c r="BR35" s="119">
        <v>6</v>
      </c>
      <c r="BS35" s="123">
        <v>85.71428571428571</v>
      </c>
      <c r="BT35" s="119">
        <v>7</v>
      </c>
      <c r="BU35" s="2"/>
      <c r="BV35" s="3"/>
      <c r="BW35" s="3"/>
      <c r="BX35" s="3"/>
      <c r="BY35" s="3"/>
    </row>
    <row r="36" spans="1:77" ht="41.45" customHeight="1">
      <c r="A36" s="64" t="s">
        <v>226</v>
      </c>
      <c r="C36" s="65"/>
      <c r="D36" s="65" t="s">
        <v>64</v>
      </c>
      <c r="E36" s="66">
        <v>162.39384027318061</v>
      </c>
      <c r="F36" s="68">
        <v>99.99938735900476</v>
      </c>
      <c r="G36" s="102" t="s">
        <v>698</v>
      </c>
      <c r="H36" s="65"/>
      <c r="I36" s="69" t="s">
        <v>226</v>
      </c>
      <c r="J36" s="70"/>
      <c r="K36" s="70"/>
      <c r="L36" s="69" t="s">
        <v>2395</v>
      </c>
      <c r="M36" s="73">
        <v>1.204172822345856</v>
      </c>
      <c r="N36" s="74">
        <v>9804.087890625</v>
      </c>
      <c r="O36" s="74">
        <v>6620.18896484375</v>
      </c>
      <c r="P36" s="75"/>
      <c r="Q36" s="76"/>
      <c r="R36" s="76"/>
      <c r="S36" s="88"/>
      <c r="T36" s="48">
        <v>0</v>
      </c>
      <c r="U36" s="48">
        <v>2</v>
      </c>
      <c r="V36" s="49">
        <v>0</v>
      </c>
      <c r="W36" s="49">
        <v>0.002538</v>
      </c>
      <c r="X36" s="49">
        <v>0.007246</v>
      </c>
      <c r="Y36" s="49">
        <v>0.62881</v>
      </c>
      <c r="Z36" s="49">
        <v>1</v>
      </c>
      <c r="AA36" s="49">
        <v>0</v>
      </c>
      <c r="AB36" s="71">
        <v>36</v>
      </c>
      <c r="AC36" s="71"/>
      <c r="AD36" s="72"/>
      <c r="AE36" s="78" t="s">
        <v>1494</v>
      </c>
      <c r="AF36" s="78">
        <v>1045</v>
      </c>
      <c r="AG36" s="78">
        <v>1485</v>
      </c>
      <c r="AH36" s="78">
        <v>2851</v>
      </c>
      <c r="AI36" s="78">
        <v>856</v>
      </c>
      <c r="AJ36" s="78"/>
      <c r="AK36" s="78" t="s">
        <v>1660</v>
      </c>
      <c r="AL36" s="78" t="s">
        <v>1437</v>
      </c>
      <c r="AM36" s="83" t="s">
        <v>1869</v>
      </c>
      <c r="AN36" s="78"/>
      <c r="AO36" s="80">
        <v>39266.603310185186</v>
      </c>
      <c r="AP36" s="83" t="s">
        <v>1991</v>
      </c>
      <c r="AQ36" s="78" t="b">
        <v>1</v>
      </c>
      <c r="AR36" s="78" t="b">
        <v>0</v>
      </c>
      <c r="AS36" s="78" t="b">
        <v>1</v>
      </c>
      <c r="AT36" s="78"/>
      <c r="AU36" s="78">
        <v>127</v>
      </c>
      <c r="AV36" s="83" t="s">
        <v>2113</v>
      </c>
      <c r="AW36" s="78" t="b">
        <v>0</v>
      </c>
      <c r="AX36" s="78" t="s">
        <v>2191</v>
      </c>
      <c r="AY36" s="83" t="s">
        <v>2225</v>
      </c>
      <c r="AZ36" s="78" t="s">
        <v>66</v>
      </c>
      <c r="BA36" s="78" t="str">
        <f>REPLACE(INDEX(GroupVertices[Group],MATCH(Vertices[[#This Row],[Vertex]],GroupVertices[Vertex],0)),1,1,"")</f>
        <v>7</v>
      </c>
      <c r="BB36" s="48"/>
      <c r="BC36" s="48"/>
      <c r="BD36" s="48"/>
      <c r="BE36" s="48"/>
      <c r="BF36" s="48"/>
      <c r="BG36" s="48"/>
      <c r="BH36" s="119" t="s">
        <v>3014</v>
      </c>
      <c r="BI36" s="119" t="s">
        <v>3014</v>
      </c>
      <c r="BJ36" s="119" t="s">
        <v>3096</v>
      </c>
      <c r="BK36" s="119" t="s">
        <v>3096</v>
      </c>
      <c r="BL36" s="119">
        <v>0</v>
      </c>
      <c r="BM36" s="123">
        <v>0</v>
      </c>
      <c r="BN36" s="119">
        <v>0</v>
      </c>
      <c r="BO36" s="123">
        <v>0</v>
      </c>
      <c r="BP36" s="119">
        <v>0</v>
      </c>
      <c r="BQ36" s="123">
        <v>0</v>
      </c>
      <c r="BR36" s="119">
        <v>37</v>
      </c>
      <c r="BS36" s="123">
        <v>100</v>
      </c>
      <c r="BT36" s="119">
        <v>37</v>
      </c>
      <c r="BU36" s="2"/>
      <c r="BV36" s="3"/>
      <c r="BW36" s="3"/>
      <c r="BX36" s="3"/>
      <c r="BY36" s="3"/>
    </row>
    <row r="37" spans="1:77" ht="41.45" customHeight="1">
      <c r="A37" s="64" t="s">
        <v>304</v>
      </c>
      <c r="C37" s="65"/>
      <c r="D37" s="65" t="s">
        <v>64</v>
      </c>
      <c r="E37" s="66">
        <v>162.37643740590886</v>
      </c>
      <c r="F37" s="68">
        <v>99.99941443015683</v>
      </c>
      <c r="G37" s="102" t="s">
        <v>769</v>
      </c>
      <c r="H37" s="65"/>
      <c r="I37" s="69" t="s">
        <v>304</v>
      </c>
      <c r="J37" s="70"/>
      <c r="K37" s="70"/>
      <c r="L37" s="69" t="s">
        <v>2396</v>
      </c>
      <c r="M37" s="73">
        <v>1.1951509097337008</v>
      </c>
      <c r="N37" s="74">
        <v>9128.08984375</v>
      </c>
      <c r="O37" s="74">
        <v>6051.755859375</v>
      </c>
      <c r="P37" s="75"/>
      <c r="Q37" s="76"/>
      <c r="R37" s="76"/>
      <c r="S37" s="88"/>
      <c r="T37" s="48">
        <v>6</v>
      </c>
      <c r="U37" s="48">
        <v>3</v>
      </c>
      <c r="V37" s="49">
        <v>652</v>
      </c>
      <c r="W37" s="49">
        <v>0.002564</v>
      </c>
      <c r="X37" s="49">
        <v>0.009348</v>
      </c>
      <c r="Y37" s="49">
        <v>2.077005</v>
      </c>
      <c r="Z37" s="49">
        <v>0.13333333333333333</v>
      </c>
      <c r="AA37" s="49">
        <v>0.16666666666666666</v>
      </c>
      <c r="AB37" s="71">
        <v>37</v>
      </c>
      <c r="AC37" s="71"/>
      <c r="AD37" s="72"/>
      <c r="AE37" s="78" t="s">
        <v>1495</v>
      </c>
      <c r="AF37" s="78">
        <v>421</v>
      </c>
      <c r="AG37" s="78">
        <v>1420</v>
      </c>
      <c r="AH37" s="78">
        <v>1064</v>
      </c>
      <c r="AI37" s="78">
        <v>226</v>
      </c>
      <c r="AJ37" s="78"/>
      <c r="AK37" s="78" t="s">
        <v>1661</v>
      </c>
      <c r="AL37" s="78" t="s">
        <v>1437</v>
      </c>
      <c r="AM37" s="78"/>
      <c r="AN37" s="78"/>
      <c r="AO37" s="80">
        <v>40183.64865740741</v>
      </c>
      <c r="AP37" s="83" t="s">
        <v>1992</v>
      </c>
      <c r="AQ37" s="78" t="b">
        <v>0</v>
      </c>
      <c r="AR37" s="78" t="b">
        <v>0</v>
      </c>
      <c r="AS37" s="78" t="b">
        <v>1</v>
      </c>
      <c r="AT37" s="78"/>
      <c r="AU37" s="78">
        <v>83</v>
      </c>
      <c r="AV37" s="83" t="s">
        <v>2113</v>
      </c>
      <c r="AW37" s="78" t="b">
        <v>0</v>
      </c>
      <c r="AX37" s="78" t="s">
        <v>2191</v>
      </c>
      <c r="AY37" s="83" t="s">
        <v>2226</v>
      </c>
      <c r="AZ37" s="78" t="s">
        <v>66</v>
      </c>
      <c r="BA37" s="78" t="str">
        <f>REPLACE(INDEX(GroupVertices[Group],MATCH(Vertices[[#This Row],[Vertex]],GroupVertices[Vertex],0)),1,1,"")</f>
        <v>7</v>
      </c>
      <c r="BB37" s="48" t="s">
        <v>2969</v>
      </c>
      <c r="BC37" s="48" t="s">
        <v>2969</v>
      </c>
      <c r="BD37" s="48" t="s">
        <v>545</v>
      </c>
      <c r="BE37" s="48" t="s">
        <v>545</v>
      </c>
      <c r="BF37" s="48" t="s">
        <v>2980</v>
      </c>
      <c r="BG37" s="48" t="s">
        <v>2993</v>
      </c>
      <c r="BH37" s="119" t="s">
        <v>3015</v>
      </c>
      <c r="BI37" s="119" t="s">
        <v>3069</v>
      </c>
      <c r="BJ37" s="119" t="s">
        <v>3097</v>
      </c>
      <c r="BK37" s="119" t="s">
        <v>3097</v>
      </c>
      <c r="BL37" s="119">
        <v>0</v>
      </c>
      <c r="BM37" s="123">
        <v>0</v>
      </c>
      <c r="BN37" s="119">
        <v>0</v>
      </c>
      <c r="BO37" s="123">
        <v>0</v>
      </c>
      <c r="BP37" s="119">
        <v>0</v>
      </c>
      <c r="BQ37" s="123">
        <v>0</v>
      </c>
      <c r="BR37" s="119">
        <v>92</v>
      </c>
      <c r="BS37" s="123">
        <v>100</v>
      </c>
      <c r="BT37" s="119">
        <v>92</v>
      </c>
      <c r="BU37" s="2"/>
      <c r="BV37" s="3"/>
      <c r="BW37" s="3"/>
      <c r="BX37" s="3"/>
      <c r="BY37" s="3"/>
    </row>
    <row r="38" spans="1:77" ht="41.45" customHeight="1">
      <c r="A38" s="64" t="s">
        <v>227</v>
      </c>
      <c r="C38" s="65"/>
      <c r="D38" s="65" t="s">
        <v>64</v>
      </c>
      <c r="E38" s="66">
        <v>164.31725871133796</v>
      </c>
      <c r="F38" s="68">
        <v>99.99639537198247</v>
      </c>
      <c r="G38" s="102" t="s">
        <v>699</v>
      </c>
      <c r="H38" s="65"/>
      <c r="I38" s="69" t="s">
        <v>227</v>
      </c>
      <c r="J38" s="70"/>
      <c r="K38" s="70"/>
      <c r="L38" s="69" t="s">
        <v>2397</v>
      </c>
      <c r="M38" s="73">
        <v>2.201302363972389</v>
      </c>
      <c r="N38" s="74">
        <v>5059.29736328125</v>
      </c>
      <c r="O38" s="74">
        <v>4576.01318359375</v>
      </c>
      <c r="P38" s="75"/>
      <c r="Q38" s="76"/>
      <c r="R38" s="76"/>
      <c r="S38" s="88"/>
      <c r="T38" s="48">
        <v>0</v>
      </c>
      <c r="U38" s="48">
        <v>1</v>
      </c>
      <c r="V38" s="49">
        <v>0</v>
      </c>
      <c r="W38" s="49">
        <v>0.001258</v>
      </c>
      <c r="X38" s="49">
        <v>2.5E-05</v>
      </c>
      <c r="Y38" s="49">
        <v>0.467738</v>
      </c>
      <c r="Z38" s="49">
        <v>0</v>
      </c>
      <c r="AA38" s="49">
        <v>0</v>
      </c>
      <c r="AB38" s="71">
        <v>38</v>
      </c>
      <c r="AC38" s="71"/>
      <c r="AD38" s="72"/>
      <c r="AE38" s="78" t="s">
        <v>1496</v>
      </c>
      <c r="AF38" s="78">
        <v>380</v>
      </c>
      <c r="AG38" s="78">
        <v>8669</v>
      </c>
      <c r="AH38" s="78">
        <v>293372</v>
      </c>
      <c r="AI38" s="78">
        <v>2963</v>
      </c>
      <c r="AJ38" s="78"/>
      <c r="AK38" s="78" t="s">
        <v>1662</v>
      </c>
      <c r="AL38" s="78" t="s">
        <v>1799</v>
      </c>
      <c r="AM38" s="78"/>
      <c r="AN38" s="78"/>
      <c r="AO38" s="80">
        <v>41693.91546296296</v>
      </c>
      <c r="AP38" s="78"/>
      <c r="AQ38" s="78" t="b">
        <v>1</v>
      </c>
      <c r="AR38" s="78" t="b">
        <v>0</v>
      </c>
      <c r="AS38" s="78" t="b">
        <v>1</v>
      </c>
      <c r="AT38" s="78"/>
      <c r="AU38" s="78">
        <v>310</v>
      </c>
      <c r="AV38" s="83" t="s">
        <v>2113</v>
      </c>
      <c r="AW38" s="78" t="b">
        <v>0</v>
      </c>
      <c r="AX38" s="78" t="s">
        <v>2191</v>
      </c>
      <c r="AY38" s="83" t="s">
        <v>2227</v>
      </c>
      <c r="AZ38" s="78" t="s">
        <v>66</v>
      </c>
      <c r="BA38" s="78" t="str">
        <f>REPLACE(INDEX(GroupVertices[Group],MATCH(Vertices[[#This Row],[Vertex]],GroupVertices[Vertex],0)),1,1,"")</f>
        <v>3</v>
      </c>
      <c r="BB38" s="48"/>
      <c r="BC38" s="48"/>
      <c r="BD38" s="48"/>
      <c r="BE38" s="48"/>
      <c r="BF38" s="48" t="s">
        <v>549</v>
      </c>
      <c r="BG38" s="48" t="s">
        <v>549</v>
      </c>
      <c r="BH38" s="119" t="s">
        <v>3016</v>
      </c>
      <c r="BI38" s="119" t="s">
        <v>3016</v>
      </c>
      <c r="BJ38" s="119" t="s">
        <v>3098</v>
      </c>
      <c r="BK38" s="119" t="s">
        <v>3098</v>
      </c>
      <c r="BL38" s="119">
        <v>1</v>
      </c>
      <c r="BM38" s="123">
        <v>5</v>
      </c>
      <c r="BN38" s="119">
        <v>0</v>
      </c>
      <c r="BO38" s="123">
        <v>0</v>
      </c>
      <c r="BP38" s="119">
        <v>0</v>
      </c>
      <c r="BQ38" s="123">
        <v>0</v>
      </c>
      <c r="BR38" s="119">
        <v>19</v>
      </c>
      <c r="BS38" s="123">
        <v>95</v>
      </c>
      <c r="BT38" s="119">
        <v>20</v>
      </c>
      <c r="BU38" s="2"/>
      <c r="BV38" s="3"/>
      <c r="BW38" s="3"/>
      <c r="BX38" s="3"/>
      <c r="BY38" s="3"/>
    </row>
    <row r="39" spans="1:77" ht="41.45" customHeight="1">
      <c r="A39" s="64" t="s">
        <v>256</v>
      </c>
      <c r="C39" s="65"/>
      <c r="D39" s="65" t="s">
        <v>64</v>
      </c>
      <c r="E39" s="66">
        <v>162.50227352310458</v>
      </c>
      <c r="F39" s="68">
        <v>99.99921868490343</v>
      </c>
      <c r="G39" s="102" t="s">
        <v>725</v>
      </c>
      <c r="H39" s="65"/>
      <c r="I39" s="69" t="s">
        <v>256</v>
      </c>
      <c r="J39" s="70"/>
      <c r="K39" s="70"/>
      <c r="L39" s="69" t="s">
        <v>2398</v>
      </c>
      <c r="M39" s="73">
        <v>1.2603862778523631</v>
      </c>
      <c r="N39" s="74">
        <v>5012.5205078125</v>
      </c>
      <c r="O39" s="74">
        <v>3833.44091796875</v>
      </c>
      <c r="P39" s="75"/>
      <c r="Q39" s="76"/>
      <c r="R39" s="76"/>
      <c r="S39" s="88"/>
      <c r="T39" s="48">
        <v>3</v>
      </c>
      <c r="U39" s="48">
        <v>1</v>
      </c>
      <c r="V39" s="49">
        <v>326</v>
      </c>
      <c r="W39" s="49">
        <v>0.001582</v>
      </c>
      <c r="X39" s="49">
        <v>0.000295</v>
      </c>
      <c r="Y39" s="49">
        <v>1.121429</v>
      </c>
      <c r="Z39" s="49">
        <v>0</v>
      </c>
      <c r="AA39" s="49">
        <v>0</v>
      </c>
      <c r="AB39" s="71">
        <v>39</v>
      </c>
      <c r="AC39" s="71"/>
      <c r="AD39" s="72"/>
      <c r="AE39" s="78" t="s">
        <v>1497</v>
      </c>
      <c r="AF39" s="78">
        <v>1909</v>
      </c>
      <c r="AG39" s="78">
        <v>1890</v>
      </c>
      <c r="AH39" s="78">
        <v>5006</v>
      </c>
      <c r="AI39" s="78">
        <v>2474</v>
      </c>
      <c r="AJ39" s="78"/>
      <c r="AK39" s="78" t="s">
        <v>1663</v>
      </c>
      <c r="AL39" s="78"/>
      <c r="AM39" s="83" t="s">
        <v>1870</v>
      </c>
      <c r="AN39" s="78"/>
      <c r="AO39" s="80">
        <v>40413.7271412037</v>
      </c>
      <c r="AP39" s="83" t="s">
        <v>1993</v>
      </c>
      <c r="AQ39" s="78" t="b">
        <v>0</v>
      </c>
      <c r="AR39" s="78" t="b">
        <v>0</v>
      </c>
      <c r="AS39" s="78" t="b">
        <v>0</v>
      </c>
      <c r="AT39" s="78"/>
      <c r="AU39" s="78">
        <v>109</v>
      </c>
      <c r="AV39" s="83" t="s">
        <v>2113</v>
      </c>
      <c r="AW39" s="78" t="b">
        <v>0</v>
      </c>
      <c r="AX39" s="78" t="s">
        <v>2191</v>
      </c>
      <c r="AY39" s="83" t="s">
        <v>2228</v>
      </c>
      <c r="AZ39" s="78" t="s">
        <v>66</v>
      </c>
      <c r="BA39" s="78" t="str">
        <f>REPLACE(INDEX(GroupVertices[Group],MATCH(Vertices[[#This Row],[Vertex]],GroupVertices[Vertex],0)),1,1,"")</f>
        <v>3</v>
      </c>
      <c r="BB39" s="48" t="s">
        <v>479</v>
      </c>
      <c r="BC39" s="48" t="s">
        <v>479</v>
      </c>
      <c r="BD39" s="48" t="s">
        <v>538</v>
      </c>
      <c r="BE39" s="48" t="s">
        <v>538</v>
      </c>
      <c r="BF39" s="48" t="s">
        <v>566</v>
      </c>
      <c r="BG39" s="48" t="s">
        <v>566</v>
      </c>
      <c r="BH39" s="119" t="s">
        <v>3016</v>
      </c>
      <c r="BI39" s="119" t="s">
        <v>3016</v>
      </c>
      <c r="BJ39" s="119" t="s">
        <v>3098</v>
      </c>
      <c r="BK39" s="119" t="s">
        <v>3098</v>
      </c>
      <c r="BL39" s="119">
        <v>1</v>
      </c>
      <c r="BM39" s="123">
        <v>5</v>
      </c>
      <c r="BN39" s="119">
        <v>0</v>
      </c>
      <c r="BO39" s="123">
        <v>0</v>
      </c>
      <c r="BP39" s="119">
        <v>0</v>
      </c>
      <c r="BQ39" s="123">
        <v>0</v>
      </c>
      <c r="BR39" s="119">
        <v>19</v>
      </c>
      <c r="BS39" s="123">
        <v>95</v>
      </c>
      <c r="BT39" s="119">
        <v>20</v>
      </c>
      <c r="BU39" s="2"/>
      <c r="BV39" s="3"/>
      <c r="BW39" s="3"/>
      <c r="BX39" s="3"/>
      <c r="BY39" s="3"/>
    </row>
    <row r="40" spans="1:77" ht="41.45" customHeight="1">
      <c r="A40" s="64" t="s">
        <v>228</v>
      </c>
      <c r="C40" s="65"/>
      <c r="D40" s="65" t="s">
        <v>64</v>
      </c>
      <c r="E40" s="66">
        <v>164.573482464862</v>
      </c>
      <c r="F40" s="68">
        <v>99.9959968013282</v>
      </c>
      <c r="G40" s="102" t="s">
        <v>700</v>
      </c>
      <c r="H40" s="65"/>
      <c r="I40" s="69" t="s">
        <v>228</v>
      </c>
      <c r="J40" s="70"/>
      <c r="K40" s="70"/>
      <c r="L40" s="69" t="s">
        <v>2399</v>
      </c>
      <c r="M40" s="73">
        <v>2.3341326773544315</v>
      </c>
      <c r="N40" s="74">
        <v>6146.05078125</v>
      </c>
      <c r="O40" s="74">
        <v>1570.2637939453125</v>
      </c>
      <c r="P40" s="75"/>
      <c r="Q40" s="76"/>
      <c r="R40" s="76"/>
      <c r="S40" s="88"/>
      <c r="T40" s="48">
        <v>0</v>
      </c>
      <c r="U40" s="48">
        <v>6</v>
      </c>
      <c r="V40" s="49">
        <v>66.4</v>
      </c>
      <c r="W40" s="49">
        <v>0.002695</v>
      </c>
      <c r="X40" s="49">
        <v>0.012733</v>
      </c>
      <c r="Y40" s="49">
        <v>1.329382</v>
      </c>
      <c r="Z40" s="49">
        <v>0.5666666666666667</v>
      </c>
      <c r="AA40" s="49">
        <v>0</v>
      </c>
      <c r="AB40" s="71">
        <v>40</v>
      </c>
      <c r="AC40" s="71"/>
      <c r="AD40" s="72"/>
      <c r="AE40" s="78" t="s">
        <v>1498</v>
      </c>
      <c r="AF40" s="78">
        <v>8004</v>
      </c>
      <c r="AG40" s="78">
        <v>9626</v>
      </c>
      <c r="AH40" s="78">
        <v>18998</v>
      </c>
      <c r="AI40" s="78">
        <v>21299</v>
      </c>
      <c r="AJ40" s="78"/>
      <c r="AK40" s="78" t="s">
        <v>1664</v>
      </c>
      <c r="AL40" s="78" t="s">
        <v>1437</v>
      </c>
      <c r="AM40" s="83" t="s">
        <v>1871</v>
      </c>
      <c r="AN40" s="78"/>
      <c r="AO40" s="80">
        <v>39995.36035879629</v>
      </c>
      <c r="AP40" s="83" t="s">
        <v>1994</v>
      </c>
      <c r="AQ40" s="78" t="b">
        <v>0</v>
      </c>
      <c r="AR40" s="78" t="b">
        <v>0</v>
      </c>
      <c r="AS40" s="78" t="b">
        <v>1</v>
      </c>
      <c r="AT40" s="78"/>
      <c r="AU40" s="78">
        <v>798</v>
      </c>
      <c r="AV40" s="83" t="s">
        <v>2113</v>
      </c>
      <c r="AW40" s="78" t="b">
        <v>0</v>
      </c>
      <c r="AX40" s="78" t="s">
        <v>2191</v>
      </c>
      <c r="AY40" s="83" t="s">
        <v>2229</v>
      </c>
      <c r="AZ40" s="78" t="s">
        <v>66</v>
      </c>
      <c r="BA40" s="78" t="str">
        <f>REPLACE(INDEX(GroupVertices[Group],MATCH(Vertices[[#This Row],[Vertex]],GroupVertices[Vertex],0)),1,1,"")</f>
        <v>3</v>
      </c>
      <c r="BB40" s="48"/>
      <c r="BC40" s="48"/>
      <c r="BD40" s="48"/>
      <c r="BE40" s="48"/>
      <c r="BF40" s="48" t="s">
        <v>2981</v>
      </c>
      <c r="BG40" s="48" t="s">
        <v>2981</v>
      </c>
      <c r="BH40" s="119" t="s">
        <v>3017</v>
      </c>
      <c r="BI40" s="119" t="s">
        <v>3070</v>
      </c>
      <c r="BJ40" s="119" t="s">
        <v>3099</v>
      </c>
      <c r="BK40" s="119" t="s">
        <v>3101</v>
      </c>
      <c r="BL40" s="119">
        <v>1</v>
      </c>
      <c r="BM40" s="123">
        <v>1.7241379310344827</v>
      </c>
      <c r="BN40" s="119">
        <v>0</v>
      </c>
      <c r="BO40" s="123">
        <v>0</v>
      </c>
      <c r="BP40" s="119">
        <v>0</v>
      </c>
      <c r="BQ40" s="123">
        <v>0</v>
      </c>
      <c r="BR40" s="119">
        <v>57</v>
      </c>
      <c r="BS40" s="123">
        <v>98.27586206896552</v>
      </c>
      <c r="BT40" s="119">
        <v>58</v>
      </c>
      <c r="BU40" s="2"/>
      <c r="BV40" s="3"/>
      <c r="BW40" s="3"/>
      <c r="BX40" s="3"/>
      <c r="BY40" s="3"/>
    </row>
    <row r="41" spans="1:77" ht="41.45" customHeight="1">
      <c r="A41" s="64" t="s">
        <v>308</v>
      </c>
      <c r="C41" s="65"/>
      <c r="D41" s="65" t="s">
        <v>64</v>
      </c>
      <c r="E41" s="66">
        <v>162.0369476259</v>
      </c>
      <c r="F41" s="68">
        <v>99.99994252586177</v>
      </c>
      <c r="G41" s="102" t="s">
        <v>2137</v>
      </c>
      <c r="H41" s="65"/>
      <c r="I41" s="69" t="s">
        <v>308</v>
      </c>
      <c r="J41" s="70"/>
      <c r="K41" s="70"/>
      <c r="L41" s="69" t="s">
        <v>2400</v>
      </c>
      <c r="M41" s="73">
        <v>1.0191542144688839</v>
      </c>
      <c r="N41" s="74">
        <v>6298.453125</v>
      </c>
      <c r="O41" s="74">
        <v>1831.162353515625</v>
      </c>
      <c r="P41" s="75"/>
      <c r="Q41" s="76"/>
      <c r="R41" s="76"/>
      <c r="S41" s="88"/>
      <c r="T41" s="48">
        <v>4</v>
      </c>
      <c r="U41" s="48">
        <v>4</v>
      </c>
      <c r="V41" s="49">
        <v>0.4</v>
      </c>
      <c r="W41" s="49">
        <v>0.002695</v>
      </c>
      <c r="X41" s="49">
        <v>0.013278</v>
      </c>
      <c r="Y41" s="49">
        <v>1.329934</v>
      </c>
      <c r="Z41" s="49">
        <v>0.5333333333333333</v>
      </c>
      <c r="AA41" s="49">
        <v>0.3333333333333333</v>
      </c>
      <c r="AB41" s="71">
        <v>41</v>
      </c>
      <c r="AC41" s="71"/>
      <c r="AD41" s="72"/>
      <c r="AE41" s="78" t="s">
        <v>1499</v>
      </c>
      <c r="AF41" s="78">
        <v>296</v>
      </c>
      <c r="AG41" s="78">
        <v>152</v>
      </c>
      <c r="AH41" s="78">
        <v>314</v>
      </c>
      <c r="AI41" s="78">
        <v>1941</v>
      </c>
      <c r="AJ41" s="78"/>
      <c r="AK41" s="78" t="s">
        <v>1665</v>
      </c>
      <c r="AL41" s="78" t="s">
        <v>1435</v>
      </c>
      <c r="AM41" s="83" t="s">
        <v>1872</v>
      </c>
      <c r="AN41" s="78"/>
      <c r="AO41" s="80">
        <v>43354.60753472222</v>
      </c>
      <c r="AP41" s="83" t="s">
        <v>1995</v>
      </c>
      <c r="AQ41" s="78" t="b">
        <v>1</v>
      </c>
      <c r="AR41" s="78" t="b">
        <v>0</v>
      </c>
      <c r="AS41" s="78" t="b">
        <v>1</v>
      </c>
      <c r="AT41" s="78"/>
      <c r="AU41" s="78">
        <v>2</v>
      </c>
      <c r="AV41" s="78"/>
      <c r="AW41" s="78" t="b">
        <v>0</v>
      </c>
      <c r="AX41" s="78" t="s">
        <v>2191</v>
      </c>
      <c r="AY41" s="83" t="s">
        <v>2230</v>
      </c>
      <c r="AZ41" s="78" t="s">
        <v>66</v>
      </c>
      <c r="BA41" s="78" t="str">
        <f>REPLACE(INDEX(GroupVertices[Group],MATCH(Vertices[[#This Row],[Vertex]],GroupVertices[Vertex],0)),1,1,"")</f>
        <v>3</v>
      </c>
      <c r="BB41" s="48"/>
      <c r="BC41" s="48"/>
      <c r="BD41" s="48"/>
      <c r="BE41" s="48"/>
      <c r="BF41" s="48" t="s">
        <v>553</v>
      </c>
      <c r="BG41" s="48" t="s">
        <v>553</v>
      </c>
      <c r="BH41" s="119" t="s">
        <v>3018</v>
      </c>
      <c r="BI41" s="119" t="s">
        <v>3018</v>
      </c>
      <c r="BJ41" s="119" t="s">
        <v>3100</v>
      </c>
      <c r="BK41" s="119" t="s">
        <v>3100</v>
      </c>
      <c r="BL41" s="119">
        <v>0</v>
      </c>
      <c r="BM41" s="123">
        <v>0</v>
      </c>
      <c r="BN41" s="119">
        <v>0</v>
      </c>
      <c r="BO41" s="123">
        <v>0</v>
      </c>
      <c r="BP41" s="119">
        <v>0</v>
      </c>
      <c r="BQ41" s="123">
        <v>0</v>
      </c>
      <c r="BR41" s="119">
        <v>16</v>
      </c>
      <c r="BS41" s="123">
        <v>100</v>
      </c>
      <c r="BT41" s="119">
        <v>16</v>
      </c>
      <c r="BU41" s="2"/>
      <c r="BV41" s="3"/>
      <c r="BW41" s="3"/>
      <c r="BX41" s="3"/>
      <c r="BY41" s="3"/>
    </row>
    <row r="42" spans="1:77" ht="41.45" customHeight="1">
      <c r="A42" s="64" t="s">
        <v>238</v>
      </c>
      <c r="C42" s="65"/>
      <c r="D42" s="65" t="s">
        <v>64</v>
      </c>
      <c r="E42" s="66">
        <v>162.99731816288087</v>
      </c>
      <c r="F42" s="68">
        <v>99.99844861474693</v>
      </c>
      <c r="G42" s="102" t="s">
        <v>710</v>
      </c>
      <c r="H42" s="65"/>
      <c r="I42" s="69" t="s">
        <v>238</v>
      </c>
      <c r="J42" s="70"/>
      <c r="K42" s="70"/>
      <c r="L42" s="69" t="s">
        <v>2401</v>
      </c>
      <c r="M42" s="73">
        <v>1.5170249920042922</v>
      </c>
      <c r="N42" s="74">
        <v>5775.41796875</v>
      </c>
      <c r="O42" s="74">
        <v>1690.6907958984375</v>
      </c>
      <c r="P42" s="75"/>
      <c r="Q42" s="76"/>
      <c r="R42" s="76"/>
      <c r="S42" s="88"/>
      <c r="T42" s="48">
        <v>8</v>
      </c>
      <c r="U42" s="48">
        <v>2</v>
      </c>
      <c r="V42" s="49">
        <v>268.8</v>
      </c>
      <c r="W42" s="49">
        <v>0.002717</v>
      </c>
      <c r="X42" s="49">
        <v>0.014328</v>
      </c>
      <c r="Y42" s="49">
        <v>1.939195</v>
      </c>
      <c r="Z42" s="49">
        <v>0.3333333333333333</v>
      </c>
      <c r="AA42" s="49">
        <v>0.1111111111111111</v>
      </c>
      <c r="AB42" s="71">
        <v>42</v>
      </c>
      <c r="AC42" s="71"/>
      <c r="AD42" s="72"/>
      <c r="AE42" s="78" t="s">
        <v>1500</v>
      </c>
      <c r="AF42" s="78">
        <v>1646</v>
      </c>
      <c r="AG42" s="78">
        <v>3739</v>
      </c>
      <c r="AH42" s="78">
        <v>12364</v>
      </c>
      <c r="AI42" s="78">
        <v>10800</v>
      </c>
      <c r="AJ42" s="78"/>
      <c r="AK42" s="78" t="s">
        <v>1666</v>
      </c>
      <c r="AL42" s="78" t="s">
        <v>1800</v>
      </c>
      <c r="AM42" s="83" t="s">
        <v>1873</v>
      </c>
      <c r="AN42" s="78"/>
      <c r="AO42" s="80">
        <v>42033.495104166665</v>
      </c>
      <c r="AP42" s="83" t="s">
        <v>1996</v>
      </c>
      <c r="AQ42" s="78" t="b">
        <v>0</v>
      </c>
      <c r="AR42" s="78" t="b">
        <v>0</v>
      </c>
      <c r="AS42" s="78" t="b">
        <v>1</v>
      </c>
      <c r="AT42" s="78"/>
      <c r="AU42" s="78">
        <v>478</v>
      </c>
      <c r="AV42" s="83" t="s">
        <v>2113</v>
      </c>
      <c r="AW42" s="78" t="b">
        <v>0</v>
      </c>
      <c r="AX42" s="78" t="s">
        <v>2191</v>
      </c>
      <c r="AY42" s="83" t="s">
        <v>2231</v>
      </c>
      <c r="AZ42" s="78" t="s">
        <v>66</v>
      </c>
      <c r="BA42" s="78" t="str">
        <f>REPLACE(INDEX(GroupVertices[Group],MATCH(Vertices[[#This Row],[Vertex]],GroupVertices[Vertex],0)),1,1,"")</f>
        <v>3</v>
      </c>
      <c r="BB42" s="48"/>
      <c r="BC42" s="48"/>
      <c r="BD42" s="48"/>
      <c r="BE42" s="48"/>
      <c r="BF42" s="48" t="s">
        <v>554</v>
      </c>
      <c r="BG42" s="48" t="s">
        <v>554</v>
      </c>
      <c r="BH42" s="119" t="s">
        <v>3019</v>
      </c>
      <c r="BI42" s="119" t="s">
        <v>3019</v>
      </c>
      <c r="BJ42" s="119" t="s">
        <v>3101</v>
      </c>
      <c r="BK42" s="119" t="s">
        <v>3101</v>
      </c>
      <c r="BL42" s="119">
        <v>1</v>
      </c>
      <c r="BM42" s="123">
        <v>2.380952380952381</v>
      </c>
      <c r="BN42" s="119">
        <v>0</v>
      </c>
      <c r="BO42" s="123">
        <v>0</v>
      </c>
      <c r="BP42" s="119">
        <v>0</v>
      </c>
      <c r="BQ42" s="123">
        <v>0</v>
      </c>
      <c r="BR42" s="119">
        <v>41</v>
      </c>
      <c r="BS42" s="123">
        <v>97.61904761904762</v>
      </c>
      <c r="BT42" s="119">
        <v>42</v>
      </c>
      <c r="BU42" s="2"/>
      <c r="BV42" s="3"/>
      <c r="BW42" s="3"/>
      <c r="BX42" s="3"/>
      <c r="BY42" s="3"/>
    </row>
    <row r="43" spans="1:77" ht="41.45" customHeight="1">
      <c r="A43" s="64" t="s">
        <v>309</v>
      </c>
      <c r="C43" s="65"/>
      <c r="D43" s="65" t="s">
        <v>64</v>
      </c>
      <c r="E43" s="66">
        <v>163.77000546974642</v>
      </c>
      <c r="F43" s="68">
        <v>99.99724665559516</v>
      </c>
      <c r="G43" s="102" t="s">
        <v>773</v>
      </c>
      <c r="H43" s="65"/>
      <c r="I43" s="69" t="s">
        <v>309</v>
      </c>
      <c r="J43" s="70"/>
      <c r="K43" s="70"/>
      <c r="L43" s="69" t="s">
        <v>2402</v>
      </c>
      <c r="M43" s="73">
        <v>1.9175979119839937</v>
      </c>
      <c r="N43" s="74">
        <v>6341.14599609375</v>
      </c>
      <c r="O43" s="74">
        <v>2053.351806640625</v>
      </c>
      <c r="P43" s="75"/>
      <c r="Q43" s="76"/>
      <c r="R43" s="76"/>
      <c r="S43" s="88"/>
      <c r="T43" s="48">
        <v>4</v>
      </c>
      <c r="U43" s="48">
        <v>4</v>
      </c>
      <c r="V43" s="49">
        <v>0.4</v>
      </c>
      <c r="W43" s="49">
        <v>0.002695</v>
      </c>
      <c r="X43" s="49">
        <v>0.013278</v>
      </c>
      <c r="Y43" s="49">
        <v>1.329934</v>
      </c>
      <c r="Z43" s="49">
        <v>0.5333333333333333</v>
      </c>
      <c r="AA43" s="49">
        <v>0.3333333333333333</v>
      </c>
      <c r="AB43" s="71">
        <v>43</v>
      </c>
      <c r="AC43" s="71"/>
      <c r="AD43" s="72"/>
      <c r="AE43" s="78" t="s">
        <v>1501</v>
      </c>
      <c r="AF43" s="78">
        <v>3064</v>
      </c>
      <c r="AG43" s="78">
        <v>6625</v>
      </c>
      <c r="AH43" s="78">
        <v>4931</v>
      </c>
      <c r="AI43" s="78">
        <v>3783</v>
      </c>
      <c r="AJ43" s="78"/>
      <c r="AK43" s="78" t="s">
        <v>1667</v>
      </c>
      <c r="AL43" s="78" t="s">
        <v>1801</v>
      </c>
      <c r="AM43" s="83" t="s">
        <v>1871</v>
      </c>
      <c r="AN43" s="78"/>
      <c r="AO43" s="80">
        <v>40443.538993055554</v>
      </c>
      <c r="AP43" s="83" t="s">
        <v>1997</v>
      </c>
      <c r="AQ43" s="78" t="b">
        <v>0</v>
      </c>
      <c r="AR43" s="78" t="b">
        <v>0</v>
      </c>
      <c r="AS43" s="78" t="b">
        <v>1</v>
      </c>
      <c r="AT43" s="78"/>
      <c r="AU43" s="78">
        <v>213</v>
      </c>
      <c r="AV43" s="83" t="s">
        <v>2113</v>
      </c>
      <c r="AW43" s="78" t="b">
        <v>0</v>
      </c>
      <c r="AX43" s="78" t="s">
        <v>2191</v>
      </c>
      <c r="AY43" s="83" t="s">
        <v>2232</v>
      </c>
      <c r="AZ43" s="78" t="s">
        <v>66</v>
      </c>
      <c r="BA43" s="78" t="str">
        <f>REPLACE(INDEX(GroupVertices[Group],MATCH(Vertices[[#This Row],[Vertex]],GroupVertices[Vertex],0)),1,1,"")</f>
        <v>3</v>
      </c>
      <c r="BB43" s="48"/>
      <c r="BC43" s="48"/>
      <c r="BD43" s="48"/>
      <c r="BE43" s="48"/>
      <c r="BF43" s="48" t="s">
        <v>553</v>
      </c>
      <c r="BG43" s="48" t="s">
        <v>553</v>
      </c>
      <c r="BH43" s="119" t="s">
        <v>3018</v>
      </c>
      <c r="BI43" s="119" t="s">
        <v>3018</v>
      </c>
      <c r="BJ43" s="119" t="s">
        <v>3100</v>
      </c>
      <c r="BK43" s="119" t="s">
        <v>3100</v>
      </c>
      <c r="BL43" s="119">
        <v>0</v>
      </c>
      <c r="BM43" s="123">
        <v>0</v>
      </c>
      <c r="BN43" s="119">
        <v>0</v>
      </c>
      <c r="BO43" s="123">
        <v>0</v>
      </c>
      <c r="BP43" s="119">
        <v>0</v>
      </c>
      <c r="BQ43" s="123">
        <v>0</v>
      </c>
      <c r="BR43" s="119">
        <v>16</v>
      </c>
      <c r="BS43" s="123">
        <v>100</v>
      </c>
      <c r="BT43" s="119">
        <v>16</v>
      </c>
      <c r="BU43" s="2"/>
      <c r="BV43" s="3"/>
      <c r="BW43" s="3"/>
      <c r="BX43" s="3"/>
      <c r="BY43" s="3"/>
    </row>
    <row r="44" spans="1:77" ht="41.45" customHeight="1">
      <c r="A44" s="64" t="s">
        <v>288</v>
      </c>
      <c r="C44" s="65"/>
      <c r="D44" s="65" t="s">
        <v>64</v>
      </c>
      <c r="E44" s="66">
        <v>165.40400083835365</v>
      </c>
      <c r="F44" s="68">
        <v>99.99470488265572</v>
      </c>
      <c r="G44" s="102" t="s">
        <v>755</v>
      </c>
      <c r="H44" s="65"/>
      <c r="I44" s="69" t="s">
        <v>288</v>
      </c>
      <c r="J44" s="70"/>
      <c r="K44" s="70"/>
      <c r="L44" s="69" t="s">
        <v>2403</v>
      </c>
      <c r="M44" s="73">
        <v>2.764686106937603</v>
      </c>
      <c r="N44" s="74">
        <v>5181.12841796875</v>
      </c>
      <c r="O44" s="74">
        <v>2014.0562744140625</v>
      </c>
      <c r="P44" s="75"/>
      <c r="Q44" s="76"/>
      <c r="R44" s="76"/>
      <c r="S44" s="88"/>
      <c r="T44" s="48">
        <v>21</v>
      </c>
      <c r="U44" s="48">
        <v>17</v>
      </c>
      <c r="V44" s="49">
        <v>5263.933333</v>
      </c>
      <c r="W44" s="49">
        <v>0.003195</v>
      </c>
      <c r="X44" s="49">
        <v>0.027543</v>
      </c>
      <c r="Y44" s="49">
        <v>7.772476</v>
      </c>
      <c r="Z44" s="49">
        <v>0.05443548387096774</v>
      </c>
      <c r="AA44" s="49">
        <v>0.125</v>
      </c>
      <c r="AB44" s="71">
        <v>44</v>
      </c>
      <c r="AC44" s="71"/>
      <c r="AD44" s="72"/>
      <c r="AE44" s="78" t="s">
        <v>1502</v>
      </c>
      <c r="AF44" s="78">
        <v>676</v>
      </c>
      <c r="AG44" s="78">
        <v>12728</v>
      </c>
      <c r="AH44" s="78">
        <v>18258</v>
      </c>
      <c r="AI44" s="78">
        <v>12619</v>
      </c>
      <c r="AJ44" s="78"/>
      <c r="AK44" s="78" t="s">
        <v>1668</v>
      </c>
      <c r="AL44" s="78" t="s">
        <v>1435</v>
      </c>
      <c r="AM44" s="83" t="s">
        <v>1870</v>
      </c>
      <c r="AN44" s="78"/>
      <c r="AO44" s="80">
        <v>40961.82237268519</v>
      </c>
      <c r="AP44" s="83" t="s">
        <v>1998</v>
      </c>
      <c r="AQ44" s="78" t="b">
        <v>0</v>
      </c>
      <c r="AR44" s="78" t="b">
        <v>0</v>
      </c>
      <c r="AS44" s="78" t="b">
        <v>1</v>
      </c>
      <c r="AT44" s="78"/>
      <c r="AU44" s="78">
        <v>831</v>
      </c>
      <c r="AV44" s="83" t="s">
        <v>2110</v>
      </c>
      <c r="AW44" s="78" t="b">
        <v>0</v>
      </c>
      <c r="AX44" s="78" t="s">
        <v>2191</v>
      </c>
      <c r="AY44" s="83" t="s">
        <v>2233</v>
      </c>
      <c r="AZ44" s="78" t="s">
        <v>66</v>
      </c>
      <c r="BA44" s="78" t="str">
        <f>REPLACE(INDEX(GroupVertices[Group],MATCH(Vertices[[#This Row],[Vertex]],GroupVertices[Vertex],0)),1,1,"")</f>
        <v>3</v>
      </c>
      <c r="BB44" s="48" t="s">
        <v>2970</v>
      </c>
      <c r="BC44" s="48" t="s">
        <v>2970</v>
      </c>
      <c r="BD44" s="48" t="s">
        <v>2975</v>
      </c>
      <c r="BE44" s="48" t="s">
        <v>2975</v>
      </c>
      <c r="BF44" s="48" t="s">
        <v>2982</v>
      </c>
      <c r="BG44" s="48" t="s">
        <v>2994</v>
      </c>
      <c r="BH44" s="119" t="s">
        <v>3020</v>
      </c>
      <c r="BI44" s="119" t="s">
        <v>3071</v>
      </c>
      <c r="BJ44" s="119" t="s">
        <v>3102</v>
      </c>
      <c r="BK44" s="119" t="s">
        <v>3145</v>
      </c>
      <c r="BL44" s="119">
        <v>4</v>
      </c>
      <c r="BM44" s="123">
        <v>1.183431952662722</v>
      </c>
      <c r="BN44" s="119">
        <v>0</v>
      </c>
      <c r="BO44" s="123">
        <v>0</v>
      </c>
      <c r="BP44" s="119">
        <v>0</v>
      </c>
      <c r="BQ44" s="123">
        <v>0</v>
      </c>
      <c r="BR44" s="119">
        <v>334</v>
      </c>
      <c r="BS44" s="123">
        <v>98.81656804733728</v>
      </c>
      <c r="BT44" s="119">
        <v>338</v>
      </c>
      <c r="BU44" s="2"/>
      <c r="BV44" s="3"/>
      <c r="BW44" s="3"/>
      <c r="BX44" s="3"/>
      <c r="BY44" s="3"/>
    </row>
    <row r="45" spans="1:77" ht="41.45" customHeight="1">
      <c r="A45" s="64" t="s">
        <v>237</v>
      </c>
      <c r="C45" s="65"/>
      <c r="D45" s="65" t="s">
        <v>64</v>
      </c>
      <c r="E45" s="66">
        <v>162.08433697216307</v>
      </c>
      <c r="F45" s="68">
        <v>99.9998688090323</v>
      </c>
      <c r="G45" s="102" t="s">
        <v>709</v>
      </c>
      <c r="H45" s="65"/>
      <c r="I45" s="69" t="s">
        <v>237</v>
      </c>
      <c r="J45" s="70"/>
      <c r="K45" s="70"/>
      <c r="L45" s="69" t="s">
        <v>2404</v>
      </c>
      <c r="M45" s="73">
        <v>1.043721576505061</v>
      </c>
      <c r="N45" s="74">
        <v>5567.51025390625</v>
      </c>
      <c r="O45" s="74">
        <v>1373.78564453125</v>
      </c>
      <c r="P45" s="75"/>
      <c r="Q45" s="76"/>
      <c r="R45" s="76"/>
      <c r="S45" s="88"/>
      <c r="T45" s="48">
        <v>4</v>
      </c>
      <c r="U45" s="48">
        <v>2</v>
      </c>
      <c r="V45" s="49">
        <v>2</v>
      </c>
      <c r="W45" s="49">
        <v>0.002119</v>
      </c>
      <c r="X45" s="49">
        <v>0.005337</v>
      </c>
      <c r="Y45" s="49">
        <v>1.133055</v>
      </c>
      <c r="Z45" s="49">
        <v>0.35</v>
      </c>
      <c r="AA45" s="49">
        <v>0.2</v>
      </c>
      <c r="AB45" s="71">
        <v>45</v>
      </c>
      <c r="AC45" s="71"/>
      <c r="AD45" s="72"/>
      <c r="AE45" s="78" t="s">
        <v>1503</v>
      </c>
      <c r="AF45" s="78">
        <v>854</v>
      </c>
      <c r="AG45" s="78">
        <v>329</v>
      </c>
      <c r="AH45" s="78">
        <v>742</v>
      </c>
      <c r="AI45" s="78">
        <v>629</v>
      </c>
      <c r="AJ45" s="78"/>
      <c r="AK45" s="78" t="s">
        <v>1669</v>
      </c>
      <c r="AL45" s="78" t="s">
        <v>1802</v>
      </c>
      <c r="AM45" s="78"/>
      <c r="AN45" s="78"/>
      <c r="AO45" s="80">
        <v>41151.589212962965</v>
      </c>
      <c r="AP45" s="83" t="s">
        <v>1999</v>
      </c>
      <c r="AQ45" s="78" t="b">
        <v>0</v>
      </c>
      <c r="AR45" s="78" t="b">
        <v>0</v>
      </c>
      <c r="AS45" s="78" t="b">
        <v>1</v>
      </c>
      <c r="AT45" s="78"/>
      <c r="AU45" s="78">
        <v>7</v>
      </c>
      <c r="AV45" s="83" t="s">
        <v>2113</v>
      </c>
      <c r="AW45" s="78" t="b">
        <v>0</v>
      </c>
      <c r="AX45" s="78" t="s">
        <v>2191</v>
      </c>
      <c r="AY45" s="83" t="s">
        <v>2234</v>
      </c>
      <c r="AZ45" s="78" t="s">
        <v>66</v>
      </c>
      <c r="BA45" s="78" t="str">
        <f>REPLACE(INDEX(GroupVertices[Group],MATCH(Vertices[[#This Row],[Vertex]],GroupVertices[Vertex],0)),1,1,"")</f>
        <v>3</v>
      </c>
      <c r="BB45" s="48" t="s">
        <v>476</v>
      </c>
      <c r="BC45" s="48" t="s">
        <v>476</v>
      </c>
      <c r="BD45" s="48" t="s">
        <v>539</v>
      </c>
      <c r="BE45" s="48" t="s">
        <v>539</v>
      </c>
      <c r="BF45" s="48" t="s">
        <v>558</v>
      </c>
      <c r="BG45" s="48" t="s">
        <v>558</v>
      </c>
      <c r="BH45" s="119" t="s">
        <v>3019</v>
      </c>
      <c r="BI45" s="119" t="s">
        <v>3019</v>
      </c>
      <c r="BJ45" s="119" t="s">
        <v>3101</v>
      </c>
      <c r="BK45" s="119" t="s">
        <v>3101</v>
      </c>
      <c r="BL45" s="119">
        <v>1</v>
      </c>
      <c r="BM45" s="123">
        <v>2.380952380952381</v>
      </c>
      <c r="BN45" s="119">
        <v>0</v>
      </c>
      <c r="BO45" s="123">
        <v>0</v>
      </c>
      <c r="BP45" s="119">
        <v>0</v>
      </c>
      <c r="BQ45" s="123">
        <v>0</v>
      </c>
      <c r="BR45" s="119">
        <v>41</v>
      </c>
      <c r="BS45" s="123">
        <v>97.61904761904762</v>
      </c>
      <c r="BT45" s="119">
        <v>42</v>
      </c>
      <c r="BU45" s="2"/>
      <c r="BV45" s="3"/>
      <c r="BW45" s="3"/>
      <c r="BX45" s="3"/>
      <c r="BY45" s="3"/>
    </row>
    <row r="46" spans="1:77" ht="41.45" customHeight="1">
      <c r="A46" s="64" t="s">
        <v>229</v>
      </c>
      <c r="C46" s="65"/>
      <c r="D46" s="65" t="s">
        <v>64</v>
      </c>
      <c r="E46" s="66">
        <v>166.79435606515645</v>
      </c>
      <c r="F46" s="68">
        <v>99.9925421058452</v>
      </c>
      <c r="G46" s="102" t="s">
        <v>701</v>
      </c>
      <c r="H46" s="65"/>
      <c r="I46" s="69" t="s">
        <v>229</v>
      </c>
      <c r="J46" s="70"/>
      <c r="K46" s="70"/>
      <c r="L46" s="69" t="s">
        <v>2405</v>
      </c>
      <c r="M46" s="73">
        <v>3.4854675253210368</v>
      </c>
      <c r="N46" s="74">
        <v>5170.2109375</v>
      </c>
      <c r="O46" s="74">
        <v>1512.6143798828125</v>
      </c>
      <c r="P46" s="75"/>
      <c r="Q46" s="76"/>
      <c r="R46" s="76"/>
      <c r="S46" s="88"/>
      <c r="T46" s="48">
        <v>0</v>
      </c>
      <c r="U46" s="48">
        <v>3</v>
      </c>
      <c r="V46" s="49">
        <v>0</v>
      </c>
      <c r="W46" s="49">
        <v>0.00211</v>
      </c>
      <c r="X46" s="49">
        <v>0.004021</v>
      </c>
      <c r="Y46" s="49">
        <v>0.725965</v>
      </c>
      <c r="Z46" s="49">
        <v>0.6666666666666666</v>
      </c>
      <c r="AA46" s="49">
        <v>0</v>
      </c>
      <c r="AB46" s="71">
        <v>46</v>
      </c>
      <c r="AC46" s="71"/>
      <c r="AD46" s="72"/>
      <c r="AE46" s="78" t="s">
        <v>1504</v>
      </c>
      <c r="AF46" s="78">
        <v>19372</v>
      </c>
      <c r="AG46" s="78">
        <v>17921</v>
      </c>
      <c r="AH46" s="78">
        <v>132029</v>
      </c>
      <c r="AI46" s="78">
        <v>72428</v>
      </c>
      <c r="AJ46" s="78"/>
      <c r="AK46" s="78" t="s">
        <v>1670</v>
      </c>
      <c r="AL46" s="78" t="s">
        <v>1803</v>
      </c>
      <c r="AM46" s="83" t="s">
        <v>1874</v>
      </c>
      <c r="AN46" s="78"/>
      <c r="AO46" s="80">
        <v>42066.64362268519</v>
      </c>
      <c r="AP46" s="83" t="s">
        <v>2000</v>
      </c>
      <c r="AQ46" s="78" t="b">
        <v>0</v>
      </c>
      <c r="AR46" s="78" t="b">
        <v>0</v>
      </c>
      <c r="AS46" s="78" t="b">
        <v>0</v>
      </c>
      <c r="AT46" s="78"/>
      <c r="AU46" s="78">
        <v>4588</v>
      </c>
      <c r="AV46" s="83" t="s">
        <v>2113</v>
      </c>
      <c r="AW46" s="78" t="b">
        <v>0</v>
      </c>
      <c r="AX46" s="78" t="s">
        <v>2191</v>
      </c>
      <c r="AY46" s="83" t="s">
        <v>2235</v>
      </c>
      <c r="AZ46" s="78" t="s">
        <v>66</v>
      </c>
      <c r="BA46" s="78" t="str">
        <f>REPLACE(INDEX(GroupVertices[Group],MATCH(Vertices[[#This Row],[Vertex]],GroupVertices[Vertex],0)),1,1,"")</f>
        <v>3</v>
      </c>
      <c r="BB46" s="48"/>
      <c r="BC46" s="48"/>
      <c r="BD46" s="48"/>
      <c r="BE46" s="48"/>
      <c r="BF46" s="48" t="s">
        <v>554</v>
      </c>
      <c r="BG46" s="48" t="s">
        <v>554</v>
      </c>
      <c r="BH46" s="119" t="s">
        <v>3019</v>
      </c>
      <c r="BI46" s="119" t="s">
        <v>3019</v>
      </c>
      <c r="BJ46" s="119" t="s">
        <v>3101</v>
      </c>
      <c r="BK46" s="119" t="s">
        <v>3101</v>
      </c>
      <c r="BL46" s="119">
        <v>1</v>
      </c>
      <c r="BM46" s="123">
        <v>2.380952380952381</v>
      </c>
      <c r="BN46" s="119">
        <v>0</v>
      </c>
      <c r="BO46" s="123">
        <v>0</v>
      </c>
      <c r="BP46" s="119">
        <v>0</v>
      </c>
      <c r="BQ46" s="123">
        <v>0</v>
      </c>
      <c r="BR46" s="119">
        <v>41</v>
      </c>
      <c r="BS46" s="123">
        <v>97.61904761904762</v>
      </c>
      <c r="BT46" s="119">
        <v>42</v>
      </c>
      <c r="BU46" s="2"/>
      <c r="BV46" s="3"/>
      <c r="BW46" s="3"/>
      <c r="BX46" s="3"/>
      <c r="BY46" s="3"/>
    </row>
    <row r="47" spans="1:77" ht="41.45" customHeight="1">
      <c r="A47" s="64" t="s">
        <v>230</v>
      </c>
      <c r="C47" s="65"/>
      <c r="D47" s="65" t="s">
        <v>64</v>
      </c>
      <c r="E47" s="66">
        <v>162.40187236576756</v>
      </c>
      <c r="F47" s="68">
        <v>99.99937486462689</v>
      </c>
      <c r="G47" s="102" t="s">
        <v>702</v>
      </c>
      <c r="H47" s="65"/>
      <c r="I47" s="69" t="s">
        <v>230</v>
      </c>
      <c r="J47" s="70"/>
      <c r="K47" s="70"/>
      <c r="L47" s="69" t="s">
        <v>2406</v>
      </c>
      <c r="M47" s="73">
        <v>1.2083367820130047</v>
      </c>
      <c r="N47" s="74">
        <v>4140.5810546875</v>
      </c>
      <c r="O47" s="74">
        <v>5938.40625</v>
      </c>
      <c r="P47" s="75"/>
      <c r="Q47" s="76"/>
      <c r="R47" s="76"/>
      <c r="S47" s="88"/>
      <c r="T47" s="48">
        <v>0</v>
      </c>
      <c r="U47" s="48">
        <v>3</v>
      </c>
      <c r="V47" s="49">
        <v>0</v>
      </c>
      <c r="W47" s="49">
        <v>0.002232</v>
      </c>
      <c r="X47" s="49">
        <v>0.004135</v>
      </c>
      <c r="Y47" s="49">
        <v>0.891983</v>
      </c>
      <c r="Z47" s="49">
        <v>0.6666666666666666</v>
      </c>
      <c r="AA47" s="49">
        <v>0</v>
      </c>
      <c r="AB47" s="71">
        <v>47</v>
      </c>
      <c r="AC47" s="71"/>
      <c r="AD47" s="72"/>
      <c r="AE47" s="78" t="s">
        <v>1505</v>
      </c>
      <c r="AF47" s="78">
        <v>1205</v>
      </c>
      <c r="AG47" s="78">
        <v>1515</v>
      </c>
      <c r="AH47" s="78">
        <v>4003</v>
      </c>
      <c r="AI47" s="78">
        <v>5676</v>
      </c>
      <c r="AJ47" s="78"/>
      <c r="AK47" s="78" t="s">
        <v>1671</v>
      </c>
      <c r="AL47" s="78" t="s">
        <v>1433</v>
      </c>
      <c r="AM47" s="83" t="s">
        <v>1875</v>
      </c>
      <c r="AN47" s="78"/>
      <c r="AO47" s="80">
        <v>41509.5596875</v>
      </c>
      <c r="AP47" s="83" t="s">
        <v>2001</v>
      </c>
      <c r="AQ47" s="78" t="b">
        <v>0</v>
      </c>
      <c r="AR47" s="78" t="b">
        <v>0</v>
      </c>
      <c r="AS47" s="78" t="b">
        <v>1</v>
      </c>
      <c r="AT47" s="78"/>
      <c r="AU47" s="78">
        <v>107</v>
      </c>
      <c r="AV47" s="83" t="s">
        <v>2109</v>
      </c>
      <c r="AW47" s="78" t="b">
        <v>0</v>
      </c>
      <c r="AX47" s="78" t="s">
        <v>2191</v>
      </c>
      <c r="AY47" s="83" t="s">
        <v>2236</v>
      </c>
      <c r="AZ47" s="78" t="s">
        <v>66</v>
      </c>
      <c r="BA47" s="78" t="str">
        <f>REPLACE(INDEX(GroupVertices[Group],MATCH(Vertices[[#This Row],[Vertex]],GroupVertices[Vertex],0)),1,1,"")</f>
        <v>2</v>
      </c>
      <c r="BB47" s="48"/>
      <c r="BC47" s="48"/>
      <c r="BD47" s="48"/>
      <c r="BE47" s="48"/>
      <c r="BF47" s="48" t="s">
        <v>555</v>
      </c>
      <c r="BG47" s="48" t="s">
        <v>555</v>
      </c>
      <c r="BH47" s="119" t="s">
        <v>3021</v>
      </c>
      <c r="BI47" s="119" t="s">
        <v>3021</v>
      </c>
      <c r="BJ47" s="119" t="s">
        <v>3103</v>
      </c>
      <c r="BK47" s="119" t="s">
        <v>3103</v>
      </c>
      <c r="BL47" s="119">
        <v>0</v>
      </c>
      <c r="BM47" s="123">
        <v>0</v>
      </c>
      <c r="BN47" s="119">
        <v>0</v>
      </c>
      <c r="BO47" s="123">
        <v>0</v>
      </c>
      <c r="BP47" s="119">
        <v>0</v>
      </c>
      <c r="BQ47" s="123">
        <v>0</v>
      </c>
      <c r="BR47" s="119">
        <v>23</v>
      </c>
      <c r="BS47" s="123">
        <v>100</v>
      </c>
      <c r="BT47" s="119">
        <v>23</v>
      </c>
      <c r="BU47" s="2"/>
      <c r="BV47" s="3"/>
      <c r="BW47" s="3"/>
      <c r="BX47" s="3"/>
      <c r="BY47" s="3"/>
    </row>
    <row r="48" spans="1:77" ht="41.45" customHeight="1">
      <c r="A48" s="64" t="s">
        <v>287</v>
      </c>
      <c r="C48" s="65"/>
      <c r="D48" s="65" t="s">
        <v>64</v>
      </c>
      <c r="E48" s="66">
        <v>163.1030740486092</v>
      </c>
      <c r="F48" s="68">
        <v>99.99828410543822</v>
      </c>
      <c r="G48" s="102" t="s">
        <v>754</v>
      </c>
      <c r="H48" s="65"/>
      <c r="I48" s="69" t="s">
        <v>287</v>
      </c>
      <c r="J48" s="70"/>
      <c r="K48" s="70"/>
      <c r="L48" s="69" t="s">
        <v>2407</v>
      </c>
      <c r="M48" s="73">
        <v>1.571850460955083</v>
      </c>
      <c r="N48" s="74">
        <v>4722.87060546875</v>
      </c>
      <c r="O48" s="74">
        <v>6702.43603515625</v>
      </c>
      <c r="P48" s="75"/>
      <c r="Q48" s="76"/>
      <c r="R48" s="76"/>
      <c r="S48" s="88"/>
      <c r="T48" s="48">
        <v>31</v>
      </c>
      <c r="U48" s="48">
        <v>6</v>
      </c>
      <c r="V48" s="49">
        <v>7609.5</v>
      </c>
      <c r="W48" s="49">
        <v>0.003115</v>
      </c>
      <c r="X48" s="49">
        <v>0.016534</v>
      </c>
      <c r="Y48" s="49">
        <v>11.525595</v>
      </c>
      <c r="Z48" s="49">
        <v>0.01310483870967742</v>
      </c>
      <c r="AA48" s="49">
        <v>0.09375</v>
      </c>
      <c r="AB48" s="71">
        <v>48</v>
      </c>
      <c r="AC48" s="71"/>
      <c r="AD48" s="72"/>
      <c r="AE48" s="78" t="s">
        <v>1506</v>
      </c>
      <c r="AF48" s="78">
        <v>701</v>
      </c>
      <c r="AG48" s="78">
        <v>4134</v>
      </c>
      <c r="AH48" s="78">
        <v>8679</v>
      </c>
      <c r="AI48" s="78">
        <v>2314</v>
      </c>
      <c r="AJ48" s="78"/>
      <c r="AK48" s="78" t="s">
        <v>1672</v>
      </c>
      <c r="AL48" s="78" t="s">
        <v>1433</v>
      </c>
      <c r="AM48" s="83" t="s">
        <v>1876</v>
      </c>
      <c r="AN48" s="78"/>
      <c r="AO48" s="80">
        <v>41312.65048611111</v>
      </c>
      <c r="AP48" s="83" t="s">
        <v>2002</v>
      </c>
      <c r="AQ48" s="78" t="b">
        <v>0</v>
      </c>
      <c r="AR48" s="78" t="b">
        <v>0</v>
      </c>
      <c r="AS48" s="78" t="b">
        <v>1</v>
      </c>
      <c r="AT48" s="78"/>
      <c r="AU48" s="78">
        <v>463</v>
      </c>
      <c r="AV48" s="83" t="s">
        <v>2115</v>
      </c>
      <c r="AW48" s="78" t="b">
        <v>1</v>
      </c>
      <c r="AX48" s="78" t="s">
        <v>2191</v>
      </c>
      <c r="AY48" s="83" t="s">
        <v>2237</v>
      </c>
      <c r="AZ48" s="78" t="s">
        <v>66</v>
      </c>
      <c r="BA48" s="78" t="str">
        <f>REPLACE(INDEX(GroupVertices[Group],MATCH(Vertices[[#This Row],[Vertex]],GroupVertices[Vertex],0)),1,1,"")</f>
        <v>2</v>
      </c>
      <c r="BB48" s="48" t="s">
        <v>526</v>
      </c>
      <c r="BC48" s="48" t="s">
        <v>526</v>
      </c>
      <c r="BD48" s="48" t="s">
        <v>548</v>
      </c>
      <c r="BE48" s="48" t="s">
        <v>548</v>
      </c>
      <c r="BF48" s="48" t="s">
        <v>2983</v>
      </c>
      <c r="BG48" s="48" t="s">
        <v>2983</v>
      </c>
      <c r="BH48" s="119" t="s">
        <v>3022</v>
      </c>
      <c r="BI48" s="119" t="s">
        <v>3072</v>
      </c>
      <c r="BJ48" s="119" t="s">
        <v>3104</v>
      </c>
      <c r="BK48" s="119" t="s">
        <v>3146</v>
      </c>
      <c r="BL48" s="119">
        <v>0</v>
      </c>
      <c r="BM48" s="123">
        <v>0</v>
      </c>
      <c r="BN48" s="119">
        <v>0</v>
      </c>
      <c r="BO48" s="123">
        <v>0</v>
      </c>
      <c r="BP48" s="119">
        <v>0</v>
      </c>
      <c r="BQ48" s="123">
        <v>0</v>
      </c>
      <c r="BR48" s="119">
        <v>114</v>
      </c>
      <c r="BS48" s="123">
        <v>100</v>
      </c>
      <c r="BT48" s="119">
        <v>114</v>
      </c>
      <c r="BU48" s="2"/>
      <c r="BV48" s="3"/>
      <c r="BW48" s="3"/>
      <c r="BX48" s="3"/>
      <c r="BY48" s="3"/>
    </row>
    <row r="49" spans="1:77" ht="41.45" customHeight="1">
      <c r="A49" s="64" t="s">
        <v>337</v>
      </c>
      <c r="C49" s="65"/>
      <c r="D49" s="65" t="s">
        <v>64</v>
      </c>
      <c r="E49" s="66">
        <v>162.0040160462935</v>
      </c>
      <c r="F49" s="68">
        <v>99.99999375281106</v>
      </c>
      <c r="G49" s="102" t="s">
        <v>2138</v>
      </c>
      <c r="H49" s="65"/>
      <c r="I49" s="69" t="s">
        <v>337</v>
      </c>
      <c r="J49" s="70"/>
      <c r="K49" s="70"/>
      <c r="L49" s="69" t="s">
        <v>2408</v>
      </c>
      <c r="M49" s="73">
        <v>1.0020819798335743</v>
      </c>
      <c r="N49" s="74">
        <v>4589.458984375</v>
      </c>
      <c r="O49" s="74">
        <v>5710.0595703125</v>
      </c>
      <c r="P49" s="75"/>
      <c r="Q49" s="76"/>
      <c r="R49" s="76"/>
      <c r="S49" s="88"/>
      <c r="T49" s="48">
        <v>4</v>
      </c>
      <c r="U49" s="48">
        <v>0</v>
      </c>
      <c r="V49" s="49">
        <v>0.666667</v>
      </c>
      <c r="W49" s="49">
        <v>0.002237</v>
      </c>
      <c r="X49" s="49">
        <v>0.004459</v>
      </c>
      <c r="Y49" s="49">
        <v>1.152528</v>
      </c>
      <c r="Z49" s="49">
        <v>0.5</v>
      </c>
      <c r="AA49" s="49">
        <v>0</v>
      </c>
      <c r="AB49" s="71">
        <v>49</v>
      </c>
      <c r="AC49" s="71"/>
      <c r="AD49" s="72"/>
      <c r="AE49" s="78" t="s">
        <v>1507</v>
      </c>
      <c r="AF49" s="78">
        <v>10</v>
      </c>
      <c r="AG49" s="78">
        <v>29</v>
      </c>
      <c r="AH49" s="78">
        <v>7</v>
      </c>
      <c r="AI49" s="78">
        <v>6</v>
      </c>
      <c r="AJ49" s="78"/>
      <c r="AK49" s="78"/>
      <c r="AL49" s="78"/>
      <c r="AM49" s="78"/>
      <c r="AN49" s="78"/>
      <c r="AO49" s="80">
        <v>43067.90195601852</v>
      </c>
      <c r="AP49" s="78"/>
      <c r="AQ49" s="78" t="b">
        <v>1</v>
      </c>
      <c r="AR49" s="78" t="b">
        <v>0</v>
      </c>
      <c r="AS49" s="78" t="b">
        <v>0</v>
      </c>
      <c r="AT49" s="78"/>
      <c r="AU49" s="78">
        <v>0</v>
      </c>
      <c r="AV49" s="78"/>
      <c r="AW49" s="78" t="b">
        <v>0</v>
      </c>
      <c r="AX49" s="78" t="s">
        <v>2191</v>
      </c>
      <c r="AY49" s="83" t="s">
        <v>2238</v>
      </c>
      <c r="AZ49" s="78" t="s">
        <v>65</v>
      </c>
      <c r="BA49" s="78" t="str">
        <f>REPLACE(INDEX(GroupVertices[Group],MATCH(Vertices[[#This Row],[Vertex]],GroupVertices[Vertex],0)),1,1,"")</f>
        <v>2</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231</v>
      </c>
      <c r="C50" s="65"/>
      <c r="D50" s="65" t="s">
        <v>64</v>
      </c>
      <c r="E50" s="66">
        <v>166.04496182679307</v>
      </c>
      <c r="F50" s="68">
        <v>99.99370783130114</v>
      </c>
      <c r="G50" s="102" t="s">
        <v>703</v>
      </c>
      <c r="H50" s="65"/>
      <c r="I50" s="69" t="s">
        <v>231</v>
      </c>
      <c r="J50" s="70"/>
      <c r="K50" s="70"/>
      <c r="L50" s="69" t="s">
        <v>2409</v>
      </c>
      <c r="M50" s="73">
        <v>3.0969700883760667</v>
      </c>
      <c r="N50" s="74">
        <v>5222.19091796875</v>
      </c>
      <c r="O50" s="74">
        <v>1138.807861328125</v>
      </c>
      <c r="P50" s="75"/>
      <c r="Q50" s="76"/>
      <c r="R50" s="76"/>
      <c r="S50" s="88"/>
      <c r="T50" s="48">
        <v>0</v>
      </c>
      <c r="U50" s="48">
        <v>3</v>
      </c>
      <c r="V50" s="49">
        <v>0</v>
      </c>
      <c r="W50" s="49">
        <v>0.00211</v>
      </c>
      <c r="X50" s="49">
        <v>0.004021</v>
      </c>
      <c r="Y50" s="49">
        <v>0.725965</v>
      </c>
      <c r="Z50" s="49">
        <v>0.6666666666666666</v>
      </c>
      <c r="AA50" s="49">
        <v>0</v>
      </c>
      <c r="AB50" s="71">
        <v>50</v>
      </c>
      <c r="AC50" s="71"/>
      <c r="AD50" s="72"/>
      <c r="AE50" s="78" t="s">
        <v>1508</v>
      </c>
      <c r="AF50" s="78">
        <v>6413</v>
      </c>
      <c r="AG50" s="78">
        <v>15122</v>
      </c>
      <c r="AH50" s="78">
        <v>40329</v>
      </c>
      <c r="AI50" s="78">
        <v>35850</v>
      </c>
      <c r="AJ50" s="78"/>
      <c r="AK50" s="78" t="s">
        <v>1673</v>
      </c>
      <c r="AL50" s="78" t="s">
        <v>1804</v>
      </c>
      <c r="AM50" s="83" t="s">
        <v>1877</v>
      </c>
      <c r="AN50" s="78"/>
      <c r="AO50" s="80">
        <v>40640.27716435185</v>
      </c>
      <c r="AP50" s="83" t="s">
        <v>2003</v>
      </c>
      <c r="AQ50" s="78" t="b">
        <v>0</v>
      </c>
      <c r="AR50" s="78" t="b">
        <v>0</v>
      </c>
      <c r="AS50" s="78" t="b">
        <v>1</v>
      </c>
      <c r="AT50" s="78"/>
      <c r="AU50" s="78">
        <v>1418</v>
      </c>
      <c r="AV50" s="83" t="s">
        <v>2117</v>
      </c>
      <c r="AW50" s="78" t="b">
        <v>0</v>
      </c>
      <c r="AX50" s="78" t="s">
        <v>2191</v>
      </c>
      <c r="AY50" s="83" t="s">
        <v>2239</v>
      </c>
      <c r="AZ50" s="78" t="s">
        <v>66</v>
      </c>
      <c r="BA50" s="78" t="str">
        <f>REPLACE(INDEX(GroupVertices[Group],MATCH(Vertices[[#This Row],[Vertex]],GroupVertices[Vertex],0)),1,1,"")</f>
        <v>3</v>
      </c>
      <c r="BB50" s="48"/>
      <c r="BC50" s="48"/>
      <c r="BD50" s="48"/>
      <c r="BE50" s="48"/>
      <c r="BF50" s="48" t="s">
        <v>554</v>
      </c>
      <c r="BG50" s="48" t="s">
        <v>554</v>
      </c>
      <c r="BH50" s="119" t="s">
        <v>3019</v>
      </c>
      <c r="BI50" s="119" t="s">
        <v>3019</v>
      </c>
      <c r="BJ50" s="119" t="s">
        <v>3101</v>
      </c>
      <c r="BK50" s="119" t="s">
        <v>3101</v>
      </c>
      <c r="BL50" s="119">
        <v>1</v>
      </c>
      <c r="BM50" s="123">
        <v>2.380952380952381</v>
      </c>
      <c r="BN50" s="119">
        <v>0</v>
      </c>
      <c r="BO50" s="123">
        <v>0</v>
      </c>
      <c r="BP50" s="119">
        <v>0</v>
      </c>
      <c r="BQ50" s="123">
        <v>0</v>
      </c>
      <c r="BR50" s="119">
        <v>41</v>
      </c>
      <c r="BS50" s="123">
        <v>97.61904761904762</v>
      </c>
      <c r="BT50" s="119">
        <v>42</v>
      </c>
      <c r="BU50" s="2"/>
      <c r="BV50" s="3"/>
      <c r="BW50" s="3"/>
      <c r="BX50" s="3"/>
      <c r="BY50" s="3"/>
    </row>
    <row r="51" spans="1:77" ht="41.45" customHeight="1">
      <c r="A51" s="64" t="s">
        <v>232</v>
      </c>
      <c r="C51" s="65"/>
      <c r="D51" s="65" t="s">
        <v>64</v>
      </c>
      <c r="E51" s="66">
        <v>167.36276048389365</v>
      </c>
      <c r="F51" s="68">
        <v>99.99165792037077</v>
      </c>
      <c r="G51" s="102" t="s">
        <v>704</v>
      </c>
      <c r="H51" s="65"/>
      <c r="I51" s="69" t="s">
        <v>232</v>
      </c>
      <c r="J51" s="70"/>
      <c r="K51" s="70"/>
      <c r="L51" s="69" t="s">
        <v>2410</v>
      </c>
      <c r="M51" s="73">
        <v>3.7801370710995905</v>
      </c>
      <c r="N51" s="74">
        <v>6776.4501953125</v>
      </c>
      <c r="O51" s="74">
        <v>3107.53271484375</v>
      </c>
      <c r="P51" s="75"/>
      <c r="Q51" s="76"/>
      <c r="R51" s="76"/>
      <c r="S51" s="88"/>
      <c r="T51" s="48">
        <v>1</v>
      </c>
      <c r="U51" s="48">
        <v>1</v>
      </c>
      <c r="V51" s="49">
        <v>0</v>
      </c>
      <c r="W51" s="49">
        <v>0</v>
      </c>
      <c r="X51" s="49">
        <v>0</v>
      </c>
      <c r="Y51" s="49">
        <v>0.999997</v>
      </c>
      <c r="Z51" s="49">
        <v>0</v>
      </c>
      <c r="AA51" s="49" t="s">
        <v>2601</v>
      </c>
      <c r="AB51" s="71">
        <v>51</v>
      </c>
      <c r="AC51" s="71"/>
      <c r="AD51" s="72"/>
      <c r="AE51" s="78" t="s">
        <v>1509</v>
      </c>
      <c r="AF51" s="78">
        <v>3275</v>
      </c>
      <c r="AG51" s="78">
        <v>20044</v>
      </c>
      <c r="AH51" s="78">
        <v>118954</v>
      </c>
      <c r="AI51" s="78">
        <v>27665</v>
      </c>
      <c r="AJ51" s="78"/>
      <c r="AK51" s="78" t="s">
        <v>1674</v>
      </c>
      <c r="AL51" s="78" t="s">
        <v>1437</v>
      </c>
      <c r="AM51" s="83" t="s">
        <v>1878</v>
      </c>
      <c r="AN51" s="78"/>
      <c r="AO51" s="80">
        <v>39159.65636574074</v>
      </c>
      <c r="AP51" s="83" t="s">
        <v>2004</v>
      </c>
      <c r="AQ51" s="78" t="b">
        <v>0</v>
      </c>
      <c r="AR51" s="78" t="b">
        <v>0</v>
      </c>
      <c r="AS51" s="78" t="b">
        <v>1</v>
      </c>
      <c r="AT51" s="78"/>
      <c r="AU51" s="78">
        <v>594</v>
      </c>
      <c r="AV51" s="83" t="s">
        <v>2113</v>
      </c>
      <c r="AW51" s="78" t="b">
        <v>0</v>
      </c>
      <c r="AX51" s="78" t="s">
        <v>2191</v>
      </c>
      <c r="AY51" s="83" t="s">
        <v>2240</v>
      </c>
      <c r="AZ51" s="78" t="s">
        <v>66</v>
      </c>
      <c r="BA51" s="78" t="str">
        <f>REPLACE(INDEX(GroupVertices[Group],MATCH(Vertices[[#This Row],[Vertex]],GroupVertices[Vertex],0)),1,1,"")</f>
        <v>9</v>
      </c>
      <c r="BB51" s="48" t="s">
        <v>474</v>
      </c>
      <c r="BC51" s="48" t="s">
        <v>474</v>
      </c>
      <c r="BD51" s="48" t="s">
        <v>537</v>
      </c>
      <c r="BE51" s="48" t="s">
        <v>537</v>
      </c>
      <c r="BF51" s="48" t="s">
        <v>293</v>
      </c>
      <c r="BG51" s="48" t="s">
        <v>293</v>
      </c>
      <c r="BH51" s="119" t="s">
        <v>3023</v>
      </c>
      <c r="BI51" s="119" t="s">
        <v>3023</v>
      </c>
      <c r="BJ51" s="119" t="s">
        <v>3105</v>
      </c>
      <c r="BK51" s="119" t="s">
        <v>3105</v>
      </c>
      <c r="BL51" s="119">
        <v>0</v>
      </c>
      <c r="BM51" s="123">
        <v>0</v>
      </c>
      <c r="BN51" s="119">
        <v>0</v>
      </c>
      <c r="BO51" s="123">
        <v>0</v>
      </c>
      <c r="BP51" s="119">
        <v>0</v>
      </c>
      <c r="BQ51" s="123">
        <v>0</v>
      </c>
      <c r="BR51" s="119">
        <v>12</v>
      </c>
      <c r="BS51" s="123">
        <v>100</v>
      </c>
      <c r="BT51" s="119">
        <v>12</v>
      </c>
      <c r="BU51" s="2"/>
      <c r="BV51" s="3"/>
      <c r="BW51" s="3"/>
      <c r="BX51" s="3"/>
      <c r="BY51" s="3"/>
    </row>
    <row r="52" spans="1:77" ht="41.45" customHeight="1">
      <c r="A52" s="64" t="s">
        <v>233</v>
      </c>
      <c r="C52" s="65"/>
      <c r="D52" s="65" t="s">
        <v>64</v>
      </c>
      <c r="E52" s="66">
        <v>162.0032128370348</v>
      </c>
      <c r="F52" s="68">
        <v>99.99999500224885</v>
      </c>
      <c r="G52" s="102" t="s">
        <v>705</v>
      </c>
      <c r="H52" s="65"/>
      <c r="I52" s="69" t="s">
        <v>233</v>
      </c>
      <c r="J52" s="70"/>
      <c r="K52" s="70"/>
      <c r="L52" s="69" t="s">
        <v>2411</v>
      </c>
      <c r="M52" s="73">
        <v>1.0016655838668596</v>
      </c>
      <c r="N52" s="74">
        <v>6018.07666015625</v>
      </c>
      <c r="O52" s="74">
        <v>2128.274169921875</v>
      </c>
      <c r="P52" s="75"/>
      <c r="Q52" s="76"/>
      <c r="R52" s="76"/>
      <c r="S52" s="88"/>
      <c r="T52" s="48">
        <v>0</v>
      </c>
      <c r="U52" s="48">
        <v>5</v>
      </c>
      <c r="V52" s="49">
        <v>0</v>
      </c>
      <c r="W52" s="49">
        <v>0.002688</v>
      </c>
      <c r="X52" s="49">
        <v>0.012278</v>
      </c>
      <c r="Y52" s="49">
        <v>1.136763</v>
      </c>
      <c r="Z52" s="49">
        <v>0.7</v>
      </c>
      <c r="AA52" s="49">
        <v>0</v>
      </c>
      <c r="AB52" s="71">
        <v>52</v>
      </c>
      <c r="AC52" s="71"/>
      <c r="AD52" s="72"/>
      <c r="AE52" s="78" t="s">
        <v>1510</v>
      </c>
      <c r="AF52" s="78">
        <v>88</v>
      </c>
      <c r="AG52" s="78">
        <v>26</v>
      </c>
      <c r="AH52" s="78">
        <v>1</v>
      </c>
      <c r="AI52" s="78">
        <v>1</v>
      </c>
      <c r="AJ52" s="78"/>
      <c r="AK52" s="78" t="s">
        <v>1675</v>
      </c>
      <c r="AL52" s="78" t="s">
        <v>1805</v>
      </c>
      <c r="AM52" s="83" t="s">
        <v>1879</v>
      </c>
      <c r="AN52" s="78"/>
      <c r="AO52" s="80">
        <v>43678.52990740741</v>
      </c>
      <c r="AP52" s="83" t="s">
        <v>2005</v>
      </c>
      <c r="AQ52" s="78" t="b">
        <v>1</v>
      </c>
      <c r="AR52" s="78" t="b">
        <v>0</v>
      </c>
      <c r="AS52" s="78" t="b">
        <v>0</v>
      </c>
      <c r="AT52" s="78"/>
      <c r="AU52" s="78">
        <v>1</v>
      </c>
      <c r="AV52" s="78"/>
      <c r="AW52" s="78" t="b">
        <v>0</v>
      </c>
      <c r="AX52" s="78" t="s">
        <v>2191</v>
      </c>
      <c r="AY52" s="83" t="s">
        <v>2241</v>
      </c>
      <c r="AZ52" s="78" t="s">
        <v>66</v>
      </c>
      <c r="BA52" s="78" t="str">
        <f>REPLACE(INDEX(GroupVertices[Group],MATCH(Vertices[[#This Row],[Vertex]],GroupVertices[Vertex],0)),1,1,"")</f>
        <v>3</v>
      </c>
      <c r="BB52" s="48"/>
      <c r="BC52" s="48"/>
      <c r="BD52" s="48"/>
      <c r="BE52" s="48"/>
      <c r="BF52" s="48" t="s">
        <v>553</v>
      </c>
      <c r="BG52" s="48" t="s">
        <v>553</v>
      </c>
      <c r="BH52" s="119" t="s">
        <v>3018</v>
      </c>
      <c r="BI52" s="119" t="s">
        <v>3018</v>
      </c>
      <c r="BJ52" s="119" t="s">
        <v>3100</v>
      </c>
      <c r="BK52" s="119" t="s">
        <v>3100</v>
      </c>
      <c r="BL52" s="119">
        <v>0</v>
      </c>
      <c r="BM52" s="123">
        <v>0</v>
      </c>
      <c r="BN52" s="119">
        <v>0</v>
      </c>
      <c r="BO52" s="123">
        <v>0</v>
      </c>
      <c r="BP52" s="119">
        <v>0</v>
      </c>
      <c r="BQ52" s="123">
        <v>0</v>
      </c>
      <c r="BR52" s="119">
        <v>16</v>
      </c>
      <c r="BS52" s="123">
        <v>100</v>
      </c>
      <c r="BT52" s="119">
        <v>16</v>
      </c>
      <c r="BU52" s="2"/>
      <c r="BV52" s="3"/>
      <c r="BW52" s="3"/>
      <c r="BX52" s="3"/>
      <c r="BY52" s="3"/>
    </row>
    <row r="53" spans="1:77" ht="41.45" customHeight="1">
      <c r="A53" s="64" t="s">
        <v>234</v>
      </c>
      <c r="C53" s="65"/>
      <c r="D53" s="65" t="s">
        <v>64</v>
      </c>
      <c r="E53" s="66">
        <v>162.02489948701958</v>
      </c>
      <c r="F53" s="68">
        <v>99.99996126742857</v>
      </c>
      <c r="G53" s="102" t="s">
        <v>706</v>
      </c>
      <c r="H53" s="65"/>
      <c r="I53" s="69" t="s">
        <v>234</v>
      </c>
      <c r="J53" s="70"/>
      <c r="K53" s="70"/>
      <c r="L53" s="69" t="s">
        <v>2412</v>
      </c>
      <c r="M53" s="73">
        <v>1.0129082749681608</v>
      </c>
      <c r="N53" s="74">
        <v>8400.7197265625</v>
      </c>
      <c r="O53" s="74">
        <v>6436.642578125</v>
      </c>
      <c r="P53" s="75"/>
      <c r="Q53" s="76"/>
      <c r="R53" s="76"/>
      <c r="S53" s="88"/>
      <c r="T53" s="48">
        <v>0</v>
      </c>
      <c r="U53" s="48">
        <v>3</v>
      </c>
      <c r="V53" s="49">
        <v>0</v>
      </c>
      <c r="W53" s="49">
        <v>0.002545</v>
      </c>
      <c r="X53" s="49">
        <v>0.00792</v>
      </c>
      <c r="Y53" s="49">
        <v>0.877409</v>
      </c>
      <c r="Z53" s="49">
        <v>0.6666666666666666</v>
      </c>
      <c r="AA53" s="49">
        <v>0</v>
      </c>
      <c r="AB53" s="71">
        <v>53</v>
      </c>
      <c r="AC53" s="71"/>
      <c r="AD53" s="72"/>
      <c r="AE53" s="78" t="s">
        <v>1511</v>
      </c>
      <c r="AF53" s="78">
        <v>262</v>
      </c>
      <c r="AG53" s="78">
        <v>107</v>
      </c>
      <c r="AH53" s="78">
        <v>522</v>
      </c>
      <c r="AI53" s="78">
        <v>251</v>
      </c>
      <c r="AJ53" s="78"/>
      <c r="AK53" s="78" t="s">
        <v>1676</v>
      </c>
      <c r="AL53" s="78" t="s">
        <v>1433</v>
      </c>
      <c r="AM53" s="83" t="s">
        <v>1880</v>
      </c>
      <c r="AN53" s="78"/>
      <c r="AO53" s="80">
        <v>41278.75078703704</v>
      </c>
      <c r="AP53" s="83" t="s">
        <v>2006</v>
      </c>
      <c r="AQ53" s="78" t="b">
        <v>1</v>
      </c>
      <c r="AR53" s="78" t="b">
        <v>0</v>
      </c>
      <c r="AS53" s="78" t="b">
        <v>0</v>
      </c>
      <c r="AT53" s="78"/>
      <c r="AU53" s="78">
        <v>6</v>
      </c>
      <c r="AV53" s="83" t="s">
        <v>2113</v>
      </c>
      <c r="AW53" s="78" t="b">
        <v>0</v>
      </c>
      <c r="AX53" s="78" t="s">
        <v>2191</v>
      </c>
      <c r="AY53" s="83" t="s">
        <v>2242</v>
      </c>
      <c r="AZ53" s="78" t="s">
        <v>66</v>
      </c>
      <c r="BA53" s="78" t="str">
        <f>REPLACE(INDEX(GroupVertices[Group],MATCH(Vertices[[#This Row],[Vertex]],GroupVertices[Vertex],0)),1,1,"")</f>
        <v>7</v>
      </c>
      <c r="BB53" s="48"/>
      <c r="BC53" s="48"/>
      <c r="BD53" s="48"/>
      <c r="BE53" s="48"/>
      <c r="BF53" s="48" t="s">
        <v>556</v>
      </c>
      <c r="BG53" s="48" t="s">
        <v>556</v>
      </c>
      <c r="BH53" s="119" t="s">
        <v>3015</v>
      </c>
      <c r="BI53" s="119" t="s">
        <v>3069</v>
      </c>
      <c r="BJ53" s="119" t="s">
        <v>3097</v>
      </c>
      <c r="BK53" s="119" t="s">
        <v>3097</v>
      </c>
      <c r="BL53" s="119">
        <v>0</v>
      </c>
      <c r="BM53" s="123">
        <v>0</v>
      </c>
      <c r="BN53" s="119">
        <v>0</v>
      </c>
      <c r="BO53" s="123">
        <v>0</v>
      </c>
      <c r="BP53" s="119">
        <v>0</v>
      </c>
      <c r="BQ53" s="123">
        <v>0</v>
      </c>
      <c r="BR53" s="119">
        <v>92</v>
      </c>
      <c r="BS53" s="123">
        <v>100</v>
      </c>
      <c r="BT53" s="119">
        <v>92</v>
      </c>
      <c r="BU53" s="2"/>
      <c r="BV53" s="3"/>
      <c r="BW53" s="3"/>
      <c r="BX53" s="3"/>
      <c r="BY53" s="3"/>
    </row>
    <row r="54" spans="1:77" ht="41.45" customHeight="1">
      <c r="A54" s="64" t="s">
        <v>338</v>
      </c>
      <c r="C54" s="65"/>
      <c r="D54" s="65" t="s">
        <v>64</v>
      </c>
      <c r="E54" s="66">
        <v>167.0039936816761</v>
      </c>
      <c r="F54" s="68">
        <v>99.99221600258261</v>
      </c>
      <c r="G54" s="102" t="s">
        <v>2139</v>
      </c>
      <c r="H54" s="65"/>
      <c r="I54" s="69" t="s">
        <v>338</v>
      </c>
      <c r="J54" s="70"/>
      <c r="K54" s="70"/>
      <c r="L54" s="69" t="s">
        <v>2413</v>
      </c>
      <c r="M54" s="73">
        <v>3.5941468726336168</v>
      </c>
      <c r="N54" s="74">
        <v>8798.0751953125</v>
      </c>
      <c r="O54" s="74">
        <v>6916.955078125</v>
      </c>
      <c r="P54" s="75"/>
      <c r="Q54" s="76"/>
      <c r="R54" s="76"/>
      <c r="S54" s="88"/>
      <c r="T54" s="48">
        <v>3</v>
      </c>
      <c r="U54" s="48">
        <v>0</v>
      </c>
      <c r="V54" s="49">
        <v>0</v>
      </c>
      <c r="W54" s="49">
        <v>0.002545</v>
      </c>
      <c r="X54" s="49">
        <v>0.00792</v>
      </c>
      <c r="Y54" s="49">
        <v>0.877409</v>
      </c>
      <c r="Z54" s="49">
        <v>0.6666666666666666</v>
      </c>
      <c r="AA54" s="49">
        <v>0</v>
      </c>
      <c r="AB54" s="71">
        <v>54</v>
      </c>
      <c r="AC54" s="71"/>
      <c r="AD54" s="72"/>
      <c r="AE54" s="78" t="s">
        <v>1512</v>
      </c>
      <c r="AF54" s="78">
        <v>595</v>
      </c>
      <c r="AG54" s="78">
        <v>18704</v>
      </c>
      <c r="AH54" s="78">
        <v>17922</v>
      </c>
      <c r="AI54" s="78">
        <v>3240</v>
      </c>
      <c r="AJ54" s="78"/>
      <c r="AK54" s="78" t="s">
        <v>1677</v>
      </c>
      <c r="AL54" s="78" t="s">
        <v>1433</v>
      </c>
      <c r="AM54" s="83" t="s">
        <v>1881</v>
      </c>
      <c r="AN54" s="78"/>
      <c r="AO54" s="80">
        <v>39920.41789351852</v>
      </c>
      <c r="AP54" s="83" t="s">
        <v>2007</v>
      </c>
      <c r="AQ54" s="78" t="b">
        <v>0</v>
      </c>
      <c r="AR54" s="78" t="b">
        <v>0</v>
      </c>
      <c r="AS54" s="78" t="b">
        <v>1</v>
      </c>
      <c r="AT54" s="78"/>
      <c r="AU54" s="78">
        <v>339</v>
      </c>
      <c r="AV54" s="83" t="s">
        <v>2118</v>
      </c>
      <c r="AW54" s="78" t="b">
        <v>1</v>
      </c>
      <c r="AX54" s="78" t="s">
        <v>2191</v>
      </c>
      <c r="AY54" s="83" t="s">
        <v>2243</v>
      </c>
      <c r="AZ54" s="78" t="s">
        <v>65</v>
      </c>
      <c r="BA54" s="78" t="str">
        <f>REPLACE(INDEX(GroupVertices[Group],MATCH(Vertices[[#This Row],[Vertex]],GroupVertices[Vertex],0)),1,1,"")</f>
        <v>7</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235</v>
      </c>
      <c r="C55" s="65"/>
      <c r="D55" s="65" t="s">
        <v>64</v>
      </c>
      <c r="E55" s="66">
        <v>162.01419003023696</v>
      </c>
      <c r="F55" s="68">
        <v>99.99997792659909</v>
      </c>
      <c r="G55" s="102" t="s">
        <v>707</v>
      </c>
      <c r="H55" s="65"/>
      <c r="I55" s="69" t="s">
        <v>235</v>
      </c>
      <c r="J55" s="70"/>
      <c r="K55" s="70"/>
      <c r="L55" s="69" t="s">
        <v>2414</v>
      </c>
      <c r="M55" s="73">
        <v>1.007356328745296</v>
      </c>
      <c r="N55" s="74">
        <v>9683.6220703125</v>
      </c>
      <c r="O55" s="74">
        <v>5407.50634765625</v>
      </c>
      <c r="P55" s="75"/>
      <c r="Q55" s="76"/>
      <c r="R55" s="76"/>
      <c r="S55" s="88"/>
      <c r="T55" s="48">
        <v>0</v>
      </c>
      <c r="U55" s="48">
        <v>1</v>
      </c>
      <c r="V55" s="49">
        <v>0</v>
      </c>
      <c r="W55" s="49">
        <v>0.001808</v>
      </c>
      <c r="X55" s="49">
        <v>0.000796</v>
      </c>
      <c r="Y55" s="49">
        <v>0.402208</v>
      </c>
      <c r="Z55" s="49">
        <v>0</v>
      </c>
      <c r="AA55" s="49">
        <v>0</v>
      </c>
      <c r="AB55" s="71">
        <v>55</v>
      </c>
      <c r="AC55" s="71"/>
      <c r="AD55" s="72"/>
      <c r="AE55" s="78" t="s">
        <v>1513</v>
      </c>
      <c r="AF55" s="78">
        <v>188</v>
      </c>
      <c r="AG55" s="78">
        <v>67</v>
      </c>
      <c r="AH55" s="78">
        <v>224</v>
      </c>
      <c r="AI55" s="78">
        <v>93</v>
      </c>
      <c r="AJ55" s="78"/>
      <c r="AK55" s="78" t="s">
        <v>1678</v>
      </c>
      <c r="AL55" s="78" t="s">
        <v>1433</v>
      </c>
      <c r="AM55" s="83" t="s">
        <v>1882</v>
      </c>
      <c r="AN55" s="78"/>
      <c r="AO55" s="80">
        <v>42796.52425925926</v>
      </c>
      <c r="AP55" s="83" t="s">
        <v>2008</v>
      </c>
      <c r="AQ55" s="78" t="b">
        <v>1</v>
      </c>
      <c r="AR55" s="78" t="b">
        <v>0</v>
      </c>
      <c r="AS55" s="78" t="b">
        <v>0</v>
      </c>
      <c r="AT55" s="78"/>
      <c r="AU55" s="78">
        <v>2</v>
      </c>
      <c r="AV55" s="78"/>
      <c r="AW55" s="78" t="b">
        <v>0</v>
      </c>
      <c r="AX55" s="78" t="s">
        <v>2191</v>
      </c>
      <c r="AY55" s="83" t="s">
        <v>2244</v>
      </c>
      <c r="AZ55" s="78" t="s">
        <v>66</v>
      </c>
      <c r="BA55" s="78" t="str">
        <f>REPLACE(INDEX(GroupVertices[Group],MATCH(Vertices[[#This Row],[Vertex]],GroupVertices[Vertex],0)),1,1,"")</f>
        <v>7</v>
      </c>
      <c r="BB55" s="48" t="s">
        <v>475</v>
      </c>
      <c r="BC55" s="48" t="s">
        <v>475</v>
      </c>
      <c r="BD55" s="48" t="s">
        <v>538</v>
      </c>
      <c r="BE55" s="48" t="s">
        <v>538</v>
      </c>
      <c r="BF55" s="48" t="s">
        <v>557</v>
      </c>
      <c r="BG55" s="48" t="s">
        <v>557</v>
      </c>
      <c r="BH55" s="119" t="s">
        <v>3024</v>
      </c>
      <c r="BI55" s="119" t="s">
        <v>3024</v>
      </c>
      <c r="BJ55" s="119" t="s">
        <v>3106</v>
      </c>
      <c r="BK55" s="119" t="s">
        <v>3106</v>
      </c>
      <c r="BL55" s="119">
        <v>0</v>
      </c>
      <c r="BM55" s="123">
        <v>0</v>
      </c>
      <c r="BN55" s="119">
        <v>1</v>
      </c>
      <c r="BO55" s="123">
        <v>5</v>
      </c>
      <c r="BP55" s="119">
        <v>0</v>
      </c>
      <c r="BQ55" s="123">
        <v>0</v>
      </c>
      <c r="BR55" s="119">
        <v>19</v>
      </c>
      <c r="BS55" s="123">
        <v>95</v>
      </c>
      <c r="BT55" s="119">
        <v>20</v>
      </c>
      <c r="BU55" s="2"/>
      <c r="BV55" s="3"/>
      <c r="BW55" s="3"/>
      <c r="BX55" s="3"/>
      <c r="BY55" s="3"/>
    </row>
    <row r="56" spans="1:77" ht="41.45" customHeight="1">
      <c r="A56" s="64" t="s">
        <v>236</v>
      </c>
      <c r="C56" s="65"/>
      <c r="D56" s="65" t="s">
        <v>64</v>
      </c>
      <c r="E56" s="66">
        <v>162.02382854134132</v>
      </c>
      <c r="F56" s="68">
        <v>99.99996293334563</v>
      </c>
      <c r="G56" s="102" t="s">
        <v>708</v>
      </c>
      <c r="H56" s="65"/>
      <c r="I56" s="69" t="s">
        <v>236</v>
      </c>
      <c r="J56" s="70"/>
      <c r="K56" s="70"/>
      <c r="L56" s="69" t="s">
        <v>2415</v>
      </c>
      <c r="M56" s="73">
        <v>1.0123530803458745</v>
      </c>
      <c r="N56" s="74">
        <v>8707.181640625</v>
      </c>
      <c r="O56" s="74">
        <v>5175.953125</v>
      </c>
      <c r="P56" s="75"/>
      <c r="Q56" s="76"/>
      <c r="R56" s="76"/>
      <c r="S56" s="88"/>
      <c r="T56" s="48">
        <v>0</v>
      </c>
      <c r="U56" s="48">
        <v>1</v>
      </c>
      <c r="V56" s="49">
        <v>0</v>
      </c>
      <c r="W56" s="49">
        <v>0.001808</v>
      </c>
      <c r="X56" s="49">
        <v>0.000796</v>
      </c>
      <c r="Y56" s="49">
        <v>0.402208</v>
      </c>
      <c r="Z56" s="49">
        <v>0</v>
      </c>
      <c r="AA56" s="49">
        <v>0</v>
      </c>
      <c r="AB56" s="71">
        <v>56</v>
      </c>
      <c r="AC56" s="71"/>
      <c r="AD56" s="72"/>
      <c r="AE56" s="78" t="s">
        <v>1514</v>
      </c>
      <c r="AF56" s="78">
        <v>258</v>
      </c>
      <c r="AG56" s="78">
        <v>103</v>
      </c>
      <c r="AH56" s="78">
        <v>375</v>
      </c>
      <c r="AI56" s="78">
        <v>587</v>
      </c>
      <c r="AJ56" s="78"/>
      <c r="AK56" s="78" t="s">
        <v>1679</v>
      </c>
      <c r="AL56" s="78" t="s">
        <v>1437</v>
      </c>
      <c r="AM56" s="78"/>
      <c r="AN56" s="78"/>
      <c r="AO56" s="80">
        <v>41379.72435185185</v>
      </c>
      <c r="AP56" s="83" t="s">
        <v>2009</v>
      </c>
      <c r="AQ56" s="78" t="b">
        <v>0</v>
      </c>
      <c r="AR56" s="78" t="b">
        <v>0</v>
      </c>
      <c r="AS56" s="78" t="b">
        <v>1</v>
      </c>
      <c r="AT56" s="78"/>
      <c r="AU56" s="78">
        <v>9</v>
      </c>
      <c r="AV56" s="83" t="s">
        <v>2113</v>
      </c>
      <c r="AW56" s="78" t="b">
        <v>0</v>
      </c>
      <c r="AX56" s="78" t="s">
        <v>2191</v>
      </c>
      <c r="AY56" s="83" t="s">
        <v>2245</v>
      </c>
      <c r="AZ56" s="78" t="s">
        <v>66</v>
      </c>
      <c r="BA56" s="78" t="str">
        <f>REPLACE(INDEX(GroupVertices[Group],MATCH(Vertices[[#This Row],[Vertex]],GroupVertices[Vertex],0)),1,1,"")</f>
        <v>7</v>
      </c>
      <c r="BB56" s="48"/>
      <c r="BC56" s="48"/>
      <c r="BD56" s="48"/>
      <c r="BE56" s="48"/>
      <c r="BF56" s="48" t="s">
        <v>556</v>
      </c>
      <c r="BG56" s="48" t="s">
        <v>556</v>
      </c>
      <c r="BH56" s="119" t="s">
        <v>3025</v>
      </c>
      <c r="BI56" s="119" t="s">
        <v>3025</v>
      </c>
      <c r="BJ56" s="119" t="s">
        <v>3107</v>
      </c>
      <c r="BK56" s="119" t="s">
        <v>3107</v>
      </c>
      <c r="BL56" s="119">
        <v>0</v>
      </c>
      <c r="BM56" s="123">
        <v>0</v>
      </c>
      <c r="BN56" s="119">
        <v>0</v>
      </c>
      <c r="BO56" s="123">
        <v>0</v>
      </c>
      <c r="BP56" s="119">
        <v>0</v>
      </c>
      <c r="BQ56" s="123">
        <v>0</v>
      </c>
      <c r="BR56" s="119">
        <v>20</v>
      </c>
      <c r="BS56" s="123">
        <v>100</v>
      </c>
      <c r="BT56" s="119">
        <v>20</v>
      </c>
      <c r="BU56" s="2"/>
      <c r="BV56" s="3"/>
      <c r="BW56" s="3"/>
      <c r="BX56" s="3"/>
      <c r="BY56" s="3"/>
    </row>
    <row r="57" spans="1:77" ht="41.45" customHeight="1">
      <c r="A57" s="64" t="s">
        <v>239</v>
      </c>
      <c r="C57" s="65"/>
      <c r="D57" s="65" t="s">
        <v>64</v>
      </c>
      <c r="E57" s="66">
        <v>162.00294510061522</v>
      </c>
      <c r="F57" s="68">
        <v>99.9999954187281</v>
      </c>
      <c r="G57" s="102" t="s">
        <v>711</v>
      </c>
      <c r="H57" s="65"/>
      <c r="I57" s="69" t="s">
        <v>239</v>
      </c>
      <c r="J57" s="70"/>
      <c r="K57" s="70"/>
      <c r="L57" s="69" t="s">
        <v>2416</v>
      </c>
      <c r="M57" s="73">
        <v>1.001526785211288</v>
      </c>
      <c r="N57" s="74">
        <v>4035.265380859375</v>
      </c>
      <c r="O57" s="74">
        <v>1554.147216796875</v>
      </c>
      <c r="P57" s="75"/>
      <c r="Q57" s="76"/>
      <c r="R57" s="76"/>
      <c r="S57" s="88"/>
      <c r="T57" s="48">
        <v>0</v>
      </c>
      <c r="U57" s="48">
        <v>5</v>
      </c>
      <c r="V57" s="49">
        <v>213</v>
      </c>
      <c r="W57" s="49">
        <v>0.002688</v>
      </c>
      <c r="X57" s="49">
        <v>0.01005</v>
      </c>
      <c r="Y57" s="49">
        <v>1.253938</v>
      </c>
      <c r="Z57" s="49">
        <v>0.25</v>
      </c>
      <c r="AA57" s="49">
        <v>0</v>
      </c>
      <c r="AB57" s="71">
        <v>57</v>
      </c>
      <c r="AC57" s="71"/>
      <c r="AD57" s="72"/>
      <c r="AE57" s="78" t="s">
        <v>1515</v>
      </c>
      <c r="AF57" s="78">
        <v>225</v>
      </c>
      <c r="AG57" s="78">
        <v>25</v>
      </c>
      <c r="AH57" s="78">
        <v>22</v>
      </c>
      <c r="AI57" s="78">
        <v>0</v>
      </c>
      <c r="AJ57" s="78"/>
      <c r="AK57" s="78" t="s">
        <v>1680</v>
      </c>
      <c r="AL57" s="78"/>
      <c r="AM57" s="83" t="s">
        <v>1883</v>
      </c>
      <c r="AN57" s="78"/>
      <c r="AO57" s="80">
        <v>43741.299212962964</v>
      </c>
      <c r="AP57" s="83" t="s">
        <v>2010</v>
      </c>
      <c r="AQ57" s="78" t="b">
        <v>1</v>
      </c>
      <c r="AR57" s="78" t="b">
        <v>0</v>
      </c>
      <c r="AS57" s="78" t="b">
        <v>0</v>
      </c>
      <c r="AT57" s="78"/>
      <c r="AU57" s="78">
        <v>1</v>
      </c>
      <c r="AV57" s="78"/>
      <c r="AW57" s="78" t="b">
        <v>0</v>
      </c>
      <c r="AX57" s="78" t="s">
        <v>2191</v>
      </c>
      <c r="AY57" s="83" t="s">
        <v>2246</v>
      </c>
      <c r="AZ57" s="78" t="s">
        <v>66</v>
      </c>
      <c r="BA57" s="78" t="str">
        <f>REPLACE(INDEX(GroupVertices[Group],MATCH(Vertices[[#This Row],[Vertex]],GroupVertices[Vertex],0)),1,1,"")</f>
        <v>3</v>
      </c>
      <c r="BB57" s="48"/>
      <c r="BC57" s="48"/>
      <c r="BD57" s="48"/>
      <c r="BE57" s="48"/>
      <c r="BF57" s="48" t="s">
        <v>559</v>
      </c>
      <c r="BG57" s="48" t="s">
        <v>559</v>
      </c>
      <c r="BH57" s="119" t="s">
        <v>3026</v>
      </c>
      <c r="BI57" s="119" t="s">
        <v>3073</v>
      </c>
      <c r="BJ57" s="119" t="s">
        <v>3108</v>
      </c>
      <c r="BK57" s="119" t="s">
        <v>3108</v>
      </c>
      <c r="BL57" s="119">
        <v>0</v>
      </c>
      <c r="BM57" s="123">
        <v>0</v>
      </c>
      <c r="BN57" s="119">
        <v>0</v>
      </c>
      <c r="BO57" s="123">
        <v>0</v>
      </c>
      <c r="BP57" s="119">
        <v>0</v>
      </c>
      <c r="BQ57" s="123">
        <v>0</v>
      </c>
      <c r="BR57" s="119">
        <v>111</v>
      </c>
      <c r="BS57" s="123">
        <v>100</v>
      </c>
      <c r="BT57" s="119">
        <v>111</v>
      </c>
      <c r="BU57" s="2"/>
      <c r="BV57" s="3"/>
      <c r="BW57" s="3"/>
      <c r="BX57" s="3"/>
      <c r="BY57" s="3"/>
    </row>
    <row r="58" spans="1:77" ht="41.45" customHeight="1">
      <c r="A58" s="64" t="s">
        <v>339</v>
      </c>
      <c r="C58" s="65"/>
      <c r="D58" s="65" t="s">
        <v>64</v>
      </c>
      <c r="E58" s="66">
        <v>1000</v>
      </c>
      <c r="F58" s="68">
        <v>70</v>
      </c>
      <c r="G58" s="102" t="s">
        <v>2140</v>
      </c>
      <c r="H58" s="65"/>
      <c r="I58" s="69" t="s">
        <v>339</v>
      </c>
      <c r="J58" s="70"/>
      <c r="K58" s="70"/>
      <c r="L58" s="69" t="s">
        <v>2417</v>
      </c>
      <c r="M58" s="73">
        <v>9999</v>
      </c>
      <c r="N58" s="74">
        <v>3138.087646484375</v>
      </c>
      <c r="O58" s="74">
        <v>1229.05615234375</v>
      </c>
      <c r="P58" s="75"/>
      <c r="Q58" s="76"/>
      <c r="R58" s="76"/>
      <c r="S58" s="88"/>
      <c r="T58" s="48">
        <v>2</v>
      </c>
      <c r="U58" s="48">
        <v>0</v>
      </c>
      <c r="V58" s="49">
        <v>0</v>
      </c>
      <c r="W58" s="49">
        <v>0.002538</v>
      </c>
      <c r="X58" s="49">
        <v>0.007305</v>
      </c>
      <c r="Y58" s="49">
        <v>0.589772</v>
      </c>
      <c r="Z58" s="49">
        <v>0.5</v>
      </c>
      <c r="AA58" s="49">
        <v>0</v>
      </c>
      <c r="AB58" s="71">
        <v>58</v>
      </c>
      <c r="AC58" s="71"/>
      <c r="AD58" s="72"/>
      <c r="AE58" s="78" t="s">
        <v>1516</v>
      </c>
      <c r="AF58" s="78">
        <v>1043</v>
      </c>
      <c r="AG58" s="78">
        <v>72032412</v>
      </c>
      <c r="AH58" s="78">
        <v>23763</v>
      </c>
      <c r="AI58" s="78">
        <v>2555</v>
      </c>
      <c r="AJ58" s="78"/>
      <c r="AK58" s="78" t="s">
        <v>1681</v>
      </c>
      <c r="AL58" s="78" t="s">
        <v>1806</v>
      </c>
      <c r="AM58" s="83" t="s">
        <v>1884</v>
      </c>
      <c r="AN58" s="78"/>
      <c r="AO58" s="80">
        <v>39399.90539351852</v>
      </c>
      <c r="AP58" s="83" t="s">
        <v>2011</v>
      </c>
      <c r="AQ58" s="78" t="b">
        <v>0</v>
      </c>
      <c r="AR58" s="78" t="b">
        <v>0</v>
      </c>
      <c r="AS58" s="78" t="b">
        <v>0</v>
      </c>
      <c r="AT58" s="78"/>
      <c r="AU58" s="78">
        <v>81875</v>
      </c>
      <c r="AV58" s="83" t="s">
        <v>2109</v>
      </c>
      <c r="AW58" s="78" t="b">
        <v>1</v>
      </c>
      <c r="AX58" s="78" t="s">
        <v>2191</v>
      </c>
      <c r="AY58" s="83" t="s">
        <v>2247</v>
      </c>
      <c r="AZ58" s="78" t="s">
        <v>65</v>
      </c>
      <c r="BA58" s="78" t="str">
        <f>REPLACE(INDEX(GroupVertices[Group],MATCH(Vertices[[#This Row],[Vertex]],GroupVertices[Vertex],0)),1,1,"")</f>
        <v>3</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340</v>
      </c>
      <c r="C59" s="65"/>
      <c r="D59" s="65" t="s">
        <v>64</v>
      </c>
      <c r="E59" s="66">
        <v>199.20973985477056</v>
      </c>
      <c r="F59" s="68">
        <v>99.94211812856764</v>
      </c>
      <c r="G59" s="102" t="s">
        <v>2141</v>
      </c>
      <c r="H59" s="65"/>
      <c r="I59" s="69" t="s">
        <v>340</v>
      </c>
      <c r="J59" s="70"/>
      <c r="K59" s="70"/>
      <c r="L59" s="69" t="s">
        <v>2418</v>
      </c>
      <c r="M59" s="73">
        <v>20.290098352688467</v>
      </c>
      <c r="N59" s="74">
        <v>4054.640380859375</v>
      </c>
      <c r="O59" s="74">
        <v>1942.3759765625</v>
      </c>
      <c r="P59" s="75"/>
      <c r="Q59" s="76"/>
      <c r="R59" s="76"/>
      <c r="S59" s="88"/>
      <c r="T59" s="48">
        <v>4</v>
      </c>
      <c r="U59" s="48">
        <v>0</v>
      </c>
      <c r="V59" s="49">
        <v>3</v>
      </c>
      <c r="W59" s="49">
        <v>0.002119</v>
      </c>
      <c r="X59" s="49">
        <v>0.00371</v>
      </c>
      <c r="Y59" s="49">
        <v>1.003489</v>
      </c>
      <c r="Z59" s="49">
        <v>0.25</v>
      </c>
      <c r="AA59" s="49">
        <v>0</v>
      </c>
      <c r="AB59" s="71">
        <v>59</v>
      </c>
      <c r="AC59" s="71"/>
      <c r="AD59" s="72"/>
      <c r="AE59" s="78" t="s">
        <v>1517</v>
      </c>
      <c r="AF59" s="78">
        <v>2652</v>
      </c>
      <c r="AG59" s="78">
        <v>138993</v>
      </c>
      <c r="AH59" s="78">
        <v>24998</v>
      </c>
      <c r="AI59" s="78">
        <v>13225</v>
      </c>
      <c r="AJ59" s="78"/>
      <c r="AK59" s="78" t="s">
        <v>1682</v>
      </c>
      <c r="AL59" s="78" t="s">
        <v>1807</v>
      </c>
      <c r="AM59" s="83" t="s">
        <v>1885</v>
      </c>
      <c r="AN59" s="78"/>
      <c r="AO59" s="80">
        <v>39584.01353009259</v>
      </c>
      <c r="AP59" s="83" t="s">
        <v>2012</v>
      </c>
      <c r="AQ59" s="78" t="b">
        <v>0</v>
      </c>
      <c r="AR59" s="78" t="b">
        <v>0</v>
      </c>
      <c r="AS59" s="78" t="b">
        <v>1</v>
      </c>
      <c r="AT59" s="78"/>
      <c r="AU59" s="78">
        <v>3937</v>
      </c>
      <c r="AV59" s="83" t="s">
        <v>2117</v>
      </c>
      <c r="AW59" s="78" t="b">
        <v>1</v>
      </c>
      <c r="AX59" s="78" t="s">
        <v>2191</v>
      </c>
      <c r="AY59" s="83" t="s">
        <v>2248</v>
      </c>
      <c r="AZ59" s="78" t="s">
        <v>65</v>
      </c>
      <c r="BA59" s="78" t="str">
        <f>REPLACE(INDEX(GroupVertices[Group],MATCH(Vertices[[#This Row],[Vertex]],GroupVertices[Vertex],0)),1,1,"")</f>
        <v>3</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341</v>
      </c>
      <c r="C60" s="65"/>
      <c r="D60" s="65" t="s">
        <v>64</v>
      </c>
      <c r="E60" s="66">
        <v>162.0139222938174</v>
      </c>
      <c r="F60" s="68">
        <v>99.99997834307834</v>
      </c>
      <c r="G60" s="102" t="s">
        <v>2142</v>
      </c>
      <c r="H60" s="65"/>
      <c r="I60" s="69" t="s">
        <v>341</v>
      </c>
      <c r="J60" s="70"/>
      <c r="K60" s="70"/>
      <c r="L60" s="69" t="s">
        <v>2419</v>
      </c>
      <c r="M60" s="73">
        <v>1.0072175300897244</v>
      </c>
      <c r="N60" s="74">
        <v>4383.5849609375</v>
      </c>
      <c r="O60" s="74">
        <v>1476.2467041015625</v>
      </c>
      <c r="P60" s="75"/>
      <c r="Q60" s="76"/>
      <c r="R60" s="76"/>
      <c r="S60" s="88"/>
      <c r="T60" s="48">
        <v>4</v>
      </c>
      <c r="U60" s="48">
        <v>0</v>
      </c>
      <c r="V60" s="49">
        <v>3</v>
      </c>
      <c r="W60" s="49">
        <v>0.002119</v>
      </c>
      <c r="X60" s="49">
        <v>0.00371</v>
      </c>
      <c r="Y60" s="49">
        <v>1.003489</v>
      </c>
      <c r="Z60" s="49">
        <v>0.25</v>
      </c>
      <c r="AA60" s="49">
        <v>0</v>
      </c>
      <c r="AB60" s="71">
        <v>60</v>
      </c>
      <c r="AC60" s="71"/>
      <c r="AD60" s="72"/>
      <c r="AE60" s="78" t="s">
        <v>1518</v>
      </c>
      <c r="AF60" s="78">
        <v>90</v>
      </c>
      <c r="AG60" s="78">
        <v>66</v>
      </c>
      <c r="AH60" s="78">
        <v>27</v>
      </c>
      <c r="AI60" s="78">
        <v>16</v>
      </c>
      <c r="AJ60" s="78"/>
      <c r="AK60" s="78" t="s">
        <v>1683</v>
      </c>
      <c r="AL60" s="78" t="s">
        <v>1435</v>
      </c>
      <c r="AM60" s="78"/>
      <c r="AN60" s="78"/>
      <c r="AO60" s="80">
        <v>41649.31427083333</v>
      </c>
      <c r="AP60" s="83" t="s">
        <v>2013</v>
      </c>
      <c r="AQ60" s="78" t="b">
        <v>1</v>
      </c>
      <c r="AR60" s="78" t="b">
        <v>0</v>
      </c>
      <c r="AS60" s="78" t="b">
        <v>0</v>
      </c>
      <c r="AT60" s="78"/>
      <c r="AU60" s="78">
        <v>4</v>
      </c>
      <c r="AV60" s="83" t="s">
        <v>2113</v>
      </c>
      <c r="AW60" s="78" t="b">
        <v>0</v>
      </c>
      <c r="AX60" s="78" t="s">
        <v>2191</v>
      </c>
      <c r="AY60" s="83" t="s">
        <v>2249</v>
      </c>
      <c r="AZ60" s="78" t="s">
        <v>65</v>
      </c>
      <c r="BA60" s="78" t="str">
        <f>REPLACE(INDEX(GroupVertices[Group],MATCH(Vertices[[#This Row],[Vertex]],GroupVertices[Vertex],0)),1,1,"")</f>
        <v>3</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240</v>
      </c>
      <c r="C61" s="65"/>
      <c r="D61" s="65" t="s">
        <v>64</v>
      </c>
      <c r="E61" s="66">
        <v>163.56438389952024</v>
      </c>
      <c r="F61" s="68">
        <v>99.99756651166882</v>
      </c>
      <c r="G61" s="102" t="s">
        <v>2143</v>
      </c>
      <c r="H61" s="65"/>
      <c r="I61" s="69" t="s">
        <v>240</v>
      </c>
      <c r="J61" s="70"/>
      <c r="K61" s="70"/>
      <c r="L61" s="69" t="s">
        <v>2420</v>
      </c>
      <c r="M61" s="73">
        <v>1.811000544504988</v>
      </c>
      <c r="N61" s="74">
        <v>393.2283630371094</v>
      </c>
      <c r="O61" s="74">
        <v>7374.8759765625</v>
      </c>
      <c r="P61" s="75"/>
      <c r="Q61" s="76"/>
      <c r="R61" s="76"/>
      <c r="S61" s="88"/>
      <c r="T61" s="48">
        <v>0</v>
      </c>
      <c r="U61" s="48">
        <v>1</v>
      </c>
      <c r="V61" s="49">
        <v>0</v>
      </c>
      <c r="W61" s="49">
        <v>0.002519</v>
      </c>
      <c r="X61" s="49">
        <v>0.006449</v>
      </c>
      <c r="Y61" s="49">
        <v>0.376602</v>
      </c>
      <c r="Z61" s="49">
        <v>0</v>
      </c>
      <c r="AA61" s="49">
        <v>0</v>
      </c>
      <c r="AB61" s="71">
        <v>61</v>
      </c>
      <c r="AC61" s="71"/>
      <c r="AD61" s="72"/>
      <c r="AE61" s="78" t="s">
        <v>1519</v>
      </c>
      <c r="AF61" s="78">
        <v>2330</v>
      </c>
      <c r="AG61" s="78">
        <v>5857</v>
      </c>
      <c r="AH61" s="78">
        <v>11756</v>
      </c>
      <c r="AI61" s="78">
        <v>904</v>
      </c>
      <c r="AJ61" s="78"/>
      <c r="AK61" s="78" t="s">
        <v>1684</v>
      </c>
      <c r="AL61" s="78" t="s">
        <v>1437</v>
      </c>
      <c r="AM61" s="83" t="s">
        <v>1886</v>
      </c>
      <c r="AN61" s="78"/>
      <c r="AO61" s="80">
        <v>39939.51013888889</v>
      </c>
      <c r="AP61" s="83" t="s">
        <v>2014</v>
      </c>
      <c r="AQ61" s="78" t="b">
        <v>0</v>
      </c>
      <c r="AR61" s="78" t="b">
        <v>0</v>
      </c>
      <c r="AS61" s="78" t="b">
        <v>1</v>
      </c>
      <c r="AT61" s="78"/>
      <c r="AU61" s="78">
        <v>749</v>
      </c>
      <c r="AV61" s="83" t="s">
        <v>2110</v>
      </c>
      <c r="AW61" s="78" t="b">
        <v>0</v>
      </c>
      <c r="AX61" s="78" t="s">
        <v>2191</v>
      </c>
      <c r="AY61" s="83" t="s">
        <v>2250</v>
      </c>
      <c r="AZ61" s="78" t="s">
        <v>66</v>
      </c>
      <c r="BA61" s="78" t="str">
        <f>REPLACE(INDEX(GroupVertices[Group],MATCH(Vertices[[#This Row],[Vertex]],GroupVertices[Vertex],0)),1,1,"")</f>
        <v>1</v>
      </c>
      <c r="BB61" s="48" t="s">
        <v>477</v>
      </c>
      <c r="BC61" s="48" t="s">
        <v>477</v>
      </c>
      <c r="BD61" s="48" t="s">
        <v>540</v>
      </c>
      <c r="BE61" s="48" t="s">
        <v>540</v>
      </c>
      <c r="BF61" s="48" t="s">
        <v>560</v>
      </c>
      <c r="BG61" s="48" t="s">
        <v>560</v>
      </c>
      <c r="BH61" s="119" t="s">
        <v>3027</v>
      </c>
      <c r="BI61" s="119" t="s">
        <v>3027</v>
      </c>
      <c r="BJ61" s="119" t="s">
        <v>3109</v>
      </c>
      <c r="BK61" s="119" t="s">
        <v>3109</v>
      </c>
      <c r="BL61" s="119">
        <v>0</v>
      </c>
      <c r="BM61" s="123">
        <v>0</v>
      </c>
      <c r="BN61" s="119">
        <v>1</v>
      </c>
      <c r="BO61" s="123">
        <v>3.125</v>
      </c>
      <c r="BP61" s="119">
        <v>0</v>
      </c>
      <c r="BQ61" s="123">
        <v>0</v>
      </c>
      <c r="BR61" s="119">
        <v>31</v>
      </c>
      <c r="BS61" s="123">
        <v>96.875</v>
      </c>
      <c r="BT61" s="119">
        <v>32</v>
      </c>
      <c r="BU61" s="2"/>
      <c r="BV61" s="3"/>
      <c r="BW61" s="3"/>
      <c r="BX61" s="3"/>
      <c r="BY61" s="3"/>
    </row>
    <row r="62" spans="1:77" ht="41.45" customHeight="1">
      <c r="A62" s="64" t="s">
        <v>241</v>
      </c>
      <c r="C62" s="65"/>
      <c r="D62" s="65" t="s">
        <v>64</v>
      </c>
      <c r="E62" s="66">
        <v>162.4348039453741</v>
      </c>
      <c r="F62" s="68">
        <v>99.99932363767759</v>
      </c>
      <c r="G62" s="102" t="s">
        <v>712</v>
      </c>
      <c r="H62" s="65"/>
      <c r="I62" s="69" t="s">
        <v>241</v>
      </c>
      <c r="J62" s="70"/>
      <c r="K62" s="70"/>
      <c r="L62" s="69" t="s">
        <v>2421</v>
      </c>
      <c r="M62" s="73">
        <v>1.2254090166483143</v>
      </c>
      <c r="N62" s="74">
        <v>6536.05859375</v>
      </c>
      <c r="O62" s="74">
        <v>1834.386962890625</v>
      </c>
      <c r="P62" s="75"/>
      <c r="Q62" s="76"/>
      <c r="R62" s="76"/>
      <c r="S62" s="88"/>
      <c r="T62" s="48">
        <v>0</v>
      </c>
      <c r="U62" s="48">
        <v>2</v>
      </c>
      <c r="V62" s="49">
        <v>0</v>
      </c>
      <c r="W62" s="49">
        <v>0.002538</v>
      </c>
      <c r="X62" s="49">
        <v>0.007112</v>
      </c>
      <c r="Y62" s="49">
        <v>0.6622</v>
      </c>
      <c r="Z62" s="49">
        <v>1</v>
      </c>
      <c r="AA62" s="49">
        <v>0</v>
      </c>
      <c r="AB62" s="71">
        <v>62</v>
      </c>
      <c r="AC62" s="71"/>
      <c r="AD62" s="72"/>
      <c r="AE62" s="78" t="s">
        <v>1520</v>
      </c>
      <c r="AF62" s="78">
        <v>453</v>
      </c>
      <c r="AG62" s="78">
        <v>1638</v>
      </c>
      <c r="AH62" s="78">
        <v>12077</v>
      </c>
      <c r="AI62" s="78">
        <v>561</v>
      </c>
      <c r="AJ62" s="78"/>
      <c r="AK62" s="78" t="s">
        <v>1685</v>
      </c>
      <c r="AL62" s="78" t="s">
        <v>1808</v>
      </c>
      <c r="AM62" s="83" t="s">
        <v>1887</v>
      </c>
      <c r="AN62" s="78"/>
      <c r="AO62" s="80">
        <v>40623.4812962963</v>
      </c>
      <c r="AP62" s="83" t="s">
        <v>2015</v>
      </c>
      <c r="AQ62" s="78" t="b">
        <v>0</v>
      </c>
      <c r="AR62" s="78" t="b">
        <v>0</v>
      </c>
      <c r="AS62" s="78" t="b">
        <v>1</v>
      </c>
      <c r="AT62" s="78"/>
      <c r="AU62" s="78">
        <v>177</v>
      </c>
      <c r="AV62" s="83" t="s">
        <v>2109</v>
      </c>
      <c r="AW62" s="78" t="b">
        <v>0</v>
      </c>
      <c r="AX62" s="78" t="s">
        <v>2191</v>
      </c>
      <c r="AY62" s="83" t="s">
        <v>2251</v>
      </c>
      <c r="AZ62" s="78" t="s">
        <v>66</v>
      </c>
      <c r="BA62" s="78" t="str">
        <f>REPLACE(INDEX(GroupVertices[Group],MATCH(Vertices[[#This Row],[Vertex]],GroupVertices[Vertex],0)),1,1,"")</f>
        <v>8</v>
      </c>
      <c r="BB62" s="48"/>
      <c r="BC62" s="48"/>
      <c r="BD62" s="48"/>
      <c r="BE62" s="48"/>
      <c r="BF62" s="48" t="s">
        <v>561</v>
      </c>
      <c r="BG62" s="48" t="s">
        <v>561</v>
      </c>
      <c r="BH62" s="119" t="s">
        <v>3028</v>
      </c>
      <c r="BI62" s="119" t="s">
        <v>3028</v>
      </c>
      <c r="BJ62" s="119" t="s">
        <v>3110</v>
      </c>
      <c r="BK62" s="119" t="s">
        <v>3110</v>
      </c>
      <c r="BL62" s="119">
        <v>0</v>
      </c>
      <c r="BM62" s="123">
        <v>0</v>
      </c>
      <c r="BN62" s="119">
        <v>0</v>
      </c>
      <c r="BO62" s="123">
        <v>0</v>
      </c>
      <c r="BP62" s="119">
        <v>0</v>
      </c>
      <c r="BQ62" s="123">
        <v>0</v>
      </c>
      <c r="BR62" s="119">
        <v>35</v>
      </c>
      <c r="BS62" s="123">
        <v>100</v>
      </c>
      <c r="BT62" s="119">
        <v>35</v>
      </c>
      <c r="BU62" s="2"/>
      <c r="BV62" s="3"/>
      <c r="BW62" s="3"/>
      <c r="BX62" s="3"/>
      <c r="BY62" s="3"/>
    </row>
    <row r="63" spans="1:77" ht="41.45" customHeight="1">
      <c r="A63" s="64" t="s">
        <v>247</v>
      </c>
      <c r="C63" s="65"/>
      <c r="D63" s="65" t="s">
        <v>64</v>
      </c>
      <c r="E63" s="66">
        <v>162.36171190283275</v>
      </c>
      <c r="F63" s="68">
        <v>99.99943733651627</v>
      </c>
      <c r="G63" s="102" t="s">
        <v>775</v>
      </c>
      <c r="H63" s="65"/>
      <c r="I63" s="69" t="s">
        <v>247</v>
      </c>
      <c r="J63" s="70"/>
      <c r="K63" s="70"/>
      <c r="L63" s="69" t="s">
        <v>2422</v>
      </c>
      <c r="M63" s="73">
        <v>1.1875169836772614</v>
      </c>
      <c r="N63" s="74">
        <v>7016.84228515625</v>
      </c>
      <c r="O63" s="74">
        <v>1382.2147216796875</v>
      </c>
      <c r="P63" s="75"/>
      <c r="Q63" s="76"/>
      <c r="R63" s="76"/>
      <c r="S63" s="88"/>
      <c r="T63" s="48">
        <v>2</v>
      </c>
      <c r="U63" s="48">
        <v>4</v>
      </c>
      <c r="V63" s="49">
        <v>651</v>
      </c>
      <c r="W63" s="49">
        <v>0.002558</v>
      </c>
      <c r="X63" s="49">
        <v>0.007774</v>
      </c>
      <c r="Y63" s="49">
        <v>1.679989</v>
      </c>
      <c r="Z63" s="49">
        <v>0.1</v>
      </c>
      <c r="AA63" s="49">
        <v>0.2</v>
      </c>
      <c r="AB63" s="71">
        <v>63</v>
      </c>
      <c r="AC63" s="71"/>
      <c r="AD63" s="72"/>
      <c r="AE63" s="78" t="s">
        <v>1521</v>
      </c>
      <c r="AF63" s="78">
        <v>346</v>
      </c>
      <c r="AG63" s="78">
        <v>1365</v>
      </c>
      <c r="AH63" s="78">
        <v>1533</v>
      </c>
      <c r="AI63" s="78">
        <v>844</v>
      </c>
      <c r="AJ63" s="78"/>
      <c r="AK63" s="78" t="s">
        <v>1686</v>
      </c>
      <c r="AL63" s="78"/>
      <c r="AM63" s="83" t="s">
        <v>1888</v>
      </c>
      <c r="AN63" s="78"/>
      <c r="AO63" s="80">
        <v>42337.72829861111</v>
      </c>
      <c r="AP63" s="83" t="s">
        <v>2016</v>
      </c>
      <c r="AQ63" s="78" t="b">
        <v>0</v>
      </c>
      <c r="AR63" s="78" t="b">
        <v>0</v>
      </c>
      <c r="AS63" s="78" t="b">
        <v>1</v>
      </c>
      <c r="AT63" s="78"/>
      <c r="AU63" s="78">
        <v>82</v>
      </c>
      <c r="AV63" s="83" t="s">
        <v>2113</v>
      </c>
      <c r="AW63" s="78" t="b">
        <v>0</v>
      </c>
      <c r="AX63" s="78" t="s">
        <v>2191</v>
      </c>
      <c r="AY63" s="83" t="s">
        <v>2252</v>
      </c>
      <c r="AZ63" s="78" t="s">
        <v>66</v>
      </c>
      <c r="BA63" s="78" t="str">
        <f>REPLACE(INDEX(GroupVertices[Group],MATCH(Vertices[[#This Row],[Vertex]],GroupVertices[Vertex],0)),1,1,"")</f>
        <v>8</v>
      </c>
      <c r="BB63" s="48"/>
      <c r="BC63" s="48"/>
      <c r="BD63" s="48"/>
      <c r="BE63" s="48"/>
      <c r="BF63" s="48" t="s">
        <v>2984</v>
      </c>
      <c r="BG63" s="48" t="s">
        <v>2995</v>
      </c>
      <c r="BH63" s="119" t="s">
        <v>3029</v>
      </c>
      <c r="BI63" s="119" t="s">
        <v>3074</v>
      </c>
      <c r="BJ63" s="119" t="s">
        <v>3111</v>
      </c>
      <c r="BK63" s="119" t="s">
        <v>3147</v>
      </c>
      <c r="BL63" s="119">
        <v>1</v>
      </c>
      <c r="BM63" s="123">
        <v>0.8771929824561403</v>
      </c>
      <c r="BN63" s="119">
        <v>0</v>
      </c>
      <c r="BO63" s="123">
        <v>0</v>
      </c>
      <c r="BP63" s="119">
        <v>0</v>
      </c>
      <c r="BQ63" s="123">
        <v>0</v>
      </c>
      <c r="BR63" s="119">
        <v>113</v>
      </c>
      <c r="BS63" s="123">
        <v>99.12280701754386</v>
      </c>
      <c r="BT63" s="119">
        <v>114</v>
      </c>
      <c r="BU63" s="2"/>
      <c r="BV63" s="3"/>
      <c r="BW63" s="3"/>
      <c r="BX63" s="3"/>
      <c r="BY63" s="3"/>
    </row>
    <row r="64" spans="1:77" ht="41.45" customHeight="1">
      <c r="A64" s="64" t="s">
        <v>242</v>
      </c>
      <c r="C64" s="65"/>
      <c r="D64" s="65" t="s">
        <v>64</v>
      </c>
      <c r="E64" s="66">
        <v>162.16224827025658</v>
      </c>
      <c r="F64" s="68">
        <v>99.99974761356688</v>
      </c>
      <c r="G64" s="102" t="s">
        <v>713</v>
      </c>
      <c r="H64" s="65"/>
      <c r="I64" s="69" t="s">
        <v>242</v>
      </c>
      <c r="J64" s="70"/>
      <c r="K64" s="70"/>
      <c r="L64" s="69" t="s">
        <v>2423</v>
      </c>
      <c r="M64" s="73">
        <v>1.084111985276403</v>
      </c>
      <c r="N64" s="74">
        <v>4536.35205078125</v>
      </c>
      <c r="O64" s="74">
        <v>1762.35400390625</v>
      </c>
      <c r="P64" s="75"/>
      <c r="Q64" s="76"/>
      <c r="R64" s="76"/>
      <c r="S64" s="88"/>
      <c r="T64" s="48">
        <v>0</v>
      </c>
      <c r="U64" s="48">
        <v>3</v>
      </c>
      <c r="V64" s="49">
        <v>0.5</v>
      </c>
      <c r="W64" s="49">
        <v>0.00211</v>
      </c>
      <c r="X64" s="49">
        <v>0.002978</v>
      </c>
      <c r="Y64" s="49">
        <v>0.776683</v>
      </c>
      <c r="Z64" s="49">
        <v>0.3333333333333333</v>
      </c>
      <c r="AA64" s="49">
        <v>0</v>
      </c>
      <c r="AB64" s="71">
        <v>64</v>
      </c>
      <c r="AC64" s="71"/>
      <c r="AD64" s="72"/>
      <c r="AE64" s="78" t="s">
        <v>1522</v>
      </c>
      <c r="AF64" s="78">
        <v>1103</v>
      </c>
      <c r="AG64" s="78">
        <v>620</v>
      </c>
      <c r="AH64" s="78">
        <v>1121</v>
      </c>
      <c r="AI64" s="78">
        <v>2649</v>
      </c>
      <c r="AJ64" s="78"/>
      <c r="AK64" s="78" t="s">
        <v>1687</v>
      </c>
      <c r="AL64" s="78" t="s">
        <v>1809</v>
      </c>
      <c r="AM64" s="78"/>
      <c r="AN64" s="78"/>
      <c r="AO64" s="80">
        <v>43388.81297453704</v>
      </c>
      <c r="AP64" s="83" t="s">
        <v>2017</v>
      </c>
      <c r="AQ64" s="78" t="b">
        <v>0</v>
      </c>
      <c r="AR64" s="78" t="b">
        <v>0</v>
      </c>
      <c r="AS64" s="78" t="b">
        <v>0</v>
      </c>
      <c r="AT64" s="78"/>
      <c r="AU64" s="78">
        <v>8</v>
      </c>
      <c r="AV64" s="83" t="s">
        <v>2113</v>
      </c>
      <c r="AW64" s="78" t="b">
        <v>0</v>
      </c>
      <c r="AX64" s="78" t="s">
        <v>2191</v>
      </c>
      <c r="AY64" s="83" t="s">
        <v>2253</v>
      </c>
      <c r="AZ64" s="78" t="s">
        <v>66</v>
      </c>
      <c r="BA64" s="78" t="str">
        <f>REPLACE(INDEX(GroupVertices[Group],MATCH(Vertices[[#This Row],[Vertex]],GroupVertices[Vertex],0)),1,1,"")</f>
        <v>3</v>
      </c>
      <c r="BB64" s="48"/>
      <c r="BC64" s="48"/>
      <c r="BD64" s="48"/>
      <c r="BE64" s="48"/>
      <c r="BF64" s="48"/>
      <c r="BG64" s="48"/>
      <c r="BH64" s="119" t="s">
        <v>3030</v>
      </c>
      <c r="BI64" s="119" t="s">
        <v>3030</v>
      </c>
      <c r="BJ64" s="119" t="s">
        <v>3108</v>
      </c>
      <c r="BK64" s="119" t="s">
        <v>3108</v>
      </c>
      <c r="BL64" s="119">
        <v>0</v>
      </c>
      <c r="BM64" s="123">
        <v>0</v>
      </c>
      <c r="BN64" s="119">
        <v>0</v>
      </c>
      <c r="BO64" s="123">
        <v>0</v>
      </c>
      <c r="BP64" s="119">
        <v>0</v>
      </c>
      <c r="BQ64" s="123">
        <v>0</v>
      </c>
      <c r="BR64" s="119">
        <v>38</v>
      </c>
      <c r="BS64" s="123">
        <v>100</v>
      </c>
      <c r="BT64" s="119">
        <v>38</v>
      </c>
      <c r="BU64" s="2"/>
      <c r="BV64" s="3"/>
      <c r="BW64" s="3"/>
      <c r="BX64" s="3"/>
      <c r="BY64" s="3"/>
    </row>
    <row r="65" spans="1:77" ht="41.45" customHeight="1">
      <c r="A65" s="64" t="s">
        <v>243</v>
      </c>
      <c r="C65" s="65"/>
      <c r="D65" s="65" t="s">
        <v>64</v>
      </c>
      <c r="E65" s="66">
        <v>162.17938340110877</v>
      </c>
      <c r="F65" s="68">
        <v>99.99972095889407</v>
      </c>
      <c r="G65" s="102" t="s">
        <v>714</v>
      </c>
      <c r="H65" s="65"/>
      <c r="I65" s="69" t="s">
        <v>243</v>
      </c>
      <c r="J65" s="70"/>
      <c r="K65" s="70"/>
      <c r="L65" s="69" t="s">
        <v>2424</v>
      </c>
      <c r="M65" s="73">
        <v>1.0929950992329869</v>
      </c>
      <c r="N65" s="74">
        <v>9420.759765625</v>
      </c>
      <c r="O65" s="74">
        <v>952.8458862304688</v>
      </c>
      <c r="P65" s="75"/>
      <c r="Q65" s="76"/>
      <c r="R65" s="76"/>
      <c r="S65" s="88"/>
      <c r="T65" s="48">
        <v>0</v>
      </c>
      <c r="U65" s="48">
        <v>1</v>
      </c>
      <c r="V65" s="49">
        <v>0</v>
      </c>
      <c r="W65" s="49">
        <v>0.001792</v>
      </c>
      <c r="X65" s="49">
        <v>0.000605</v>
      </c>
      <c r="Y65" s="49">
        <v>0.450166</v>
      </c>
      <c r="Z65" s="49">
        <v>0</v>
      </c>
      <c r="AA65" s="49">
        <v>0</v>
      </c>
      <c r="AB65" s="71">
        <v>65</v>
      </c>
      <c r="AC65" s="71"/>
      <c r="AD65" s="72"/>
      <c r="AE65" s="78" t="s">
        <v>1523</v>
      </c>
      <c r="AF65" s="78">
        <v>1719</v>
      </c>
      <c r="AG65" s="78">
        <v>684</v>
      </c>
      <c r="AH65" s="78">
        <v>2143</v>
      </c>
      <c r="AI65" s="78">
        <v>7148</v>
      </c>
      <c r="AJ65" s="78"/>
      <c r="AK65" s="78" t="s">
        <v>1688</v>
      </c>
      <c r="AL65" s="78" t="s">
        <v>1433</v>
      </c>
      <c r="AM65" s="78"/>
      <c r="AN65" s="78"/>
      <c r="AO65" s="80">
        <v>42620.63940972222</v>
      </c>
      <c r="AP65" s="83" t="s">
        <v>2018</v>
      </c>
      <c r="AQ65" s="78" t="b">
        <v>1</v>
      </c>
      <c r="AR65" s="78" t="b">
        <v>0</v>
      </c>
      <c r="AS65" s="78" t="b">
        <v>1</v>
      </c>
      <c r="AT65" s="78"/>
      <c r="AU65" s="78">
        <v>90</v>
      </c>
      <c r="AV65" s="78"/>
      <c r="AW65" s="78" t="b">
        <v>0</v>
      </c>
      <c r="AX65" s="78" t="s">
        <v>2191</v>
      </c>
      <c r="AY65" s="83" t="s">
        <v>2254</v>
      </c>
      <c r="AZ65" s="78" t="s">
        <v>66</v>
      </c>
      <c r="BA65" s="78" t="str">
        <f>REPLACE(INDEX(GroupVertices[Group],MATCH(Vertices[[#This Row],[Vertex]],GroupVertices[Vertex],0)),1,1,"")</f>
        <v>15</v>
      </c>
      <c r="BB65" s="48" t="s">
        <v>478</v>
      </c>
      <c r="BC65" s="48" t="s">
        <v>478</v>
      </c>
      <c r="BD65" s="48" t="s">
        <v>539</v>
      </c>
      <c r="BE65" s="48" t="s">
        <v>539</v>
      </c>
      <c r="BF65" s="48" t="s">
        <v>293</v>
      </c>
      <c r="BG65" s="48" t="s">
        <v>293</v>
      </c>
      <c r="BH65" s="119" t="s">
        <v>3031</v>
      </c>
      <c r="BI65" s="119" t="s">
        <v>3031</v>
      </c>
      <c r="BJ65" s="119" t="s">
        <v>3112</v>
      </c>
      <c r="BK65" s="119" t="s">
        <v>3112</v>
      </c>
      <c r="BL65" s="119">
        <v>0</v>
      </c>
      <c r="BM65" s="123">
        <v>0</v>
      </c>
      <c r="BN65" s="119">
        <v>0</v>
      </c>
      <c r="BO65" s="123">
        <v>0</v>
      </c>
      <c r="BP65" s="119">
        <v>0</v>
      </c>
      <c r="BQ65" s="123">
        <v>0</v>
      </c>
      <c r="BR65" s="119">
        <v>30</v>
      </c>
      <c r="BS65" s="123">
        <v>100</v>
      </c>
      <c r="BT65" s="119">
        <v>30</v>
      </c>
      <c r="BU65" s="2"/>
      <c r="BV65" s="3"/>
      <c r="BW65" s="3"/>
      <c r="BX65" s="3"/>
      <c r="BY65" s="3"/>
    </row>
    <row r="66" spans="1:77" ht="41.45" customHeight="1">
      <c r="A66" s="64" t="s">
        <v>315</v>
      </c>
      <c r="C66" s="65"/>
      <c r="D66" s="65" t="s">
        <v>64</v>
      </c>
      <c r="E66" s="66">
        <v>163.4273028527028</v>
      </c>
      <c r="F66" s="68">
        <v>99.99777974905125</v>
      </c>
      <c r="G66" s="102" t="s">
        <v>779</v>
      </c>
      <c r="H66" s="65"/>
      <c r="I66" s="69" t="s">
        <v>315</v>
      </c>
      <c r="J66" s="70"/>
      <c r="K66" s="70"/>
      <c r="L66" s="69" t="s">
        <v>2425</v>
      </c>
      <c r="M66" s="73">
        <v>1.7399356328523172</v>
      </c>
      <c r="N66" s="74">
        <v>9420.759765625</v>
      </c>
      <c r="O66" s="74">
        <v>552.8858642578125</v>
      </c>
      <c r="P66" s="75"/>
      <c r="Q66" s="76"/>
      <c r="R66" s="76"/>
      <c r="S66" s="88"/>
      <c r="T66" s="48">
        <v>3</v>
      </c>
      <c r="U66" s="48">
        <v>2</v>
      </c>
      <c r="V66" s="49">
        <v>326</v>
      </c>
      <c r="W66" s="49">
        <v>0.002532</v>
      </c>
      <c r="X66" s="49">
        <v>0.007106</v>
      </c>
      <c r="Y66" s="49">
        <v>1.059409</v>
      </c>
      <c r="Z66" s="49">
        <v>0</v>
      </c>
      <c r="AA66" s="49">
        <v>0.5</v>
      </c>
      <c r="AB66" s="71">
        <v>66</v>
      </c>
      <c r="AC66" s="71"/>
      <c r="AD66" s="72"/>
      <c r="AE66" s="78" t="s">
        <v>1524</v>
      </c>
      <c r="AF66" s="78">
        <v>923</v>
      </c>
      <c r="AG66" s="78">
        <v>5345</v>
      </c>
      <c r="AH66" s="78">
        <v>3135</v>
      </c>
      <c r="AI66" s="78">
        <v>499</v>
      </c>
      <c r="AJ66" s="78"/>
      <c r="AK66" s="78" t="s">
        <v>1689</v>
      </c>
      <c r="AL66" s="78" t="s">
        <v>1810</v>
      </c>
      <c r="AM66" s="83" t="s">
        <v>1889</v>
      </c>
      <c r="AN66" s="78"/>
      <c r="AO66" s="80">
        <v>40025.79751157408</v>
      </c>
      <c r="AP66" s="83" t="s">
        <v>2019</v>
      </c>
      <c r="AQ66" s="78" t="b">
        <v>0</v>
      </c>
      <c r="AR66" s="78" t="b">
        <v>0</v>
      </c>
      <c r="AS66" s="78" t="b">
        <v>0</v>
      </c>
      <c r="AT66" s="78"/>
      <c r="AU66" s="78">
        <v>157</v>
      </c>
      <c r="AV66" s="83" t="s">
        <v>2113</v>
      </c>
      <c r="AW66" s="78" t="b">
        <v>1</v>
      </c>
      <c r="AX66" s="78" t="s">
        <v>2191</v>
      </c>
      <c r="AY66" s="83" t="s">
        <v>2255</v>
      </c>
      <c r="AZ66" s="78" t="s">
        <v>66</v>
      </c>
      <c r="BA66" s="78" t="str">
        <f>REPLACE(INDEX(GroupVertices[Group],MATCH(Vertices[[#This Row],[Vertex]],GroupVertices[Vertex],0)),1,1,"")</f>
        <v>15</v>
      </c>
      <c r="BB66" s="48" t="s">
        <v>478</v>
      </c>
      <c r="BC66" s="48" t="s">
        <v>478</v>
      </c>
      <c r="BD66" s="48" t="s">
        <v>539</v>
      </c>
      <c r="BE66" s="48" t="s">
        <v>539</v>
      </c>
      <c r="BF66" s="48" t="s">
        <v>2706</v>
      </c>
      <c r="BG66" s="48" t="s">
        <v>2996</v>
      </c>
      <c r="BH66" s="119" t="s">
        <v>3032</v>
      </c>
      <c r="BI66" s="119" t="s">
        <v>3075</v>
      </c>
      <c r="BJ66" s="119" t="s">
        <v>3112</v>
      </c>
      <c r="BK66" s="119" t="s">
        <v>3148</v>
      </c>
      <c r="BL66" s="119">
        <v>0</v>
      </c>
      <c r="BM66" s="123">
        <v>0</v>
      </c>
      <c r="BN66" s="119">
        <v>0</v>
      </c>
      <c r="BO66" s="123">
        <v>0</v>
      </c>
      <c r="BP66" s="119">
        <v>0</v>
      </c>
      <c r="BQ66" s="123">
        <v>0</v>
      </c>
      <c r="BR66" s="119">
        <v>64</v>
      </c>
      <c r="BS66" s="123">
        <v>100</v>
      </c>
      <c r="BT66" s="119">
        <v>64</v>
      </c>
      <c r="BU66" s="2"/>
      <c r="BV66" s="3"/>
      <c r="BW66" s="3"/>
      <c r="BX66" s="3"/>
      <c r="BY66" s="3"/>
    </row>
    <row r="67" spans="1:77" ht="41.45" customHeight="1">
      <c r="A67" s="64" t="s">
        <v>244</v>
      </c>
      <c r="C67" s="65"/>
      <c r="D67" s="65" t="s">
        <v>64</v>
      </c>
      <c r="E67" s="66">
        <v>162.24658524241968</v>
      </c>
      <c r="F67" s="68">
        <v>99.99961642259917</v>
      </c>
      <c r="G67" s="102" t="s">
        <v>715</v>
      </c>
      <c r="H67" s="65"/>
      <c r="I67" s="69" t="s">
        <v>244</v>
      </c>
      <c r="J67" s="70"/>
      <c r="K67" s="70"/>
      <c r="L67" s="69" t="s">
        <v>2426</v>
      </c>
      <c r="M67" s="73">
        <v>1.1278335617814639</v>
      </c>
      <c r="N67" s="74">
        <v>9229.0966796875</v>
      </c>
      <c r="O67" s="74">
        <v>2546.80419921875</v>
      </c>
      <c r="P67" s="75"/>
      <c r="Q67" s="76"/>
      <c r="R67" s="76"/>
      <c r="S67" s="88"/>
      <c r="T67" s="48">
        <v>0</v>
      </c>
      <c r="U67" s="48">
        <v>1</v>
      </c>
      <c r="V67" s="49">
        <v>0</v>
      </c>
      <c r="W67" s="49">
        <v>0.001795</v>
      </c>
      <c r="X67" s="49">
        <v>0.000662</v>
      </c>
      <c r="Y67" s="49">
        <v>0.423217</v>
      </c>
      <c r="Z67" s="49">
        <v>0</v>
      </c>
      <c r="AA67" s="49">
        <v>0</v>
      </c>
      <c r="AB67" s="71">
        <v>67</v>
      </c>
      <c r="AC67" s="71"/>
      <c r="AD67" s="72"/>
      <c r="AE67" s="78" t="s">
        <v>1525</v>
      </c>
      <c r="AF67" s="78">
        <v>3197</v>
      </c>
      <c r="AG67" s="78">
        <v>935</v>
      </c>
      <c r="AH67" s="78">
        <v>3096</v>
      </c>
      <c r="AI67" s="78">
        <v>1255</v>
      </c>
      <c r="AJ67" s="78"/>
      <c r="AK67" s="78" t="s">
        <v>1690</v>
      </c>
      <c r="AL67" s="78" t="s">
        <v>1811</v>
      </c>
      <c r="AM67" s="83" t="s">
        <v>1890</v>
      </c>
      <c r="AN67" s="78"/>
      <c r="AO67" s="80">
        <v>40515.475173611114</v>
      </c>
      <c r="AP67" s="83" t="s">
        <v>2020</v>
      </c>
      <c r="AQ67" s="78" t="b">
        <v>0</v>
      </c>
      <c r="AR67" s="78" t="b">
        <v>0</v>
      </c>
      <c r="AS67" s="78" t="b">
        <v>0</v>
      </c>
      <c r="AT67" s="78"/>
      <c r="AU67" s="78">
        <v>48</v>
      </c>
      <c r="AV67" s="83" t="s">
        <v>2113</v>
      </c>
      <c r="AW67" s="78" t="b">
        <v>0</v>
      </c>
      <c r="AX67" s="78" t="s">
        <v>2191</v>
      </c>
      <c r="AY67" s="83" t="s">
        <v>2256</v>
      </c>
      <c r="AZ67" s="78" t="s">
        <v>66</v>
      </c>
      <c r="BA67" s="78" t="str">
        <f>REPLACE(INDEX(GroupVertices[Group],MATCH(Vertices[[#This Row],[Vertex]],GroupVertices[Vertex],0)),1,1,"")</f>
        <v>13</v>
      </c>
      <c r="BB67" s="48"/>
      <c r="BC67" s="48"/>
      <c r="BD67" s="48"/>
      <c r="BE67" s="48"/>
      <c r="BF67" s="48" t="s">
        <v>562</v>
      </c>
      <c r="BG67" s="48" t="s">
        <v>562</v>
      </c>
      <c r="BH67" s="119" t="s">
        <v>3033</v>
      </c>
      <c r="BI67" s="119" t="s">
        <v>3033</v>
      </c>
      <c r="BJ67" s="119" t="s">
        <v>3113</v>
      </c>
      <c r="BK67" s="119" t="s">
        <v>3113</v>
      </c>
      <c r="BL67" s="119">
        <v>2</v>
      </c>
      <c r="BM67" s="123">
        <v>5.128205128205129</v>
      </c>
      <c r="BN67" s="119">
        <v>0</v>
      </c>
      <c r="BO67" s="123">
        <v>0</v>
      </c>
      <c r="BP67" s="119">
        <v>0</v>
      </c>
      <c r="BQ67" s="123">
        <v>0</v>
      </c>
      <c r="BR67" s="119">
        <v>37</v>
      </c>
      <c r="BS67" s="123">
        <v>94.87179487179488</v>
      </c>
      <c r="BT67" s="119">
        <v>39</v>
      </c>
      <c r="BU67" s="2"/>
      <c r="BV67" s="3"/>
      <c r="BW67" s="3"/>
      <c r="BX67" s="3"/>
      <c r="BY67" s="3"/>
    </row>
    <row r="68" spans="1:77" ht="41.45" customHeight="1">
      <c r="A68" s="64" t="s">
        <v>314</v>
      </c>
      <c r="C68" s="65"/>
      <c r="D68" s="65" t="s">
        <v>64</v>
      </c>
      <c r="E68" s="66">
        <v>162.68594070692637</v>
      </c>
      <c r="F68" s="68">
        <v>99.9989329801293</v>
      </c>
      <c r="G68" s="102" t="s">
        <v>778</v>
      </c>
      <c r="H68" s="65"/>
      <c r="I68" s="69" t="s">
        <v>314</v>
      </c>
      <c r="J68" s="70"/>
      <c r="K68" s="70"/>
      <c r="L68" s="69" t="s">
        <v>2427</v>
      </c>
      <c r="M68" s="73">
        <v>1.3556021555744957</v>
      </c>
      <c r="N68" s="74">
        <v>9612.423828125</v>
      </c>
      <c r="O68" s="74">
        <v>2546.80419921875</v>
      </c>
      <c r="P68" s="75"/>
      <c r="Q68" s="76"/>
      <c r="R68" s="76"/>
      <c r="S68" s="88"/>
      <c r="T68" s="48">
        <v>3</v>
      </c>
      <c r="U68" s="48">
        <v>3</v>
      </c>
      <c r="V68" s="49">
        <v>326</v>
      </c>
      <c r="W68" s="49">
        <v>0.002538</v>
      </c>
      <c r="X68" s="49">
        <v>0.007774</v>
      </c>
      <c r="Y68" s="49">
        <v>1.285726</v>
      </c>
      <c r="Z68" s="49">
        <v>0.16666666666666666</v>
      </c>
      <c r="AA68" s="49">
        <v>0.3333333333333333</v>
      </c>
      <c r="AB68" s="71">
        <v>68</v>
      </c>
      <c r="AC68" s="71"/>
      <c r="AD68" s="72"/>
      <c r="AE68" s="78" t="s">
        <v>1526</v>
      </c>
      <c r="AF68" s="78">
        <v>845</v>
      </c>
      <c r="AG68" s="78">
        <v>2576</v>
      </c>
      <c r="AH68" s="78">
        <v>4496</v>
      </c>
      <c r="AI68" s="78">
        <v>3290</v>
      </c>
      <c r="AJ68" s="78"/>
      <c r="AK68" s="78" t="s">
        <v>1691</v>
      </c>
      <c r="AL68" s="78" t="s">
        <v>1812</v>
      </c>
      <c r="AM68" s="83" t="s">
        <v>1891</v>
      </c>
      <c r="AN68" s="78"/>
      <c r="AO68" s="80">
        <v>41197.698958333334</v>
      </c>
      <c r="AP68" s="83" t="s">
        <v>2021</v>
      </c>
      <c r="AQ68" s="78" t="b">
        <v>0</v>
      </c>
      <c r="AR68" s="78" t="b">
        <v>0</v>
      </c>
      <c r="AS68" s="78" t="b">
        <v>0</v>
      </c>
      <c r="AT68" s="78"/>
      <c r="AU68" s="78">
        <v>208</v>
      </c>
      <c r="AV68" s="83" t="s">
        <v>2113</v>
      </c>
      <c r="AW68" s="78" t="b">
        <v>0</v>
      </c>
      <c r="AX68" s="78" t="s">
        <v>2191</v>
      </c>
      <c r="AY68" s="83" t="s">
        <v>2257</v>
      </c>
      <c r="AZ68" s="78" t="s">
        <v>66</v>
      </c>
      <c r="BA68" s="78" t="str">
        <f>REPLACE(INDEX(GroupVertices[Group],MATCH(Vertices[[#This Row],[Vertex]],GroupVertices[Vertex],0)),1,1,"")</f>
        <v>13</v>
      </c>
      <c r="BB68" s="48" t="s">
        <v>522</v>
      </c>
      <c r="BC68" s="48" t="s">
        <v>522</v>
      </c>
      <c r="BD68" s="48" t="s">
        <v>539</v>
      </c>
      <c r="BE68" s="48" t="s">
        <v>539</v>
      </c>
      <c r="BF68" s="48" t="s">
        <v>2985</v>
      </c>
      <c r="BG68" s="48" t="s">
        <v>2997</v>
      </c>
      <c r="BH68" s="119" t="s">
        <v>3034</v>
      </c>
      <c r="BI68" s="119" t="s">
        <v>3076</v>
      </c>
      <c r="BJ68" s="119" t="s">
        <v>3114</v>
      </c>
      <c r="BK68" s="119" t="s">
        <v>3149</v>
      </c>
      <c r="BL68" s="119">
        <v>2</v>
      </c>
      <c r="BM68" s="123">
        <v>1.9801980198019802</v>
      </c>
      <c r="BN68" s="119">
        <v>0</v>
      </c>
      <c r="BO68" s="123">
        <v>0</v>
      </c>
      <c r="BP68" s="119">
        <v>0</v>
      </c>
      <c r="BQ68" s="123">
        <v>0</v>
      </c>
      <c r="BR68" s="119">
        <v>99</v>
      </c>
      <c r="BS68" s="123">
        <v>98.01980198019803</v>
      </c>
      <c r="BT68" s="119">
        <v>101</v>
      </c>
      <c r="BU68" s="2"/>
      <c r="BV68" s="3"/>
      <c r="BW68" s="3"/>
      <c r="BX68" s="3"/>
      <c r="BY68" s="3"/>
    </row>
    <row r="69" spans="1:77" ht="41.45" customHeight="1">
      <c r="A69" s="64" t="s">
        <v>245</v>
      </c>
      <c r="C69" s="65"/>
      <c r="D69" s="65" t="s">
        <v>64</v>
      </c>
      <c r="E69" s="66">
        <v>162.79249980191338</v>
      </c>
      <c r="F69" s="68">
        <v>99.9987672213828</v>
      </c>
      <c r="G69" s="102" t="s">
        <v>716</v>
      </c>
      <c r="H69" s="65"/>
      <c r="I69" s="69" t="s">
        <v>245</v>
      </c>
      <c r="J69" s="70"/>
      <c r="K69" s="70"/>
      <c r="L69" s="69" t="s">
        <v>2428</v>
      </c>
      <c r="M69" s="73">
        <v>1.4108440204920014</v>
      </c>
      <c r="N69" s="74">
        <v>9804.087890625</v>
      </c>
      <c r="O69" s="74">
        <v>7969.20947265625</v>
      </c>
      <c r="P69" s="75"/>
      <c r="Q69" s="76"/>
      <c r="R69" s="76"/>
      <c r="S69" s="88"/>
      <c r="T69" s="48">
        <v>0</v>
      </c>
      <c r="U69" s="48">
        <v>1</v>
      </c>
      <c r="V69" s="49">
        <v>0</v>
      </c>
      <c r="W69" s="49">
        <v>0.001812</v>
      </c>
      <c r="X69" s="49">
        <v>0.000912</v>
      </c>
      <c r="Y69" s="49">
        <v>0.371789</v>
      </c>
      <c r="Z69" s="49">
        <v>0</v>
      </c>
      <c r="AA69" s="49">
        <v>0</v>
      </c>
      <c r="AB69" s="71">
        <v>69</v>
      </c>
      <c r="AC69" s="71"/>
      <c r="AD69" s="72"/>
      <c r="AE69" s="78" t="s">
        <v>1527</v>
      </c>
      <c r="AF69" s="78">
        <v>848</v>
      </c>
      <c r="AG69" s="78">
        <v>2974</v>
      </c>
      <c r="AH69" s="78">
        <v>16989</v>
      </c>
      <c r="AI69" s="78">
        <v>12889</v>
      </c>
      <c r="AJ69" s="78"/>
      <c r="AK69" s="78" t="s">
        <v>1692</v>
      </c>
      <c r="AL69" s="78" t="s">
        <v>1813</v>
      </c>
      <c r="AM69" s="78"/>
      <c r="AN69" s="78"/>
      <c r="AO69" s="80">
        <v>40960.377546296295</v>
      </c>
      <c r="AP69" s="83" t="s">
        <v>2022</v>
      </c>
      <c r="AQ69" s="78" t="b">
        <v>1</v>
      </c>
      <c r="AR69" s="78" t="b">
        <v>0</v>
      </c>
      <c r="AS69" s="78" t="b">
        <v>0</v>
      </c>
      <c r="AT69" s="78"/>
      <c r="AU69" s="78">
        <v>610</v>
      </c>
      <c r="AV69" s="83" t="s">
        <v>2113</v>
      </c>
      <c r="AW69" s="78" t="b">
        <v>0</v>
      </c>
      <c r="AX69" s="78" t="s">
        <v>2191</v>
      </c>
      <c r="AY69" s="83" t="s">
        <v>2258</v>
      </c>
      <c r="AZ69" s="78" t="s">
        <v>66</v>
      </c>
      <c r="BA69" s="78" t="str">
        <f>REPLACE(INDEX(GroupVertices[Group],MATCH(Vertices[[#This Row],[Vertex]],GroupVertices[Vertex],0)),1,1,"")</f>
        <v>6</v>
      </c>
      <c r="BB69" s="48"/>
      <c r="BC69" s="48"/>
      <c r="BD69" s="48"/>
      <c r="BE69" s="48"/>
      <c r="BF69" s="48" t="s">
        <v>563</v>
      </c>
      <c r="BG69" s="48" t="s">
        <v>563</v>
      </c>
      <c r="BH69" s="119" t="s">
        <v>3035</v>
      </c>
      <c r="BI69" s="119" t="s">
        <v>3035</v>
      </c>
      <c r="BJ69" s="119" t="s">
        <v>3115</v>
      </c>
      <c r="BK69" s="119" t="s">
        <v>3115</v>
      </c>
      <c r="BL69" s="119">
        <v>0</v>
      </c>
      <c r="BM69" s="123">
        <v>0</v>
      </c>
      <c r="BN69" s="119">
        <v>0</v>
      </c>
      <c r="BO69" s="123">
        <v>0</v>
      </c>
      <c r="BP69" s="119">
        <v>0</v>
      </c>
      <c r="BQ69" s="123">
        <v>0</v>
      </c>
      <c r="BR69" s="119">
        <v>10</v>
      </c>
      <c r="BS69" s="123">
        <v>100</v>
      </c>
      <c r="BT69" s="119">
        <v>10</v>
      </c>
      <c r="BU69" s="2"/>
      <c r="BV69" s="3"/>
      <c r="BW69" s="3"/>
      <c r="BX69" s="3"/>
      <c r="BY69" s="3"/>
    </row>
    <row r="70" spans="1:77" ht="41.45" customHeight="1">
      <c r="A70" s="64" t="s">
        <v>246</v>
      </c>
      <c r="C70" s="65"/>
      <c r="D70" s="65" t="s">
        <v>64</v>
      </c>
      <c r="E70" s="66">
        <v>162.55126928788502</v>
      </c>
      <c r="F70" s="68">
        <v>99.99914246919838</v>
      </c>
      <c r="G70" s="102" t="s">
        <v>717</v>
      </c>
      <c r="H70" s="65"/>
      <c r="I70" s="69" t="s">
        <v>246</v>
      </c>
      <c r="J70" s="70"/>
      <c r="K70" s="70"/>
      <c r="L70" s="69" t="s">
        <v>2429</v>
      </c>
      <c r="M70" s="73">
        <v>1.2857864318219698</v>
      </c>
      <c r="N70" s="74">
        <v>4317.52978515625</v>
      </c>
      <c r="O70" s="74">
        <v>2114.094482421875</v>
      </c>
      <c r="P70" s="75"/>
      <c r="Q70" s="76"/>
      <c r="R70" s="76"/>
      <c r="S70" s="88"/>
      <c r="T70" s="48">
        <v>0</v>
      </c>
      <c r="U70" s="48">
        <v>3</v>
      </c>
      <c r="V70" s="49">
        <v>0.5</v>
      </c>
      <c r="W70" s="49">
        <v>0.00211</v>
      </c>
      <c r="X70" s="49">
        <v>0.002978</v>
      </c>
      <c r="Y70" s="49">
        <v>0.776683</v>
      </c>
      <c r="Z70" s="49">
        <v>0.3333333333333333</v>
      </c>
      <c r="AA70" s="49">
        <v>0</v>
      </c>
      <c r="AB70" s="71">
        <v>70</v>
      </c>
      <c r="AC70" s="71"/>
      <c r="AD70" s="72"/>
      <c r="AE70" s="78" t="s">
        <v>246</v>
      </c>
      <c r="AF70" s="78">
        <v>775</v>
      </c>
      <c r="AG70" s="78">
        <v>2073</v>
      </c>
      <c r="AH70" s="78">
        <v>3220</v>
      </c>
      <c r="AI70" s="78">
        <v>685</v>
      </c>
      <c r="AJ70" s="78"/>
      <c r="AK70" s="78" t="s">
        <v>1693</v>
      </c>
      <c r="AL70" s="78" t="s">
        <v>1437</v>
      </c>
      <c r="AM70" s="83" t="s">
        <v>1892</v>
      </c>
      <c r="AN70" s="78"/>
      <c r="AO70" s="80">
        <v>39576.42165509259</v>
      </c>
      <c r="AP70" s="83" t="s">
        <v>2023</v>
      </c>
      <c r="AQ70" s="78" t="b">
        <v>0</v>
      </c>
      <c r="AR70" s="78" t="b">
        <v>0</v>
      </c>
      <c r="AS70" s="78" t="b">
        <v>1</v>
      </c>
      <c r="AT70" s="78"/>
      <c r="AU70" s="78">
        <v>351</v>
      </c>
      <c r="AV70" s="83" t="s">
        <v>2113</v>
      </c>
      <c r="AW70" s="78" t="b">
        <v>0</v>
      </c>
      <c r="AX70" s="78" t="s">
        <v>2191</v>
      </c>
      <c r="AY70" s="83" t="s">
        <v>2259</v>
      </c>
      <c r="AZ70" s="78" t="s">
        <v>66</v>
      </c>
      <c r="BA70" s="78" t="str">
        <f>REPLACE(INDEX(GroupVertices[Group],MATCH(Vertices[[#This Row],[Vertex]],GroupVertices[Vertex],0)),1,1,"")</f>
        <v>3</v>
      </c>
      <c r="BB70" s="48"/>
      <c r="BC70" s="48"/>
      <c r="BD70" s="48"/>
      <c r="BE70" s="48"/>
      <c r="BF70" s="48"/>
      <c r="BG70" s="48"/>
      <c r="BH70" s="119" t="s">
        <v>3030</v>
      </c>
      <c r="BI70" s="119" t="s">
        <v>3030</v>
      </c>
      <c r="BJ70" s="119" t="s">
        <v>3108</v>
      </c>
      <c r="BK70" s="119" t="s">
        <v>3108</v>
      </c>
      <c r="BL70" s="119">
        <v>0</v>
      </c>
      <c r="BM70" s="123">
        <v>0</v>
      </c>
      <c r="BN70" s="119">
        <v>0</v>
      </c>
      <c r="BO70" s="123">
        <v>0</v>
      </c>
      <c r="BP70" s="119">
        <v>0</v>
      </c>
      <c r="BQ70" s="123">
        <v>0</v>
      </c>
      <c r="BR70" s="119">
        <v>38</v>
      </c>
      <c r="BS70" s="123">
        <v>100</v>
      </c>
      <c r="BT70" s="119">
        <v>38</v>
      </c>
      <c r="BU70" s="2"/>
      <c r="BV70" s="3"/>
      <c r="BW70" s="3"/>
      <c r="BX70" s="3"/>
      <c r="BY70" s="3"/>
    </row>
    <row r="71" spans="1:77" ht="41.45" customHeight="1">
      <c r="A71" s="64" t="s">
        <v>342</v>
      </c>
      <c r="C71" s="65"/>
      <c r="D71" s="65" t="s">
        <v>64</v>
      </c>
      <c r="E71" s="66">
        <v>162.05676012094784</v>
      </c>
      <c r="F71" s="68">
        <v>99.99991170639633</v>
      </c>
      <c r="G71" s="102" t="s">
        <v>2144</v>
      </c>
      <c r="H71" s="65"/>
      <c r="I71" s="69" t="s">
        <v>342</v>
      </c>
      <c r="J71" s="70"/>
      <c r="K71" s="70"/>
      <c r="L71" s="69" t="s">
        <v>2430</v>
      </c>
      <c r="M71" s="73">
        <v>1.0294253149811838</v>
      </c>
      <c r="N71" s="74">
        <v>6805.63525390625</v>
      </c>
      <c r="O71" s="74">
        <v>352.9058837890625</v>
      </c>
      <c r="P71" s="75"/>
      <c r="Q71" s="76"/>
      <c r="R71" s="76"/>
      <c r="S71" s="88"/>
      <c r="T71" s="48">
        <v>1</v>
      </c>
      <c r="U71" s="48">
        <v>0</v>
      </c>
      <c r="V71" s="49">
        <v>0</v>
      </c>
      <c r="W71" s="49">
        <v>0.001805</v>
      </c>
      <c r="X71" s="49">
        <v>0.000662</v>
      </c>
      <c r="Y71" s="49">
        <v>0.435598</v>
      </c>
      <c r="Z71" s="49">
        <v>0</v>
      </c>
      <c r="AA71" s="49">
        <v>0</v>
      </c>
      <c r="AB71" s="71">
        <v>71</v>
      </c>
      <c r="AC71" s="71"/>
      <c r="AD71" s="72"/>
      <c r="AE71" s="78" t="s">
        <v>1528</v>
      </c>
      <c r="AF71" s="78">
        <v>273</v>
      </c>
      <c r="AG71" s="78">
        <v>226</v>
      </c>
      <c r="AH71" s="78">
        <v>152</v>
      </c>
      <c r="AI71" s="78">
        <v>124</v>
      </c>
      <c r="AJ71" s="78"/>
      <c r="AK71" s="78" t="s">
        <v>1694</v>
      </c>
      <c r="AL71" s="78" t="s">
        <v>1435</v>
      </c>
      <c r="AM71" s="83" t="s">
        <v>1893</v>
      </c>
      <c r="AN71" s="78"/>
      <c r="AO71" s="80">
        <v>42555.858136574076</v>
      </c>
      <c r="AP71" s="83" t="s">
        <v>2024</v>
      </c>
      <c r="AQ71" s="78" t="b">
        <v>0</v>
      </c>
      <c r="AR71" s="78" t="b">
        <v>0</v>
      </c>
      <c r="AS71" s="78" t="b">
        <v>0</v>
      </c>
      <c r="AT71" s="78"/>
      <c r="AU71" s="78">
        <v>25</v>
      </c>
      <c r="AV71" s="83" t="s">
        <v>2113</v>
      </c>
      <c r="AW71" s="78" t="b">
        <v>0</v>
      </c>
      <c r="AX71" s="78" t="s">
        <v>2191</v>
      </c>
      <c r="AY71" s="83" t="s">
        <v>2260</v>
      </c>
      <c r="AZ71" s="78" t="s">
        <v>65</v>
      </c>
      <c r="BA71" s="78" t="str">
        <f>REPLACE(INDEX(GroupVertices[Group],MATCH(Vertices[[#This Row],[Vertex]],GroupVertices[Vertex],0)),1,1,"")</f>
        <v>8</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343</v>
      </c>
      <c r="C72" s="65"/>
      <c r="D72" s="65" t="s">
        <v>64</v>
      </c>
      <c r="E72" s="66">
        <v>162.12637159003484</v>
      </c>
      <c r="F72" s="68">
        <v>99.99980342178807</v>
      </c>
      <c r="G72" s="102" t="s">
        <v>2145</v>
      </c>
      <c r="H72" s="65"/>
      <c r="I72" s="69" t="s">
        <v>343</v>
      </c>
      <c r="J72" s="70"/>
      <c r="K72" s="70"/>
      <c r="L72" s="69" t="s">
        <v>2431</v>
      </c>
      <c r="M72" s="73">
        <v>1.0655129654298057</v>
      </c>
      <c r="N72" s="74">
        <v>7497.62548828125</v>
      </c>
      <c r="O72" s="74">
        <v>930.0426025390625</v>
      </c>
      <c r="P72" s="75"/>
      <c r="Q72" s="76"/>
      <c r="R72" s="76"/>
      <c r="S72" s="88"/>
      <c r="T72" s="48">
        <v>1</v>
      </c>
      <c r="U72" s="48">
        <v>0</v>
      </c>
      <c r="V72" s="49">
        <v>0</v>
      </c>
      <c r="W72" s="49">
        <v>0.001805</v>
      </c>
      <c r="X72" s="49">
        <v>0.000662</v>
      </c>
      <c r="Y72" s="49">
        <v>0.435598</v>
      </c>
      <c r="Z72" s="49">
        <v>0</v>
      </c>
      <c r="AA72" s="49">
        <v>0</v>
      </c>
      <c r="AB72" s="71">
        <v>72</v>
      </c>
      <c r="AC72" s="71"/>
      <c r="AD72" s="72"/>
      <c r="AE72" s="78" t="s">
        <v>1529</v>
      </c>
      <c r="AF72" s="78">
        <v>90</v>
      </c>
      <c r="AG72" s="78">
        <v>486</v>
      </c>
      <c r="AH72" s="78">
        <v>244</v>
      </c>
      <c r="AI72" s="78">
        <v>161</v>
      </c>
      <c r="AJ72" s="78"/>
      <c r="AK72" s="78" t="s">
        <v>1695</v>
      </c>
      <c r="AL72" s="78" t="s">
        <v>1435</v>
      </c>
      <c r="AM72" s="83" t="s">
        <v>1894</v>
      </c>
      <c r="AN72" s="78"/>
      <c r="AO72" s="80">
        <v>40156.57638888889</v>
      </c>
      <c r="AP72" s="78"/>
      <c r="AQ72" s="78" t="b">
        <v>1</v>
      </c>
      <c r="AR72" s="78" t="b">
        <v>0</v>
      </c>
      <c r="AS72" s="78" t="b">
        <v>0</v>
      </c>
      <c r="AT72" s="78"/>
      <c r="AU72" s="78">
        <v>28</v>
      </c>
      <c r="AV72" s="83" t="s">
        <v>2113</v>
      </c>
      <c r="AW72" s="78" t="b">
        <v>0</v>
      </c>
      <c r="AX72" s="78" t="s">
        <v>2191</v>
      </c>
      <c r="AY72" s="83" t="s">
        <v>2261</v>
      </c>
      <c r="AZ72" s="78" t="s">
        <v>65</v>
      </c>
      <c r="BA72" s="78" t="str">
        <f>REPLACE(INDEX(GroupVertices[Group],MATCH(Vertices[[#This Row],[Vertex]],GroupVertices[Vertex],0)),1,1,"")</f>
        <v>8</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248</v>
      </c>
      <c r="C73" s="65"/>
      <c r="D73" s="65" t="s">
        <v>64</v>
      </c>
      <c r="E73" s="66">
        <v>162.02329306850217</v>
      </c>
      <c r="F73" s="68">
        <v>99.99996376630416</v>
      </c>
      <c r="G73" s="102" t="s">
        <v>718</v>
      </c>
      <c r="H73" s="65"/>
      <c r="I73" s="69" t="s">
        <v>248</v>
      </c>
      <c r="J73" s="70"/>
      <c r="K73" s="70"/>
      <c r="L73" s="69" t="s">
        <v>2432</v>
      </c>
      <c r="M73" s="73">
        <v>1.0120754830347312</v>
      </c>
      <c r="N73" s="74">
        <v>5264.8193359375</v>
      </c>
      <c r="O73" s="74">
        <v>5012.634765625</v>
      </c>
      <c r="P73" s="75"/>
      <c r="Q73" s="76"/>
      <c r="R73" s="76"/>
      <c r="S73" s="88"/>
      <c r="T73" s="48">
        <v>0</v>
      </c>
      <c r="U73" s="48">
        <v>1</v>
      </c>
      <c r="V73" s="49">
        <v>0</v>
      </c>
      <c r="W73" s="49">
        <v>0.002066</v>
      </c>
      <c r="X73" s="49">
        <v>0.001408</v>
      </c>
      <c r="Y73" s="49">
        <v>0.446871</v>
      </c>
      <c r="Z73" s="49">
        <v>0</v>
      </c>
      <c r="AA73" s="49">
        <v>0</v>
      </c>
      <c r="AB73" s="71">
        <v>73</v>
      </c>
      <c r="AC73" s="71"/>
      <c r="AD73" s="72"/>
      <c r="AE73" s="78" t="s">
        <v>1530</v>
      </c>
      <c r="AF73" s="78">
        <v>1240</v>
      </c>
      <c r="AG73" s="78">
        <v>101</v>
      </c>
      <c r="AH73" s="78">
        <v>1788</v>
      </c>
      <c r="AI73" s="78">
        <v>87</v>
      </c>
      <c r="AJ73" s="78"/>
      <c r="AK73" s="78" t="s">
        <v>1696</v>
      </c>
      <c r="AL73" s="78" t="s">
        <v>1814</v>
      </c>
      <c r="AM73" s="78"/>
      <c r="AN73" s="78"/>
      <c r="AO73" s="80">
        <v>43502.841099537036</v>
      </c>
      <c r="AP73" s="78"/>
      <c r="AQ73" s="78" t="b">
        <v>1</v>
      </c>
      <c r="AR73" s="78" t="b">
        <v>0</v>
      </c>
      <c r="AS73" s="78" t="b">
        <v>0</v>
      </c>
      <c r="AT73" s="78"/>
      <c r="AU73" s="78">
        <v>2</v>
      </c>
      <c r="AV73" s="78"/>
      <c r="AW73" s="78" t="b">
        <v>0</v>
      </c>
      <c r="AX73" s="78" t="s">
        <v>2191</v>
      </c>
      <c r="AY73" s="83" t="s">
        <v>2262</v>
      </c>
      <c r="AZ73" s="78" t="s">
        <v>66</v>
      </c>
      <c r="BA73" s="78" t="str">
        <f>REPLACE(INDEX(GroupVertices[Group],MATCH(Vertices[[#This Row],[Vertex]],GroupVertices[Vertex],0)),1,1,"")</f>
        <v>2</v>
      </c>
      <c r="BB73" s="48"/>
      <c r="BC73" s="48"/>
      <c r="BD73" s="48"/>
      <c r="BE73" s="48"/>
      <c r="BF73" s="48" t="s">
        <v>565</v>
      </c>
      <c r="BG73" s="48" t="s">
        <v>565</v>
      </c>
      <c r="BH73" s="119" t="s">
        <v>3036</v>
      </c>
      <c r="BI73" s="119" t="s">
        <v>3036</v>
      </c>
      <c r="BJ73" s="119" t="s">
        <v>3116</v>
      </c>
      <c r="BK73" s="119" t="s">
        <v>3116</v>
      </c>
      <c r="BL73" s="119">
        <v>0</v>
      </c>
      <c r="BM73" s="123">
        <v>0</v>
      </c>
      <c r="BN73" s="119">
        <v>0</v>
      </c>
      <c r="BO73" s="123">
        <v>0</v>
      </c>
      <c r="BP73" s="119">
        <v>0</v>
      </c>
      <c r="BQ73" s="123">
        <v>0</v>
      </c>
      <c r="BR73" s="119">
        <v>40</v>
      </c>
      <c r="BS73" s="123">
        <v>100</v>
      </c>
      <c r="BT73" s="119">
        <v>40</v>
      </c>
      <c r="BU73" s="2"/>
      <c r="BV73" s="3"/>
      <c r="BW73" s="3"/>
      <c r="BX73" s="3"/>
      <c r="BY73" s="3"/>
    </row>
    <row r="74" spans="1:77" ht="41.45" customHeight="1">
      <c r="A74" s="64" t="s">
        <v>249</v>
      </c>
      <c r="C74" s="65"/>
      <c r="D74" s="65" t="s">
        <v>64</v>
      </c>
      <c r="E74" s="66">
        <v>162.0787145073522</v>
      </c>
      <c r="F74" s="68">
        <v>99.9998775550968</v>
      </c>
      <c r="G74" s="102" t="s">
        <v>719</v>
      </c>
      <c r="H74" s="65"/>
      <c r="I74" s="69" t="s">
        <v>249</v>
      </c>
      <c r="J74" s="70"/>
      <c r="K74" s="70"/>
      <c r="L74" s="69" t="s">
        <v>2433</v>
      </c>
      <c r="M74" s="73">
        <v>1.040806804738057</v>
      </c>
      <c r="N74" s="74">
        <v>4695.3642578125</v>
      </c>
      <c r="O74" s="74">
        <v>4928.9189453125</v>
      </c>
      <c r="P74" s="75"/>
      <c r="Q74" s="76"/>
      <c r="R74" s="76"/>
      <c r="S74" s="88"/>
      <c r="T74" s="48">
        <v>0</v>
      </c>
      <c r="U74" s="48">
        <v>1</v>
      </c>
      <c r="V74" s="49">
        <v>0</v>
      </c>
      <c r="W74" s="49">
        <v>0.002066</v>
      </c>
      <c r="X74" s="49">
        <v>0.001408</v>
      </c>
      <c r="Y74" s="49">
        <v>0.446871</v>
      </c>
      <c r="Z74" s="49">
        <v>0</v>
      </c>
      <c r="AA74" s="49">
        <v>0</v>
      </c>
      <c r="AB74" s="71">
        <v>74</v>
      </c>
      <c r="AC74" s="71"/>
      <c r="AD74" s="72"/>
      <c r="AE74" s="78" t="s">
        <v>1531</v>
      </c>
      <c r="AF74" s="78">
        <v>2636</v>
      </c>
      <c r="AG74" s="78">
        <v>308</v>
      </c>
      <c r="AH74" s="78">
        <v>1806</v>
      </c>
      <c r="AI74" s="78">
        <v>2293</v>
      </c>
      <c r="AJ74" s="78"/>
      <c r="AK74" s="78" t="s">
        <v>1697</v>
      </c>
      <c r="AL74" s="78" t="s">
        <v>1815</v>
      </c>
      <c r="AM74" s="78"/>
      <c r="AN74" s="78"/>
      <c r="AO74" s="80">
        <v>42849.76263888889</v>
      </c>
      <c r="AP74" s="78"/>
      <c r="AQ74" s="78" t="b">
        <v>1</v>
      </c>
      <c r="AR74" s="78" t="b">
        <v>0</v>
      </c>
      <c r="AS74" s="78" t="b">
        <v>0</v>
      </c>
      <c r="AT74" s="78"/>
      <c r="AU74" s="78">
        <v>8</v>
      </c>
      <c r="AV74" s="78"/>
      <c r="AW74" s="78" t="b">
        <v>0</v>
      </c>
      <c r="AX74" s="78" t="s">
        <v>2191</v>
      </c>
      <c r="AY74" s="83" t="s">
        <v>2263</v>
      </c>
      <c r="AZ74" s="78" t="s">
        <v>66</v>
      </c>
      <c r="BA74" s="78" t="str">
        <f>REPLACE(INDEX(GroupVertices[Group],MATCH(Vertices[[#This Row],[Vertex]],GroupVertices[Vertex],0)),1,1,"")</f>
        <v>2</v>
      </c>
      <c r="BB74" s="48"/>
      <c r="BC74" s="48"/>
      <c r="BD74" s="48"/>
      <c r="BE74" s="48"/>
      <c r="BF74" s="48" t="s">
        <v>565</v>
      </c>
      <c r="BG74" s="48" t="s">
        <v>565</v>
      </c>
      <c r="BH74" s="119" t="s">
        <v>3036</v>
      </c>
      <c r="BI74" s="119" t="s">
        <v>3036</v>
      </c>
      <c r="BJ74" s="119" t="s">
        <v>3116</v>
      </c>
      <c r="BK74" s="119" t="s">
        <v>3116</v>
      </c>
      <c r="BL74" s="119">
        <v>0</v>
      </c>
      <c r="BM74" s="123">
        <v>0</v>
      </c>
      <c r="BN74" s="119">
        <v>0</v>
      </c>
      <c r="BO74" s="123">
        <v>0</v>
      </c>
      <c r="BP74" s="119">
        <v>0</v>
      </c>
      <c r="BQ74" s="123">
        <v>0</v>
      </c>
      <c r="BR74" s="119">
        <v>40</v>
      </c>
      <c r="BS74" s="123">
        <v>100</v>
      </c>
      <c r="BT74" s="119">
        <v>40</v>
      </c>
      <c r="BU74" s="2"/>
      <c r="BV74" s="3"/>
      <c r="BW74" s="3"/>
      <c r="BX74" s="3"/>
      <c r="BY74" s="3"/>
    </row>
    <row r="75" spans="1:77" ht="41.45" customHeight="1">
      <c r="A75" s="64" t="s">
        <v>250</v>
      </c>
      <c r="C75" s="65"/>
      <c r="D75" s="65" t="s">
        <v>64</v>
      </c>
      <c r="E75" s="66">
        <v>162.35742812011972</v>
      </c>
      <c r="F75" s="68">
        <v>99.99944400018447</v>
      </c>
      <c r="G75" s="102" t="s">
        <v>720</v>
      </c>
      <c r="H75" s="65"/>
      <c r="I75" s="69" t="s">
        <v>250</v>
      </c>
      <c r="J75" s="70"/>
      <c r="K75" s="70"/>
      <c r="L75" s="69" t="s">
        <v>2434</v>
      </c>
      <c r="M75" s="73">
        <v>1.1852962051881155</v>
      </c>
      <c r="N75" s="74">
        <v>6341.14599609375</v>
      </c>
      <c r="O75" s="74">
        <v>6875.90625</v>
      </c>
      <c r="P75" s="75"/>
      <c r="Q75" s="76"/>
      <c r="R75" s="76"/>
      <c r="S75" s="88"/>
      <c r="T75" s="48">
        <v>0</v>
      </c>
      <c r="U75" s="48">
        <v>1</v>
      </c>
      <c r="V75" s="49">
        <v>0</v>
      </c>
      <c r="W75" s="49">
        <v>0.002066</v>
      </c>
      <c r="X75" s="49">
        <v>0.001408</v>
      </c>
      <c r="Y75" s="49">
        <v>0.446871</v>
      </c>
      <c r="Z75" s="49">
        <v>0</v>
      </c>
      <c r="AA75" s="49">
        <v>0</v>
      </c>
      <c r="AB75" s="71">
        <v>75</v>
      </c>
      <c r="AC75" s="71"/>
      <c r="AD75" s="72"/>
      <c r="AE75" s="78" t="s">
        <v>1532</v>
      </c>
      <c r="AF75" s="78">
        <v>5001</v>
      </c>
      <c r="AG75" s="78">
        <v>1349</v>
      </c>
      <c r="AH75" s="78">
        <v>99378</v>
      </c>
      <c r="AI75" s="78">
        <v>34650</v>
      </c>
      <c r="AJ75" s="78"/>
      <c r="AK75" s="78" t="s">
        <v>1698</v>
      </c>
      <c r="AL75" s="78" t="s">
        <v>1805</v>
      </c>
      <c r="AM75" s="78"/>
      <c r="AN75" s="78"/>
      <c r="AO75" s="80">
        <v>42058.80751157407</v>
      </c>
      <c r="AP75" s="83" t="s">
        <v>2025</v>
      </c>
      <c r="AQ75" s="78" t="b">
        <v>0</v>
      </c>
      <c r="AR75" s="78" t="b">
        <v>0</v>
      </c>
      <c r="AS75" s="78" t="b">
        <v>0</v>
      </c>
      <c r="AT75" s="78"/>
      <c r="AU75" s="78">
        <v>27</v>
      </c>
      <c r="AV75" s="83" t="s">
        <v>2113</v>
      </c>
      <c r="AW75" s="78" t="b">
        <v>0</v>
      </c>
      <c r="AX75" s="78" t="s">
        <v>2191</v>
      </c>
      <c r="AY75" s="83" t="s">
        <v>2264</v>
      </c>
      <c r="AZ75" s="78" t="s">
        <v>66</v>
      </c>
      <c r="BA75" s="78" t="str">
        <f>REPLACE(INDEX(GroupVertices[Group],MATCH(Vertices[[#This Row],[Vertex]],GroupVertices[Vertex],0)),1,1,"")</f>
        <v>2</v>
      </c>
      <c r="BB75" s="48"/>
      <c r="BC75" s="48"/>
      <c r="BD75" s="48"/>
      <c r="BE75" s="48"/>
      <c r="BF75" s="48" t="s">
        <v>565</v>
      </c>
      <c r="BG75" s="48" t="s">
        <v>565</v>
      </c>
      <c r="BH75" s="119" t="s">
        <v>3036</v>
      </c>
      <c r="BI75" s="119" t="s">
        <v>3036</v>
      </c>
      <c r="BJ75" s="119" t="s">
        <v>3116</v>
      </c>
      <c r="BK75" s="119" t="s">
        <v>3116</v>
      </c>
      <c r="BL75" s="119">
        <v>0</v>
      </c>
      <c r="BM75" s="123">
        <v>0</v>
      </c>
      <c r="BN75" s="119">
        <v>0</v>
      </c>
      <c r="BO75" s="123">
        <v>0</v>
      </c>
      <c r="BP75" s="119">
        <v>0</v>
      </c>
      <c r="BQ75" s="123">
        <v>0</v>
      </c>
      <c r="BR75" s="119">
        <v>40</v>
      </c>
      <c r="BS75" s="123">
        <v>100</v>
      </c>
      <c r="BT75" s="119">
        <v>40</v>
      </c>
      <c r="BU75" s="2"/>
      <c r="BV75" s="3"/>
      <c r="BW75" s="3"/>
      <c r="BX75" s="3"/>
      <c r="BY75" s="3"/>
    </row>
    <row r="76" spans="1:77" ht="41.45" customHeight="1">
      <c r="A76" s="64" t="s">
        <v>251</v>
      </c>
      <c r="C76" s="65"/>
      <c r="D76" s="65" t="s">
        <v>64</v>
      </c>
      <c r="E76" s="66">
        <v>162.10173983943483</v>
      </c>
      <c r="F76" s="68">
        <v>99.99984173788022</v>
      </c>
      <c r="G76" s="102" t="s">
        <v>721</v>
      </c>
      <c r="H76" s="65"/>
      <c r="I76" s="69" t="s">
        <v>251</v>
      </c>
      <c r="J76" s="70"/>
      <c r="K76" s="70"/>
      <c r="L76" s="69" t="s">
        <v>2435</v>
      </c>
      <c r="M76" s="73">
        <v>1.0527434891172165</v>
      </c>
      <c r="N76" s="74">
        <v>3502.0595703125</v>
      </c>
      <c r="O76" s="74">
        <v>7800.93017578125</v>
      </c>
      <c r="P76" s="75"/>
      <c r="Q76" s="76"/>
      <c r="R76" s="76"/>
      <c r="S76" s="88"/>
      <c r="T76" s="48">
        <v>0</v>
      </c>
      <c r="U76" s="48">
        <v>1</v>
      </c>
      <c r="V76" s="49">
        <v>0</v>
      </c>
      <c r="W76" s="49">
        <v>0.002066</v>
      </c>
      <c r="X76" s="49">
        <v>0.001408</v>
      </c>
      <c r="Y76" s="49">
        <v>0.446871</v>
      </c>
      <c r="Z76" s="49">
        <v>0</v>
      </c>
      <c r="AA76" s="49">
        <v>0</v>
      </c>
      <c r="AB76" s="71">
        <v>76</v>
      </c>
      <c r="AC76" s="71"/>
      <c r="AD76" s="72"/>
      <c r="AE76" s="78" t="s">
        <v>1533</v>
      </c>
      <c r="AF76" s="78">
        <v>5084</v>
      </c>
      <c r="AG76" s="78">
        <v>394</v>
      </c>
      <c r="AH76" s="78">
        <v>27583</v>
      </c>
      <c r="AI76" s="78">
        <v>26782</v>
      </c>
      <c r="AJ76" s="78"/>
      <c r="AK76" s="78"/>
      <c r="AL76" s="78"/>
      <c r="AM76" s="78"/>
      <c r="AN76" s="78"/>
      <c r="AO76" s="80">
        <v>43123.33760416666</v>
      </c>
      <c r="AP76" s="78"/>
      <c r="AQ76" s="78" t="b">
        <v>1</v>
      </c>
      <c r="AR76" s="78" t="b">
        <v>0</v>
      </c>
      <c r="AS76" s="78" t="b">
        <v>0</v>
      </c>
      <c r="AT76" s="78"/>
      <c r="AU76" s="78">
        <v>7</v>
      </c>
      <c r="AV76" s="78"/>
      <c r="AW76" s="78" t="b">
        <v>0</v>
      </c>
      <c r="AX76" s="78" t="s">
        <v>2191</v>
      </c>
      <c r="AY76" s="83" t="s">
        <v>2265</v>
      </c>
      <c r="AZ76" s="78" t="s">
        <v>66</v>
      </c>
      <c r="BA76" s="78" t="str">
        <f>REPLACE(INDEX(GroupVertices[Group],MATCH(Vertices[[#This Row],[Vertex]],GroupVertices[Vertex],0)),1,1,"")</f>
        <v>2</v>
      </c>
      <c r="BB76" s="48"/>
      <c r="BC76" s="48"/>
      <c r="BD76" s="48"/>
      <c r="BE76" s="48"/>
      <c r="BF76" s="48" t="s">
        <v>565</v>
      </c>
      <c r="BG76" s="48" t="s">
        <v>565</v>
      </c>
      <c r="BH76" s="119" t="s">
        <v>3036</v>
      </c>
      <c r="BI76" s="119" t="s">
        <v>3036</v>
      </c>
      <c r="BJ76" s="119" t="s">
        <v>3116</v>
      </c>
      <c r="BK76" s="119" t="s">
        <v>3116</v>
      </c>
      <c r="BL76" s="119">
        <v>0</v>
      </c>
      <c r="BM76" s="123">
        <v>0</v>
      </c>
      <c r="BN76" s="119">
        <v>0</v>
      </c>
      <c r="BO76" s="123">
        <v>0</v>
      </c>
      <c r="BP76" s="119">
        <v>0</v>
      </c>
      <c r="BQ76" s="123">
        <v>0</v>
      </c>
      <c r="BR76" s="119">
        <v>40</v>
      </c>
      <c r="BS76" s="123">
        <v>100</v>
      </c>
      <c r="BT76" s="119">
        <v>40</v>
      </c>
      <c r="BU76" s="2"/>
      <c r="BV76" s="3"/>
      <c r="BW76" s="3"/>
      <c r="BX76" s="3"/>
      <c r="BY76" s="3"/>
    </row>
    <row r="77" spans="1:77" ht="41.45" customHeight="1">
      <c r="A77" s="64" t="s">
        <v>252</v>
      </c>
      <c r="C77" s="65"/>
      <c r="D77" s="65" t="s">
        <v>64</v>
      </c>
      <c r="E77" s="66">
        <v>162.09584963820438</v>
      </c>
      <c r="F77" s="68">
        <v>99.99985090042401</v>
      </c>
      <c r="G77" s="102" t="s">
        <v>722</v>
      </c>
      <c r="H77" s="65"/>
      <c r="I77" s="69" t="s">
        <v>252</v>
      </c>
      <c r="J77" s="70"/>
      <c r="K77" s="70"/>
      <c r="L77" s="69" t="s">
        <v>2436</v>
      </c>
      <c r="M77" s="73">
        <v>1.0496899186946407</v>
      </c>
      <c r="N77" s="74">
        <v>4177.30810546875</v>
      </c>
      <c r="O77" s="74">
        <v>5052.47021484375</v>
      </c>
      <c r="P77" s="75"/>
      <c r="Q77" s="76"/>
      <c r="R77" s="76"/>
      <c r="S77" s="88"/>
      <c r="T77" s="48">
        <v>0</v>
      </c>
      <c r="U77" s="48">
        <v>1</v>
      </c>
      <c r="V77" s="49">
        <v>0</v>
      </c>
      <c r="W77" s="49">
        <v>0.002066</v>
      </c>
      <c r="X77" s="49">
        <v>0.001408</v>
      </c>
      <c r="Y77" s="49">
        <v>0.446871</v>
      </c>
      <c r="Z77" s="49">
        <v>0</v>
      </c>
      <c r="AA77" s="49">
        <v>0</v>
      </c>
      <c r="AB77" s="71">
        <v>77</v>
      </c>
      <c r="AC77" s="71"/>
      <c r="AD77" s="72"/>
      <c r="AE77" s="78" t="s">
        <v>1534</v>
      </c>
      <c r="AF77" s="78">
        <v>5049</v>
      </c>
      <c r="AG77" s="78">
        <v>372</v>
      </c>
      <c r="AH77" s="78">
        <v>26042</v>
      </c>
      <c r="AI77" s="78">
        <v>25949</v>
      </c>
      <c r="AJ77" s="78"/>
      <c r="AK77" s="78"/>
      <c r="AL77" s="78"/>
      <c r="AM77" s="78"/>
      <c r="AN77" s="78"/>
      <c r="AO77" s="80">
        <v>43154.411574074074</v>
      </c>
      <c r="AP77" s="78"/>
      <c r="AQ77" s="78" t="b">
        <v>1</v>
      </c>
      <c r="AR77" s="78" t="b">
        <v>0</v>
      </c>
      <c r="AS77" s="78" t="b">
        <v>0</v>
      </c>
      <c r="AT77" s="78"/>
      <c r="AU77" s="78">
        <v>4</v>
      </c>
      <c r="AV77" s="78"/>
      <c r="AW77" s="78" t="b">
        <v>0</v>
      </c>
      <c r="AX77" s="78" t="s">
        <v>2191</v>
      </c>
      <c r="AY77" s="83" t="s">
        <v>2266</v>
      </c>
      <c r="AZ77" s="78" t="s">
        <v>66</v>
      </c>
      <c r="BA77" s="78" t="str">
        <f>REPLACE(INDEX(GroupVertices[Group],MATCH(Vertices[[#This Row],[Vertex]],GroupVertices[Vertex],0)),1,1,"")</f>
        <v>2</v>
      </c>
      <c r="BB77" s="48"/>
      <c r="BC77" s="48"/>
      <c r="BD77" s="48"/>
      <c r="BE77" s="48"/>
      <c r="BF77" s="48" t="s">
        <v>565</v>
      </c>
      <c r="BG77" s="48" t="s">
        <v>565</v>
      </c>
      <c r="BH77" s="119" t="s">
        <v>3036</v>
      </c>
      <c r="BI77" s="119" t="s">
        <v>3036</v>
      </c>
      <c r="BJ77" s="119" t="s">
        <v>3116</v>
      </c>
      <c r="BK77" s="119" t="s">
        <v>3116</v>
      </c>
      <c r="BL77" s="119">
        <v>0</v>
      </c>
      <c r="BM77" s="123">
        <v>0</v>
      </c>
      <c r="BN77" s="119">
        <v>0</v>
      </c>
      <c r="BO77" s="123">
        <v>0</v>
      </c>
      <c r="BP77" s="119">
        <v>0</v>
      </c>
      <c r="BQ77" s="123">
        <v>0</v>
      </c>
      <c r="BR77" s="119">
        <v>40</v>
      </c>
      <c r="BS77" s="123">
        <v>100</v>
      </c>
      <c r="BT77" s="119">
        <v>40</v>
      </c>
      <c r="BU77" s="2"/>
      <c r="BV77" s="3"/>
      <c r="BW77" s="3"/>
      <c r="BX77" s="3"/>
      <c r="BY77" s="3"/>
    </row>
    <row r="78" spans="1:77" ht="41.45" customHeight="1">
      <c r="A78" s="64" t="s">
        <v>253</v>
      </c>
      <c r="C78" s="65"/>
      <c r="D78" s="65" t="s">
        <v>64</v>
      </c>
      <c r="E78" s="66">
        <v>162.0795177166109</v>
      </c>
      <c r="F78" s="68">
        <v>99.99987630565901</v>
      </c>
      <c r="G78" s="102" t="s">
        <v>723</v>
      </c>
      <c r="H78" s="65"/>
      <c r="I78" s="69" t="s">
        <v>253</v>
      </c>
      <c r="J78" s="70"/>
      <c r="K78" s="70"/>
      <c r="L78" s="69" t="s">
        <v>2437</v>
      </c>
      <c r="M78" s="73">
        <v>1.0412232007047717</v>
      </c>
      <c r="N78" s="74">
        <v>3138.087646484375</v>
      </c>
      <c r="O78" s="74">
        <v>6862.490234375</v>
      </c>
      <c r="P78" s="75"/>
      <c r="Q78" s="76"/>
      <c r="R78" s="76"/>
      <c r="S78" s="88"/>
      <c r="T78" s="48">
        <v>0</v>
      </c>
      <c r="U78" s="48">
        <v>1</v>
      </c>
      <c r="V78" s="49">
        <v>0</v>
      </c>
      <c r="W78" s="49">
        <v>0.002066</v>
      </c>
      <c r="X78" s="49">
        <v>0.001408</v>
      </c>
      <c r="Y78" s="49">
        <v>0.446871</v>
      </c>
      <c r="Z78" s="49">
        <v>0</v>
      </c>
      <c r="AA78" s="49">
        <v>0</v>
      </c>
      <c r="AB78" s="71">
        <v>78</v>
      </c>
      <c r="AC78" s="71"/>
      <c r="AD78" s="72"/>
      <c r="AE78" s="78" t="s">
        <v>1535</v>
      </c>
      <c r="AF78" s="78">
        <v>5002</v>
      </c>
      <c r="AG78" s="78">
        <v>311</v>
      </c>
      <c r="AH78" s="78">
        <v>21213</v>
      </c>
      <c r="AI78" s="78">
        <v>18144</v>
      </c>
      <c r="AJ78" s="78"/>
      <c r="AK78" s="78"/>
      <c r="AL78" s="78"/>
      <c r="AM78" s="78"/>
      <c r="AN78" s="78"/>
      <c r="AO78" s="80">
        <v>43434.60084490741</v>
      </c>
      <c r="AP78" s="78"/>
      <c r="AQ78" s="78" t="b">
        <v>1</v>
      </c>
      <c r="AR78" s="78" t="b">
        <v>1</v>
      </c>
      <c r="AS78" s="78" t="b">
        <v>0</v>
      </c>
      <c r="AT78" s="78"/>
      <c r="AU78" s="78">
        <v>3</v>
      </c>
      <c r="AV78" s="78"/>
      <c r="AW78" s="78" t="b">
        <v>0</v>
      </c>
      <c r="AX78" s="78" t="s">
        <v>2191</v>
      </c>
      <c r="AY78" s="83" t="s">
        <v>2267</v>
      </c>
      <c r="AZ78" s="78" t="s">
        <v>66</v>
      </c>
      <c r="BA78" s="78" t="str">
        <f>REPLACE(INDEX(GroupVertices[Group],MATCH(Vertices[[#This Row],[Vertex]],GroupVertices[Vertex],0)),1,1,"")</f>
        <v>2</v>
      </c>
      <c r="BB78" s="48"/>
      <c r="BC78" s="48"/>
      <c r="BD78" s="48"/>
      <c r="BE78" s="48"/>
      <c r="BF78" s="48" t="s">
        <v>565</v>
      </c>
      <c r="BG78" s="48" t="s">
        <v>565</v>
      </c>
      <c r="BH78" s="119" t="s">
        <v>3036</v>
      </c>
      <c r="BI78" s="119" t="s">
        <v>3036</v>
      </c>
      <c r="BJ78" s="119" t="s">
        <v>3116</v>
      </c>
      <c r="BK78" s="119" t="s">
        <v>3116</v>
      </c>
      <c r="BL78" s="119">
        <v>0</v>
      </c>
      <c r="BM78" s="123">
        <v>0</v>
      </c>
      <c r="BN78" s="119">
        <v>0</v>
      </c>
      <c r="BO78" s="123">
        <v>0</v>
      </c>
      <c r="BP78" s="119">
        <v>0</v>
      </c>
      <c r="BQ78" s="123">
        <v>0</v>
      </c>
      <c r="BR78" s="119">
        <v>40</v>
      </c>
      <c r="BS78" s="123">
        <v>100</v>
      </c>
      <c r="BT78" s="119">
        <v>40</v>
      </c>
      <c r="BU78" s="2"/>
      <c r="BV78" s="3"/>
      <c r="BW78" s="3"/>
      <c r="BX78" s="3"/>
      <c r="BY78" s="3"/>
    </row>
    <row r="79" spans="1:77" ht="41.45" customHeight="1">
      <c r="A79" s="64" t="s">
        <v>254</v>
      </c>
      <c r="C79" s="65"/>
      <c r="D79" s="65" t="s">
        <v>64</v>
      </c>
      <c r="E79" s="66">
        <v>162.01606418517392</v>
      </c>
      <c r="F79" s="68">
        <v>99.99997501124425</v>
      </c>
      <c r="G79" s="102" t="s">
        <v>723</v>
      </c>
      <c r="H79" s="65"/>
      <c r="I79" s="69" t="s">
        <v>254</v>
      </c>
      <c r="J79" s="70"/>
      <c r="K79" s="70"/>
      <c r="L79" s="69" t="s">
        <v>2438</v>
      </c>
      <c r="M79" s="73">
        <v>1.0083279193342973</v>
      </c>
      <c r="N79" s="74">
        <v>3653.990478515625</v>
      </c>
      <c r="O79" s="74">
        <v>6513.3095703125</v>
      </c>
      <c r="P79" s="75"/>
      <c r="Q79" s="76"/>
      <c r="R79" s="76"/>
      <c r="S79" s="88"/>
      <c r="T79" s="48">
        <v>0</v>
      </c>
      <c r="U79" s="48">
        <v>1</v>
      </c>
      <c r="V79" s="49">
        <v>0</v>
      </c>
      <c r="W79" s="49">
        <v>0.002066</v>
      </c>
      <c r="X79" s="49">
        <v>0.001408</v>
      </c>
      <c r="Y79" s="49">
        <v>0.446871</v>
      </c>
      <c r="Z79" s="49">
        <v>0</v>
      </c>
      <c r="AA79" s="49">
        <v>0</v>
      </c>
      <c r="AB79" s="71">
        <v>79</v>
      </c>
      <c r="AC79" s="71"/>
      <c r="AD79" s="72"/>
      <c r="AE79" s="78" t="s">
        <v>1536</v>
      </c>
      <c r="AF79" s="78">
        <v>1836</v>
      </c>
      <c r="AG79" s="78">
        <v>74</v>
      </c>
      <c r="AH79" s="78">
        <v>1745</v>
      </c>
      <c r="AI79" s="78">
        <v>1744</v>
      </c>
      <c r="AJ79" s="78"/>
      <c r="AK79" s="78"/>
      <c r="AL79" s="78"/>
      <c r="AM79" s="78"/>
      <c r="AN79" s="78"/>
      <c r="AO79" s="80">
        <v>43709.54287037037</v>
      </c>
      <c r="AP79" s="78"/>
      <c r="AQ79" s="78" t="b">
        <v>1</v>
      </c>
      <c r="AR79" s="78" t="b">
        <v>1</v>
      </c>
      <c r="AS79" s="78" t="b">
        <v>0</v>
      </c>
      <c r="AT79" s="78"/>
      <c r="AU79" s="78">
        <v>0</v>
      </c>
      <c r="AV79" s="78"/>
      <c r="AW79" s="78" t="b">
        <v>0</v>
      </c>
      <c r="AX79" s="78" t="s">
        <v>2191</v>
      </c>
      <c r="AY79" s="83" t="s">
        <v>2268</v>
      </c>
      <c r="AZ79" s="78" t="s">
        <v>66</v>
      </c>
      <c r="BA79" s="78" t="str">
        <f>REPLACE(INDEX(GroupVertices[Group],MATCH(Vertices[[#This Row],[Vertex]],GroupVertices[Vertex],0)),1,1,"")</f>
        <v>2</v>
      </c>
      <c r="BB79" s="48"/>
      <c r="BC79" s="48"/>
      <c r="BD79" s="48"/>
      <c r="BE79" s="48"/>
      <c r="BF79" s="48" t="s">
        <v>565</v>
      </c>
      <c r="BG79" s="48" t="s">
        <v>565</v>
      </c>
      <c r="BH79" s="119" t="s">
        <v>3036</v>
      </c>
      <c r="BI79" s="119" t="s">
        <v>3036</v>
      </c>
      <c r="BJ79" s="119" t="s">
        <v>3116</v>
      </c>
      <c r="BK79" s="119" t="s">
        <v>3116</v>
      </c>
      <c r="BL79" s="119">
        <v>0</v>
      </c>
      <c r="BM79" s="123">
        <v>0</v>
      </c>
      <c r="BN79" s="119">
        <v>0</v>
      </c>
      <c r="BO79" s="123">
        <v>0</v>
      </c>
      <c r="BP79" s="119">
        <v>0</v>
      </c>
      <c r="BQ79" s="123">
        <v>0</v>
      </c>
      <c r="BR79" s="119">
        <v>40</v>
      </c>
      <c r="BS79" s="123">
        <v>100</v>
      </c>
      <c r="BT79" s="119">
        <v>40</v>
      </c>
      <c r="BU79" s="2"/>
      <c r="BV79" s="3"/>
      <c r="BW79" s="3"/>
      <c r="BX79" s="3"/>
      <c r="BY79" s="3"/>
    </row>
    <row r="80" spans="1:77" ht="41.45" customHeight="1">
      <c r="A80" s="64" t="s">
        <v>255</v>
      </c>
      <c r="C80" s="65"/>
      <c r="D80" s="65" t="s">
        <v>64</v>
      </c>
      <c r="E80" s="66">
        <v>162.3568926472806</v>
      </c>
      <c r="F80" s="68">
        <v>99.999444833143</v>
      </c>
      <c r="G80" s="102" t="s">
        <v>724</v>
      </c>
      <c r="H80" s="65"/>
      <c r="I80" s="69" t="s">
        <v>255</v>
      </c>
      <c r="J80" s="70"/>
      <c r="K80" s="70"/>
      <c r="L80" s="69" t="s">
        <v>2439</v>
      </c>
      <c r="M80" s="73">
        <v>1.1850186078769722</v>
      </c>
      <c r="N80" s="74">
        <v>3853.37890625</v>
      </c>
      <c r="O80" s="74">
        <v>8189.396484375</v>
      </c>
      <c r="P80" s="75"/>
      <c r="Q80" s="76"/>
      <c r="R80" s="76"/>
      <c r="S80" s="88"/>
      <c r="T80" s="48">
        <v>0</v>
      </c>
      <c r="U80" s="48">
        <v>1</v>
      </c>
      <c r="V80" s="49">
        <v>0</v>
      </c>
      <c r="W80" s="49">
        <v>0.002066</v>
      </c>
      <c r="X80" s="49">
        <v>0.001408</v>
      </c>
      <c r="Y80" s="49">
        <v>0.446871</v>
      </c>
      <c r="Z80" s="49">
        <v>0</v>
      </c>
      <c r="AA80" s="49">
        <v>0</v>
      </c>
      <c r="AB80" s="71">
        <v>80</v>
      </c>
      <c r="AC80" s="71"/>
      <c r="AD80" s="72"/>
      <c r="AE80" s="78" t="s">
        <v>1537</v>
      </c>
      <c r="AF80" s="78">
        <v>4971</v>
      </c>
      <c r="AG80" s="78">
        <v>1347</v>
      </c>
      <c r="AH80" s="78">
        <v>36708</v>
      </c>
      <c r="AI80" s="78">
        <v>18167</v>
      </c>
      <c r="AJ80" s="78"/>
      <c r="AK80" s="78" t="s">
        <v>1699</v>
      </c>
      <c r="AL80" s="78" t="s">
        <v>1816</v>
      </c>
      <c r="AM80" s="83" t="s">
        <v>1895</v>
      </c>
      <c r="AN80" s="78"/>
      <c r="AO80" s="80">
        <v>42045.835960648146</v>
      </c>
      <c r="AP80" s="83" t="s">
        <v>2026</v>
      </c>
      <c r="AQ80" s="78" t="b">
        <v>0</v>
      </c>
      <c r="AR80" s="78" t="b">
        <v>0</v>
      </c>
      <c r="AS80" s="78" t="b">
        <v>0</v>
      </c>
      <c r="AT80" s="78"/>
      <c r="AU80" s="78">
        <v>399</v>
      </c>
      <c r="AV80" s="83" t="s">
        <v>2113</v>
      </c>
      <c r="AW80" s="78" t="b">
        <v>0</v>
      </c>
      <c r="AX80" s="78" t="s">
        <v>2191</v>
      </c>
      <c r="AY80" s="83" t="s">
        <v>2269</v>
      </c>
      <c r="AZ80" s="78" t="s">
        <v>66</v>
      </c>
      <c r="BA80" s="78" t="str">
        <f>REPLACE(INDEX(GroupVertices[Group],MATCH(Vertices[[#This Row],[Vertex]],GroupVertices[Vertex],0)),1,1,"")</f>
        <v>2</v>
      </c>
      <c r="BB80" s="48"/>
      <c r="BC80" s="48"/>
      <c r="BD80" s="48"/>
      <c r="BE80" s="48"/>
      <c r="BF80" s="48" t="s">
        <v>565</v>
      </c>
      <c r="BG80" s="48" t="s">
        <v>565</v>
      </c>
      <c r="BH80" s="119" t="s">
        <v>3036</v>
      </c>
      <c r="BI80" s="119" t="s">
        <v>3036</v>
      </c>
      <c r="BJ80" s="119" t="s">
        <v>3116</v>
      </c>
      <c r="BK80" s="119" t="s">
        <v>3116</v>
      </c>
      <c r="BL80" s="119">
        <v>0</v>
      </c>
      <c r="BM80" s="123">
        <v>0</v>
      </c>
      <c r="BN80" s="119">
        <v>0</v>
      </c>
      <c r="BO80" s="123">
        <v>0</v>
      </c>
      <c r="BP80" s="119">
        <v>0</v>
      </c>
      <c r="BQ80" s="123">
        <v>0</v>
      </c>
      <c r="BR80" s="119">
        <v>40</v>
      </c>
      <c r="BS80" s="123">
        <v>100</v>
      </c>
      <c r="BT80" s="119">
        <v>40</v>
      </c>
      <c r="BU80" s="2"/>
      <c r="BV80" s="3"/>
      <c r="BW80" s="3"/>
      <c r="BX80" s="3"/>
      <c r="BY80" s="3"/>
    </row>
    <row r="81" spans="1:77" ht="41.45" customHeight="1">
      <c r="A81" s="64" t="s">
        <v>257</v>
      </c>
      <c r="C81" s="65"/>
      <c r="D81" s="65" t="s">
        <v>64</v>
      </c>
      <c r="E81" s="66">
        <v>162.489689911385</v>
      </c>
      <c r="F81" s="68">
        <v>99.99923825942876</v>
      </c>
      <c r="G81" s="102" t="s">
        <v>726</v>
      </c>
      <c r="H81" s="65"/>
      <c r="I81" s="69" t="s">
        <v>257</v>
      </c>
      <c r="J81" s="70"/>
      <c r="K81" s="70"/>
      <c r="L81" s="69" t="s">
        <v>2440</v>
      </c>
      <c r="M81" s="73">
        <v>1.2538627410404968</v>
      </c>
      <c r="N81" s="74">
        <v>5006.6533203125</v>
      </c>
      <c r="O81" s="74">
        <v>3017.24267578125</v>
      </c>
      <c r="P81" s="75"/>
      <c r="Q81" s="76"/>
      <c r="R81" s="76"/>
      <c r="S81" s="88"/>
      <c r="T81" s="48">
        <v>0</v>
      </c>
      <c r="U81" s="48">
        <v>3</v>
      </c>
      <c r="V81" s="49">
        <v>648</v>
      </c>
      <c r="W81" s="49">
        <v>0.002123</v>
      </c>
      <c r="X81" s="49">
        <v>0.003143</v>
      </c>
      <c r="Y81" s="49">
        <v>0.903931</v>
      </c>
      <c r="Z81" s="49">
        <v>0.3333333333333333</v>
      </c>
      <c r="AA81" s="49">
        <v>0</v>
      </c>
      <c r="AB81" s="71">
        <v>81</v>
      </c>
      <c r="AC81" s="71"/>
      <c r="AD81" s="72"/>
      <c r="AE81" s="78" t="s">
        <v>1538</v>
      </c>
      <c r="AF81" s="78">
        <v>400</v>
      </c>
      <c r="AG81" s="78">
        <v>1843</v>
      </c>
      <c r="AH81" s="78">
        <v>7231</v>
      </c>
      <c r="AI81" s="78">
        <v>17006</v>
      </c>
      <c r="AJ81" s="78"/>
      <c r="AK81" s="78" t="s">
        <v>1700</v>
      </c>
      <c r="AL81" s="78" t="s">
        <v>1817</v>
      </c>
      <c r="AM81" s="83" t="s">
        <v>1896</v>
      </c>
      <c r="AN81" s="78"/>
      <c r="AO81" s="80">
        <v>39747.253854166665</v>
      </c>
      <c r="AP81" s="83" t="s">
        <v>2027</v>
      </c>
      <c r="AQ81" s="78" t="b">
        <v>0</v>
      </c>
      <c r="AR81" s="78" t="b">
        <v>0</v>
      </c>
      <c r="AS81" s="78" t="b">
        <v>1</v>
      </c>
      <c r="AT81" s="78"/>
      <c r="AU81" s="78">
        <v>78</v>
      </c>
      <c r="AV81" s="83" t="s">
        <v>2113</v>
      </c>
      <c r="AW81" s="78" t="b">
        <v>0</v>
      </c>
      <c r="AX81" s="78" t="s">
        <v>2191</v>
      </c>
      <c r="AY81" s="83" t="s">
        <v>2270</v>
      </c>
      <c r="AZ81" s="78" t="s">
        <v>66</v>
      </c>
      <c r="BA81" s="78" t="str">
        <f>REPLACE(INDEX(GroupVertices[Group],MATCH(Vertices[[#This Row],[Vertex]],GroupVertices[Vertex],0)),1,1,"")</f>
        <v>3</v>
      </c>
      <c r="BB81" s="48"/>
      <c r="BC81" s="48"/>
      <c r="BD81" s="48"/>
      <c r="BE81" s="48"/>
      <c r="BF81" s="48" t="s">
        <v>2986</v>
      </c>
      <c r="BG81" s="48" t="s">
        <v>2986</v>
      </c>
      <c r="BH81" s="119" t="s">
        <v>3037</v>
      </c>
      <c r="BI81" s="119" t="s">
        <v>3077</v>
      </c>
      <c r="BJ81" s="119" t="s">
        <v>3117</v>
      </c>
      <c r="BK81" s="119" t="s">
        <v>3117</v>
      </c>
      <c r="BL81" s="119">
        <v>2</v>
      </c>
      <c r="BM81" s="123">
        <v>3.508771929824561</v>
      </c>
      <c r="BN81" s="119">
        <v>0</v>
      </c>
      <c r="BO81" s="123">
        <v>0</v>
      </c>
      <c r="BP81" s="119">
        <v>0</v>
      </c>
      <c r="BQ81" s="123">
        <v>0</v>
      </c>
      <c r="BR81" s="119">
        <v>55</v>
      </c>
      <c r="BS81" s="123">
        <v>96.49122807017544</v>
      </c>
      <c r="BT81" s="119">
        <v>57</v>
      </c>
      <c r="BU81" s="2"/>
      <c r="BV81" s="3"/>
      <c r="BW81" s="3"/>
      <c r="BX81" s="3"/>
      <c r="BY81" s="3"/>
    </row>
    <row r="82" spans="1:77" ht="41.45" customHeight="1">
      <c r="A82" s="64" t="s">
        <v>316</v>
      </c>
      <c r="C82" s="65"/>
      <c r="D82" s="65" t="s">
        <v>64</v>
      </c>
      <c r="E82" s="66">
        <v>167.48243866343935</v>
      </c>
      <c r="F82" s="68">
        <v>99.9914717541404</v>
      </c>
      <c r="G82" s="102" t="s">
        <v>2146</v>
      </c>
      <c r="H82" s="65"/>
      <c r="I82" s="69" t="s">
        <v>316</v>
      </c>
      <c r="J82" s="70"/>
      <c r="K82" s="70"/>
      <c r="L82" s="69" t="s">
        <v>2441</v>
      </c>
      <c r="M82" s="73">
        <v>3.8421800701401057</v>
      </c>
      <c r="N82" s="74">
        <v>5246.50634765625</v>
      </c>
      <c r="O82" s="74">
        <v>2835.21875</v>
      </c>
      <c r="P82" s="75"/>
      <c r="Q82" s="76"/>
      <c r="R82" s="76"/>
      <c r="S82" s="88"/>
      <c r="T82" s="48">
        <v>3</v>
      </c>
      <c r="U82" s="48">
        <v>2</v>
      </c>
      <c r="V82" s="49">
        <v>289.5</v>
      </c>
      <c r="W82" s="49">
        <v>0.002688</v>
      </c>
      <c r="X82" s="49">
        <v>0.009063</v>
      </c>
      <c r="Y82" s="49">
        <v>0.832916</v>
      </c>
      <c r="Z82" s="49">
        <v>0.5</v>
      </c>
      <c r="AA82" s="49">
        <v>0.6666666666666666</v>
      </c>
      <c r="AB82" s="71">
        <v>82</v>
      </c>
      <c r="AC82" s="71"/>
      <c r="AD82" s="72"/>
      <c r="AE82" s="78" t="s">
        <v>1539</v>
      </c>
      <c r="AF82" s="78">
        <v>3254</v>
      </c>
      <c r="AG82" s="78">
        <v>20491</v>
      </c>
      <c r="AH82" s="78">
        <v>19561</v>
      </c>
      <c r="AI82" s="78">
        <v>3058</v>
      </c>
      <c r="AJ82" s="78"/>
      <c r="AK82" s="78" t="s">
        <v>1701</v>
      </c>
      <c r="AL82" s="78" t="s">
        <v>1435</v>
      </c>
      <c r="AM82" s="83" t="s">
        <v>1897</v>
      </c>
      <c r="AN82" s="78"/>
      <c r="AO82" s="80">
        <v>39318.72027777778</v>
      </c>
      <c r="AP82" s="83" t="s">
        <v>2028</v>
      </c>
      <c r="AQ82" s="78" t="b">
        <v>0</v>
      </c>
      <c r="AR82" s="78" t="b">
        <v>0</v>
      </c>
      <c r="AS82" s="78" t="b">
        <v>1</v>
      </c>
      <c r="AT82" s="78"/>
      <c r="AU82" s="78">
        <v>1373</v>
      </c>
      <c r="AV82" s="83" t="s">
        <v>2113</v>
      </c>
      <c r="AW82" s="78" t="b">
        <v>1</v>
      </c>
      <c r="AX82" s="78" t="s">
        <v>2191</v>
      </c>
      <c r="AY82" s="83" t="s">
        <v>2271</v>
      </c>
      <c r="AZ82" s="78" t="s">
        <v>66</v>
      </c>
      <c r="BA82" s="78" t="str">
        <f>REPLACE(INDEX(GroupVertices[Group],MATCH(Vertices[[#This Row],[Vertex]],GroupVertices[Vertex],0)),1,1,"")</f>
        <v>3</v>
      </c>
      <c r="BB82" s="48" t="s">
        <v>480</v>
      </c>
      <c r="BC82" s="48" t="s">
        <v>480</v>
      </c>
      <c r="BD82" s="48" t="s">
        <v>539</v>
      </c>
      <c r="BE82" s="48" t="s">
        <v>539</v>
      </c>
      <c r="BF82" s="48" t="s">
        <v>293</v>
      </c>
      <c r="BG82" s="48" t="s">
        <v>293</v>
      </c>
      <c r="BH82" s="119" t="s">
        <v>3038</v>
      </c>
      <c r="BI82" s="119" t="s">
        <v>3038</v>
      </c>
      <c r="BJ82" s="119" t="s">
        <v>3118</v>
      </c>
      <c r="BK82" s="119" t="s">
        <v>3118</v>
      </c>
      <c r="BL82" s="119">
        <v>0</v>
      </c>
      <c r="BM82" s="123">
        <v>0</v>
      </c>
      <c r="BN82" s="119">
        <v>0</v>
      </c>
      <c r="BO82" s="123">
        <v>0</v>
      </c>
      <c r="BP82" s="119">
        <v>0</v>
      </c>
      <c r="BQ82" s="123">
        <v>0</v>
      </c>
      <c r="BR82" s="119">
        <v>10</v>
      </c>
      <c r="BS82" s="123">
        <v>100</v>
      </c>
      <c r="BT82" s="119">
        <v>10</v>
      </c>
      <c r="BU82" s="2"/>
      <c r="BV82" s="3"/>
      <c r="BW82" s="3"/>
      <c r="BX82" s="3"/>
      <c r="BY82" s="3"/>
    </row>
    <row r="83" spans="1:77" ht="41.45" customHeight="1">
      <c r="A83" s="64" t="s">
        <v>258</v>
      </c>
      <c r="C83" s="65"/>
      <c r="D83" s="65" t="s">
        <v>64</v>
      </c>
      <c r="E83" s="66">
        <v>162.04685387342394</v>
      </c>
      <c r="F83" s="68">
        <v>99.99992711612904</v>
      </c>
      <c r="G83" s="102" t="s">
        <v>727</v>
      </c>
      <c r="H83" s="65"/>
      <c r="I83" s="69" t="s">
        <v>258</v>
      </c>
      <c r="J83" s="70"/>
      <c r="K83" s="70"/>
      <c r="L83" s="69" t="s">
        <v>2442</v>
      </c>
      <c r="M83" s="73">
        <v>1.024289764725034</v>
      </c>
      <c r="N83" s="74">
        <v>8983.580078125</v>
      </c>
      <c r="O83" s="74">
        <v>7269.861328125</v>
      </c>
      <c r="P83" s="75"/>
      <c r="Q83" s="76"/>
      <c r="R83" s="76"/>
      <c r="S83" s="88"/>
      <c r="T83" s="48">
        <v>0</v>
      </c>
      <c r="U83" s="48">
        <v>1</v>
      </c>
      <c r="V83" s="49">
        <v>0</v>
      </c>
      <c r="W83" s="49">
        <v>0.001812</v>
      </c>
      <c r="X83" s="49">
        <v>0.000912</v>
      </c>
      <c r="Y83" s="49">
        <v>0.371789</v>
      </c>
      <c r="Z83" s="49">
        <v>0</v>
      </c>
      <c r="AA83" s="49">
        <v>0</v>
      </c>
      <c r="AB83" s="71">
        <v>83</v>
      </c>
      <c r="AC83" s="71"/>
      <c r="AD83" s="72"/>
      <c r="AE83" s="78" t="s">
        <v>1540</v>
      </c>
      <c r="AF83" s="78">
        <v>370</v>
      </c>
      <c r="AG83" s="78">
        <v>189</v>
      </c>
      <c r="AH83" s="78">
        <v>157</v>
      </c>
      <c r="AI83" s="78">
        <v>423</v>
      </c>
      <c r="AJ83" s="78"/>
      <c r="AK83" s="78" t="s">
        <v>1702</v>
      </c>
      <c r="AL83" s="78" t="s">
        <v>1433</v>
      </c>
      <c r="AM83" s="78"/>
      <c r="AN83" s="78"/>
      <c r="AO83" s="80">
        <v>40988.82443287037</v>
      </c>
      <c r="AP83" s="83" t="s">
        <v>2029</v>
      </c>
      <c r="AQ83" s="78" t="b">
        <v>0</v>
      </c>
      <c r="AR83" s="78" t="b">
        <v>0</v>
      </c>
      <c r="AS83" s="78" t="b">
        <v>0</v>
      </c>
      <c r="AT83" s="78"/>
      <c r="AU83" s="78">
        <v>7</v>
      </c>
      <c r="AV83" s="83" t="s">
        <v>2110</v>
      </c>
      <c r="AW83" s="78" t="b">
        <v>0</v>
      </c>
      <c r="AX83" s="78" t="s">
        <v>2191</v>
      </c>
      <c r="AY83" s="83" t="s">
        <v>2272</v>
      </c>
      <c r="AZ83" s="78" t="s">
        <v>66</v>
      </c>
      <c r="BA83" s="78" t="str">
        <f>REPLACE(INDEX(GroupVertices[Group],MATCH(Vertices[[#This Row],[Vertex]],GroupVertices[Vertex],0)),1,1,"")</f>
        <v>6</v>
      </c>
      <c r="BB83" s="48"/>
      <c r="BC83" s="48"/>
      <c r="BD83" s="48"/>
      <c r="BE83" s="48"/>
      <c r="BF83" s="48" t="s">
        <v>563</v>
      </c>
      <c r="BG83" s="48" t="s">
        <v>563</v>
      </c>
      <c r="BH83" s="119" t="s">
        <v>3035</v>
      </c>
      <c r="BI83" s="119" t="s">
        <v>3035</v>
      </c>
      <c r="BJ83" s="119" t="s">
        <v>3115</v>
      </c>
      <c r="BK83" s="119" t="s">
        <v>3115</v>
      </c>
      <c r="BL83" s="119">
        <v>0</v>
      </c>
      <c r="BM83" s="123">
        <v>0</v>
      </c>
      <c r="BN83" s="119">
        <v>0</v>
      </c>
      <c r="BO83" s="123">
        <v>0</v>
      </c>
      <c r="BP83" s="119">
        <v>0</v>
      </c>
      <c r="BQ83" s="123">
        <v>0</v>
      </c>
      <c r="BR83" s="119">
        <v>10</v>
      </c>
      <c r="BS83" s="123">
        <v>100</v>
      </c>
      <c r="BT83" s="119">
        <v>10</v>
      </c>
      <c r="BU83" s="2"/>
      <c r="BV83" s="3"/>
      <c r="BW83" s="3"/>
      <c r="BX83" s="3"/>
      <c r="BY83" s="3"/>
    </row>
    <row r="84" spans="1:77" ht="41.45" customHeight="1">
      <c r="A84" s="64" t="s">
        <v>259</v>
      </c>
      <c r="C84" s="65"/>
      <c r="D84" s="65" t="s">
        <v>64</v>
      </c>
      <c r="E84" s="66">
        <v>162.0787145073522</v>
      </c>
      <c r="F84" s="68">
        <v>99.9998775550968</v>
      </c>
      <c r="G84" s="102" t="s">
        <v>728</v>
      </c>
      <c r="H84" s="65"/>
      <c r="I84" s="69" t="s">
        <v>259</v>
      </c>
      <c r="J84" s="70"/>
      <c r="K84" s="70"/>
      <c r="L84" s="69" t="s">
        <v>2443</v>
      </c>
      <c r="M84" s="73">
        <v>1.040806804738057</v>
      </c>
      <c r="N84" s="74">
        <v>5742.91796875</v>
      </c>
      <c r="O84" s="74">
        <v>7785.134765625</v>
      </c>
      <c r="P84" s="75"/>
      <c r="Q84" s="76"/>
      <c r="R84" s="76"/>
      <c r="S84" s="88"/>
      <c r="T84" s="48">
        <v>0</v>
      </c>
      <c r="U84" s="48">
        <v>1</v>
      </c>
      <c r="V84" s="49">
        <v>0</v>
      </c>
      <c r="W84" s="49">
        <v>0.002066</v>
      </c>
      <c r="X84" s="49">
        <v>0.001408</v>
      </c>
      <c r="Y84" s="49">
        <v>0.446871</v>
      </c>
      <c r="Z84" s="49">
        <v>0</v>
      </c>
      <c r="AA84" s="49">
        <v>0</v>
      </c>
      <c r="AB84" s="71">
        <v>84</v>
      </c>
      <c r="AC84" s="71"/>
      <c r="AD84" s="72"/>
      <c r="AE84" s="78" t="s">
        <v>1541</v>
      </c>
      <c r="AF84" s="78">
        <v>254</v>
      </c>
      <c r="AG84" s="78">
        <v>308</v>
      </c>
      <c r="AH84" s="78">
        <v>1700</v>
      </c>
      <c r="AI84" s="78">
        <v>2361</v>
      </c>
      <c r="AJ84" s="78"/>
      <c r="AK84" s="78" t="s">
        <v>1703</v>
      </c>
      <c r="AL84" s="78"/>
      <c r="AM84" s="78"/>
      <c r="AN84" s="78"/>
      <c r="AO84" s="80">
        <v>42874.45857638889</v>
      </c>
      <c r="AP84" s="83" t="s">
        <v>2030</v>
      </c>
      <c r="AQ84" s="78" t="b">
        <v>1</v>
      </c>
      <c r="AR84" s="78" t="b">
        <v>0</v>
      </c>
      <c r="AS84" s="78" t="b">
        <v>0</v>
      </c>
      <c r="AT84" s="78"/>
      <c r="AU84" s="78">
        <v>0</v>
      </c>
      <c r="AV84" s="78"/>
      <c r="AW84" s="78" t="b">
        <v>0</v>
      </c>
      <c r="AX84" s="78" t="s">
        <v>2191</v>
      </c>
      <c r="AY84" s="83" t="s">
        <v>2273</v>
      </c>
      <c r="AZ84" s="78" t="s">
        <v>66</v>
      </c>
      <c r="BA84" s="78" t="str">
        <f>REPLACE(INDEX(GroupVertices[Group],MATCH(Vertices[[#This Row],[Vertex]],GroupVertices[Vertex],0)),1,1,"")</f>
        <v>2</v>
      </c>
      <c r="BB84" s="48"/>
      <c r="BC84" s="48"/>
      <c r="BD84" s="48"/>
      <c r="BE84" s="48"/>
      <c r="BF84" s="48" t="s">
        <v>565</v>
      </c>
      <c r="BG84" s="48" t="s">
        <v>565</v>
      </c>
      <c r="BH84" s="119" t="s">
        <v>3036</v>
      </c>
      <c r="BI84" s="119" t="s">
        <v>3036</v>
      </c>
      <c r="BJ84" s="119" t="s">
        <v>3116</v>
      </c>
      <c r="BK84" s="119" t="s">
        <v>3116</v>
      </c>
      <c r="BL84" s="119">
        <v>0</v>
      </c>
      <c r="BM84" s="123">
        <v>0</v>
      </c>
      <c r="BN84" s="119">
        <v>0</v>
      </c>
      <c r="BO84" s="123">
        <v>0</v>
      </c>
      <c r="BP84" s="119">
        <v>0</v>
      </c>
      <c r="BQ84" s="123">
        <v>0</v>
      </c>
      <c r="BR84" s="119">
        <v>40</v>
      </c>
      <c r="BS84" s="123">
        <v>100</v>
      </c>
      <c r="BT84" s="119">
        <v>40</v>
      </c>
      <c r="BU84" s="2"/>
      <c r="BV84" s="3"/>
      <c r="BW84" s="3"/>
      <c r="BX84" s="3"/>
      <c r="BY84" s="3"/>
    </row>
    <row r="85" spans="1:77" ht="41.45" customHeight="1">
      <c r="A85" s="64" t="s">
        <v>260</v>
      </c>
      <c r="C85" s="65"/>
      <c r="D85" s="65" t="s">
        <v>64</v>
      </c>
      <c r="E85" s="66">
        <v>162.02757685121523</v>
      </c>
      <c r="F85" s="68">
        <v>99.99995710263596</v>
      </c>
      <c r="G85" s="102" t="s">
        <v>729</v>
      </c>
      <c r="H85" s="65"/>
      <c r="I85" s="69" t="s">
        <v>260</v>
      </c>
      <c r="J85" s="70"/>
      <c r="K85" s="70"/>
      <c r="L85" s="69" t="s">
        <v>2444</v>
      </c>
      <c r="M85" s="73">
        <v>1.014296261523877</v>
      </c>
      <c r="N85" s="74">
        <v>3736.220947265625</v>
      </c>
      <c r="O85" s="74">
        <v>5339.67529296875</v>
      </c>
      <c r="P85" s="75"/>
      <c r="Q85" s="76"/>
      <c r="R85" s="76"/>
      <c r="S85" s="88"/>
      <c r="T85" s="48">
        <v>0</v>
      </c>
      <c r="U85" s="48">
        <v>1</v>
      </c>
      <c r="V85" s="49">
        <v>0</v>
      </c>
      <c r="W85" s="49">
        <v>0.002066</v>
      </c>
      <c r="X85" s="49">
        <v>0.001408</v>
      </c>
      <c r="Y85" s="49">
        <v>0.446871</v>
      </c>
      <c r="Z85" s="49">
        <v>0</v>
      </c>
      <c r="AA85" s="49">
        <v>0</v>
      </c>
      <c r="AB85" s="71">
        <v>85</v>
      </c>
      <c r="AC85" s="71"/>
      <c r="AD85" s="72"/>
      <c r="AE85" s="78" t="s">
        <v>1542</v>
      </c>
      <c r="AF85" s="78">
        <v>3324</v>
      </c>
      <c r="AG85" s="78">
        <v>117</v>
      </c>
      <c r="AH85" s="78">
        <v>4987</v>
      </c>
      <c r="AI85" s="78">
        <v>537</v>
      </c>
      <c r="AJ85" s="78"/>
      <c r="AK85" s="78" t="s">
        <v>1704</v>
      </c>
      <c r="AL85" s="78" t="s">
        <v>1433</v>
      </c>
      <c r="AM85" s="78"/>
      <c r="AN85" s="78"/>
      <c r="AO85" s="80">
        <v>42140.631319444445</v>
      </c>
      <c r="AP85" s="83" t="s">
        <v>2031</v>
      </c>
      <c r="AQ85" s="78" t="b">
        <v>0</v>
      </c>
      <c r="AR85" s="78" t="b">
        <v>0</v>
      </c>
      <c r="AS85" s="78" t="b">
        <v>0</v>
      </c>
      <c r="AT85" s="78"/>
      <c r="AU85" s="78">
        <v>1</v>
      </c>
      <c r="AV85" s="83" t="s">
        <v>2113</v>
      </c>
      <c r="AW85" s="78" t="b">
        <v>0</v>
      </c>
      <c r="AX85" s="78" t="s">
        <v>2191</v>
      </c>
      <c r="AY85" s="83" t="s">
        <v>2274</v>
      </c>
      <c r="AZ85" s="78" t="s">
        <v>66</v>
      </c>
      <c r="BA85" s="78" t="str">
        <f>REPLACE(INDEX(GroupVertices[Group],MATCH(Vertices[[#This Row],[Vertex]],GroupVertices[Vertex],0)),1,1,"")</f>
        <v>2</v>
      </c>
      <c r="BB85" s="48"/>
      <c r="BC85" s="48"/>
      <c r="BD85" s="48"/>
      <c r="BE85" s="48"/>
      <c r="BF85" s="48" t="s">
        <v>565</v>
      </c>
      <c r="BG85" s="48" t="s">
        <v>565</v>
      </c>
      <c r="BH85" s="119" t="s">
        <v>3036</v>
      </c>
      <c r="BI85" s="119" t="s">
        <v>3036</v>
      </c>
      <c r="BJ85" s="119" t="s">
        <v>3116</v>
      </c>
      <c r="BK85" s="119" t="s">
        <v>3116</v>
      </c>
      <c r="BL85" s="119">
        <v>0</v>
      </c>
      <c r="BM85" s="123">
        <v>0</v>
      </c>
      <c r="BN85" s="119">
        <v>0</v>
      </c>
      <c r="BO85" s="123">
        <v>0</v>
      </c>
      <c r="BP85" s="119">
        <v>0</v>
      </c>
      <c r="BQ85" s="123">
        <v>0</v>
      </c>
      <c r="BR85" s="119">
        <v>40</v>
      </c>
      <c r="BS85" s="123">
        <v>100</v>
      </c>
      <c r="BT85" s="119">
        <v>40</v>
      </c>
      <c r="BU85" s="2"/>
      <c r="BV85" s="3"/>
      <c r="BW85" s="3"/>
      <c r="BX85" s="3"/>
      <c r="BY85" s="3"/>
    </row>
    <row r="86" spans="1:77" ht="41.45" customHeight="1">
      <c r="A86" s="64" t="s">
        <v>261</v>
      </c>
      <c r="C86" s="65"/>
      <c r="D86" s="65" t="s">
        <v>64</v>
      </c>
      <c r="E86" s="66">
        <v>162.0131190845587</v>
      </c>
      <c r="F86" s="68">
        <v>99.99997959251614</v>
      </c>
      <c r="G86" s="102" t="s">
        <v>730</v>
      </c>
      <c r="H86" s="65"/>
      <c r="I86" s="69" t="s">
        <v>261</v>
      </c>
      <c r="J86" s="70"/>
      <c r="K86" s="70"/>
      <c r="L86" s="69" t="s">
        <v>2445</v>
      </c>
      <c r="M86" s="73">
        <v>1.0068011341230094</v>
      </c>
      <c r="N86" s="74">
        <v>4232.36181640625</v>
      </c>
      <c r="O86" s="74">
        <v>7721.19482421875</v>
      </c>
      <c r="P86" s="75"/>
      <c r="Q86" s="76"/>
      <c r="R86" s="76"/>
      <c r="S86" s="88"/>
      <c r="T86" s="48">
        <v>0</v>
      </c>
      <c r="U86" s="48">
        <v>1</v>
      </c>
      <c r="V86" s="49">
        <v>0</v>
      </c>
      <c r="W86" s="49">
        <v>0.002066</v>
      </c>
      <c r="X86" s="49">
        <v>0.001408</v>
      </c>
      <c r="Y86" s="49">
        <v>0.446871</v>
      </c>
      <c r="Z86" s="49">
        <v>0</v>
      </c>
      <c r="AA86" s="49">
        <v>0</v>
      </c>
      <c r="AB86" s="71">
        <v>86</v>
      </c>
      <c r="AC86" s="71"/>
      <c r="AD86" s="72"/>
      <c r="AE86" s="78" t="s">
        <v>1543</v>
      </c>
      <c r="AF86" s="78">
        <v>113</v>
      </c>
      <c r="AG86" s="78">
        <v>63</v>
      </c>
      <c r="AH86" s="78">
        <v>803</v>
      </c>
      <c r="AI86" s="78">
        <v>211</v>
      </c>
      <c r="AJ86" s="78"/>
      <c r="AK86" s="78" t="s">
        <v>1705</v>
      </c>
      <c r="AL86" s="78" t="s">
        <v>554</v>
      </c>
      <c r="AM86" s="78"/>
      <c r="AN86" s="78"/>
      <c r="AO86" s="80">
        <v>40286.24413194445</v>
      </c>
      <c r="AP86" s="83" t="s">
        <v>2032</v>
      </c>
      <c r="AQ86" s="78" t="b">
        <v>0</v>
      </c>
      <c r="AR86" s="78" t="b">
        <v>0</v>
      </c>
      <c r="AS86" s="78" t="b">
        <v>1</v>
      </c>
      <c r="AT86" s="78"/>
      <c r="AU86" s="78">
        <v>9</v>
      </c>
      <c r="AV86" s="83" t="s">
        <v>2117</v>
      </c>
      <c r="AW86" s="78" t="b">
        <v>0</v>
      </c>
      <c r="AX86" s="78" t="s">
        <v>2191</v>
      </c>
      <c r="AY86" s="83" t="s">
        <v>2275</v>
      </c>
      <c r="AZ86" s="78" t="s">
        <v>66</v>
      </c>
      <c r="BA86" s="78" t="str">
        <f>REPLACE(INDEX(GroupVertices[Group],MATCH(Vertices[[#This Row],[Vertex]],GroupVertices[Vertex],0)),1,1,"")</f>
        <v>2</v>
      </c>
      <c r="BB86" s="48"/>
      <c r="BC86" s="48"/>
      <c r="BD86" s="48"/>
      <c r="BE86" s="48"/>
      <c r="BF86" s="48" t="s">
        <v>565</v>
      </c>
      <c r="BG86" s="48" t="s">
        <v>565</v>
      </c>
      <c r="BH86" s="119" t="s">
        <v>3036</v>
      </c>
      <c r="BI86" s="119" t="s">
        <v>3036</v>
      </c>
      <c r="BJ86" s="119" t="s">
        <v>3116</v>
      </c>
      <c r="BK86" s="119" t="s">
        <v>3116</v>
      </c>
      <c r="BL86" s="119">
        <v>0</v>
      </c>
      <c r="BM86" s="123">
        <v>0</v>
      </c>
      <c r="BN86" s="119">
        <v>0</v>
      </c>
      <c r="BO86" s="123">
        <v>0</v>
      </c>
      <c r="BP86" s="119">
        <v>0</v>
      </c>
      <c r="BQ86" s="123">
        <v>0</v>
      </c>
      <c r="BR86" s="119">
        <v>40</v>
      </c>
      <c r="BS86" s="123">
        <v>100</v>
      </c>
      <c r="BT86" s="119">
        <v>40</v>
      </c>
      <c r="BU86" s="2"/>
      <c r="BV86" s="3"/>
      <c r="BW86" s="3"/>
      <c r="BX86" s="3"/>
      <c r="BY86" s="3"/>
    </row>
    <row r="87" spans="1:77" ht="41.45" customHeight="1">
      <c r="A87" s="64" t="s">
        <v>262</v>
      </c>
      <c r="C87" s="65"/>
      <c r="D87" s="65" t="s">
        <v>64</v>
      </c>
      <c r="E87" s="66">
        <v>164.47495546246193</v>
      </c>
      <c r="F87" s="68">
        <v>99.99615006569682</v>
      </c>
      <c r="G87" s="102" t="s">
        <v>731</v>
      </c>
      <c r="H87" s="65"/>
      <c r="I87" s="69" t="s">
        <v>262</v>
      </c>
      <c r="J87" s="70"/>
      <c r="K87" s="70"/>
      <c r="L87" s="69" t="s">
        <v>2446</v>
      </c>
      <c r="M87" s="73">
        <v>2.283054772104075</v>
      </c>
      <c r="N87" s="74">
        <v>4929.86572265625</v>
      </c>
      <c r="O87" s="74">
        <v>7680.19775390625</v>
      </c>
      <c r="P87" s="75"/>
      <c r="Q87" s="76"/>
      <c r="R87" s="76"/>
      <c r="S87" s="88"/>
      <c r="T87" s="48">
        <v>0</v>
      </c>
      <c r="U87" s="48">
        <v>1</v>
      </c>
      <c r="V87" s="49">
        <v>0</v>
      </c>
      <c r="W87" s="49">
        <v>0.002066</v>
      </c>
      <c r="X87" s="49">
        <v>0.001408</v>
      </c>
      <c r="Y87" s="49">
        <v>0.446871</v>
      </c>
      <c r="Z87" s="49">
        <v>0</v>
      </c>
      <c r="AA87" s="49">
        <v>0</v>
      </c>
      <c r="AB87" s="71">
        <v>87</v>
      </c>
      <c r="AC87" s="71"/>
      <c r="AD87" s="72"/>
      <c r="AE87" s="78" t="s">
        <v>1544</v>
      </c>
      <c r="AF87" s="78">
        <v>9422</v>
      </c>
      <c r="AG87" s="78">
        <v>9258</v>
      </c>
      <c r="AH87" s="78">
        <v>4784</v>
      </c>
      <c r="AI87" s="78">
        <v>8229</v>
      </c>
      <c r="AJ87" s="78"/>
      <c r="AK87" s="78" t="s">
        <v>1706</v>
      </c>
      <c r="AL87" s="78" t="s">
        <v>1818</v>
      </c>
      <c r="AM87" s="78"/>
      <c r="AN87" s="78"/>
      <c r="AO87" s="80">
        <v>42499.5453587963</v>
      </c>
      <c r="AP87" s="83" t="s">
        <v>2033</v>
      </c>
      <c r="AQ87" s="78" t="b">
        <v>0</v>
      </c>
      <c r="AR87" s="78" t="b">
        <v>0</v>
      </c>
      <c r="AS87" s="78" t="b">
        <v>0</v>
      </c>
      <c r="AT87" s="78"/>
      <c r="AU87" s="78">
        <v>516</v>
      </c>
      <c r="AV87" s="83" t="s">
        <v>2113</v>
      </c>
      <c r="AW87" s="78" t="b">
        <v>0</v>
      </c>
      <c r="AX87" s="78" t="s">
        <v>2191</v>
      </c>
      <c r="AY87" s="83" t="s">
        <v>2276</v>
      </c>
      <c r="AZ87" s="78" t="s">
        <v>66</v>
      </c>
      <c r="BA87" s="78" t="str">
        <f>REPLACE(INDEX(GroupVertices[Group],MATCH(Vertices[[#This Row],[Vertex]],GroupVertices[Vertex],0)),1,1,"")</f>
        <v>2</v>
      </c>
      <c r="BB87" s="48"/>
      <c r="BC87" s="48"/>
      <c r="BD87" s="48"/>
      <c r="BE87" s="48"/>
      <c r="BF87" s="48" t="s">
        <v>565</v>
      </c>
      <c r="BG87" s="48" t="s">
        <v>565</v>
      </c>
      <c r="BH87" s="119" t="s">
        <v>3036</v>
      </c>
      <c r="BI87" s="119" t="s">
        <v>3036</v>
      </c>
      <c r="BJ87" s="119" t="s">
        <v>3116</v>
      </c>
      <c r="BK87" s="119" t="s">
        <v>3116</v>
      </c>
      <c r="BL87" s="119">
        <v>0</v>
      </c>
      <c r="BM87" s="123">
        <v>0</v>
      </c>
      <c r="BN87" s="119">
        <v>0</v>
      </c>
      <c r="BO87" s="123">
        <v>0</v>
      </c>
      <c r="BP87" s="119">
        <v>0</v>
      </c>
      <c r="BQ87" s="123">
        <v>0</v>
      </c>
      <c r="BR87" s="119">
        <v>40</v>
      </c>
      <c r="BS87" s="123">
        <v>100</v>
      </c>
      <c r="BT87" s="119">
        <v>40</v>
      </c>
      <c r="BU87" s="2"/>
      <c r="BV87" s="3"/>
      <c r="BW87" s="3"/>
      <c r="BX87" s="3"/>
      <c r="BY87" s="3"/>
    </row>
    <row r="88" spans="1:77" ht="41.45" customHeight="1">
      <c r="A88" s="64" t="s">
        <v>263</v>
      </c>
      <c r="C88" s="65"/>
      <c r="D88" s="65" t="s">
        <v>64</v>
      </c>
      <c r="E88" s="66">
        <v>162.0524763382348</v>
      </c>
      <c r="F88" s="68">
        <v>99.99991837006453</v>
      </c>
      <c r="G88" s="102" t="s">
        <v>732</v>
      </c>
      <c r="H88" s="65"/>
      <c r="I88" s="69" t="s">
        <v>263</v>
      </c>
      <c r="J88" s="70"/>
      <c r="K88" s="70"/>
      <c r="L88" s="69" t="s">
        <v>2447</v>
      </c>
      <c r="M88" s="73">
        <v>1.027204536492038</v>
      </c>
      <c r="N88" s="74">
        <v>5077.29931640625</v>
      </c>
      <c r="O88" s="74">
        <v>5589.25244140625</v>
      </c>
      <c r="P88" s="75"/>
      <c r="Q88" s="76"/>
      <c r="R88" s="76"/>
      <c r="S88" s="88"/>
      <c r="T88" s="48">
        <v>0</v>
      </c>
      <c r="U88" s="48">
        <v>3</v>
      </c>
      <c r="V88" s="49">
        <v>0</v>
      </c>
      <c r="W88" s="49">
        <v>0.002232</v>
      </c>
      <c r="X88" s="49">
        <v>0.004135</v>
      </c>
      <c r="Y88" s="49">
        <v>0.891983</v>
      </c>
      <c r="Z88" s="49">
        <v>0.6666666666666666</v>
      </c>
      <c r="AA88" s="49">
        <v>0</v>
      </c>
      <c r="AB88" s="71">
        <v>88</v>
      </c>
      <c r="AC88" s="71"/>
      <c r="AD88" s="72"/>
      <c r="AE88" s="78" t="s">
        <v>1545</v>
      </c>
      <c r="AF88" s="78">
        <v>438</v>
      </c>
      <c r="AG88" s="78">
        <v>210</v>
      </c>
      <c r="AH88" s="78">
        <v>455</v>
      </c>
      <c r="AI88" s="78">
        <v>1668</v>
      </c>
      <c r="AJ88" s="78"/>
      <c r="AK88" s="78" t="s">
        <v>1707</v>
      </c>
      <c r="AL88" s="78" t="s">
        <v>1819</v>
      </c>
      <c r="AM88" s="78"/>
      <c r="AN88" s="78"/>
      <c r="AO88" s="80">
        <v>40442.42978009259</v>
      </c>
      <c r="AP88" s="83" t="s">
        <v>2034</v>
      </c>
      <c r="AQ88" s="78" t="b">
        <v>0</v>
      </c>
      <c r="AR88" s="78" t="b">
        <v>0</v>
      </c>
      <c r="AS88" s="78" t="b">
        <v>1</v>
      </c>
      <c r="AT88" s="78"/>
      <c r="AU88" s="78">
        <v>2</v>
      </c>
      <c r="AV88" s="83" t="s">
        <v>2119</v>
      </c>
      <c r="AW88" s="78" t="b">
        <v>0</v>
      </c>
      <c r="AX88" s="78" t="s">
        <v>2191</v>
      </c>
      <c r="AY88" s="83" t="s">
        <v>2277</v>
      </c>
      <c r="AZ88" s="78" t="s">
        <v>66</v>
      </c>
      <c r="BA88" s="78" t="str">
        <f>REPLACE(INDEX(GroupVertices[Group],MATCH(Vertices[[#This Row],[Vertex]],GroupVertices[Vertex],0)),1,1,"")</f>
        <v>2</v>
      </c>
      <c r="BB88" s="48"/>
      <c r="BC88" s="48"/>
      <c r="BD88" s="48"/>
      <c r="BE88" s="48"/>
      <c r="BF88" s="48" t="s">
        <v>2987</v>
      </c>
      <c r="BG88" s="48" t="s">
        <v>2987</v>
      </c>
      <c r="BH88" s="119" t="s">
        <v>3039</v>
      </c>
      <c r="BI88" s="119" t="s">
        <v>3078</v>
      </c>
      <c r="BJ88" s="119" t="s">
        <v>3119</v>
      </c>
      <c r="BK88" s="119" t="s">
        <v>3150</v>
      </c>
      <c r="BL88" s="119">
        <v>0</v>
      </c>
      <c r="BM88" s="123">
        <v>0</v>
      </c>
      <c r="BN88" s="119">
        <v>0</v>
      </c>
      <c r="BO88" s="123">
        <v>0</v>
      </c>
      <c r="BP88" s="119">
        <v>0</v>
      </c>
      <c r="BQ88" s="123">
        <v>0</v>
      </c>
      <c r="BR88" s="119">
        <v>63</v>
      </c>
      <c r="BS88" s="123">
        <v>100</v>
      </c>
      <c r="BT88" s="119">
        <v>63</v>
      </c>
      <c r="BU88" s="2"/>
      <c r="BV88" s="3"/>
      <c r="BW88" s="3"/>
      <c r="BX88" s="3"/>
      <c r="BY88" s="3"/>
    </row>
    <row r="89" spans="1:77" ht="41.45" customHeight="1">
      <c r="A89" s="64" t="s">
        <v>264</v>
      </c>
      <c r="C89" s="65"/>
      <c r="D89" s="65" t="s">
        <v>64</v>
      </c>
      <c r="E89" s="66">
        <v>163.8605003795595</v>
      </c>
      <c r="F89" s="68">
        <v>99.99710588560441</v>
      </c>
      <c r="G89" s="102" t="s">
        <v>733</v>
      </c>
      <c r="H89" s="65"/>
      <c r="I89" s="69" t="s">
        <v>264</v>
      </c>
      <c r="J89" s="70"/>
      <c r="K89" s="70"/>
      <c r="L89" s="69" t="s">
        <v>2448</v>
      </c>
      <c r="M89" s="73">
        <v>1.964511857567202</v>
      </c>
      <c r="N89" s="74">
        <v>5885.2158203125</v>
      </c>
      <c r="O89" s="74">
        <v>6713.9189453125</v>
      </c>
      <c r="P89" s="75"/>
      <c r="Q89" s="76"/>
      <c r="R89" s="76"/>
      <c r="S89" s="88"/>
      <c r="T89" s="48">
        <v>0</v>
      </c>
      <c r="U89" s="48">
        <v>1</v>
      </c>
      <c r="V89" s="49">
        <v>0</v>
      </c>
      <c r="W89" s="49">
        <v>0.002066</v>
      </c>
      <c r="X89" s="49">
        <v>0.001408</v>
      </c>
      <c r="Y89" s="49">
        <v>0.446871</v>
      </c>
      <c r="Z89" s="49">
        <v>0</v>
      </c>
      <c r="AA89" s="49">
        <v>0</v>
      </c>
      <c r="AB89" s="71">
        <v>89</v>
      </c>
      <c r="AC89" s="71"/>
      <c r="AD89" s="72"/>
      <c r="AE89" s="78" t="s">
        <v>1546</v>
      </c>
      <c r="AF89" s="78">
        <v>6825</v>
      </c>
      <c r="AG89" s="78">
        <v>6963</v>
      </c>
      <c r="AH89" s="78">
        <v>2596</v>
      </c>
      <c r="AI89" s="78">
        <v>3183</v>
      </c>
      <c r="AJ89" s="78"/>
      <c r="AK89" s="78" t="s">
        <v>1708</v>
      </c>
      <c r="AL89" s="78"/>
      <c r="AM89" s="78"/>
      <c r="AN89" s="78"/>
      <c r="AO89" s="80">
        <v>42514.57581018518</v>
      </c>
      <c r="AP89" s="83" t="s">
        <v>2035</v>
      </c>
      <c r="AQ89" s="78" t="b">
        <v>1</v>
      </c>
      <c r="AR89" s="78" t="b">
        <v>0</v>
      </c>
      <c r="AS89" s="78" t="b">
        <v>0</v>
      </c>
      <c r="AT89" s="78"/>
      <c r="AU89" s="78">
        <v>305</v>
      </c>
      <c r="AV89" s="78"/>
      <c r="AW89" s="78" t="b">
        <v>0</v>
      </c>
      <c r="AX89" s="78" t="s">
        <v>2191</v>
      </c>
      <c r="AY89" s="83" t="s">
        <v>2278</v>
      </c>
      <c r="AZ89" s="78" t="s">
        <v>66</v>
      </c>
      <c r="BA89" s="78" t="str">
        <f>REPLACE(INDEX(GroupVertices[Group],MATCH(Vertices[[#This Row],[Vertex]],GroupVertices[Vertex],0)),1,1,"")</f>
        <v>2</v>
      </c>
      <c r="BB89" s="48"/>
      <c r="BC89" s="48"/>
      <c r="BD89" s="48"/>
      <c r="BE89" s="48"/>
      <c r="BF89" s="48" t="s">
        <v>565</v>
      </c>
      <c r="BG89" s="48" t="s">
        <v>565</v>
      </c>
      <c r="BH89" s="119" t="s">
        <v>3036</v>
      </c>
      <c r="BI89" s="119" t="s">
        <v>3036</v>
      </c>
      <c r="BJ89" s="119" t="s">
        <v>3116</v>
      </c>
      <c r="BK89" s="119" t="s">
        <v>3116</v>
      </c>
      <c r="BL89" s="119">
        <v>0</v>
      </c>
      <c r="BM89" s="123">
        <v>0</v>
      </c>
      <c r="BN89" s="119">
        <v>0</v>
      </c>
      <c r="BO89" s="123">
        <v>0</v>
      </c>
      <c r="BP89" s="119">
        <v>0</v>
      </c>
      <c r="BQ89" s="123">
        <v>0</v>
      </c>
      <c r="BR89" s="119">
        <v>40</v>
      </c>
      <c r="BS89" s="123">
        <v>100</v>
      </c>
      <c r="BT89" s="119">
        <v>40</v>
      </c>
      <c r="BU89" s="2"/>
      <c r="BV89" s="3"/>
      <c r="BW89" s="3"/>
      <c r="BX89" s="3"/>
      <c r="BY89" s="3"/>
    </row>
    <row r="90" spans="1:77" ht="41.45" customHeight="1">
      <c r="A90" s="64" t="s">
        <v>265</v>
      </c>
      <c r="C90" s="65"/>
      <c r="D90" s="65" t="s">
        <v>64</v>
      </c>
      <c r="E90" s="66">
        <v>162.02195438640436</v>
      </c>
      <c r="F90" s="68">
        <v>99.99996584870047</v>
      </c>
      <c r="G90" s="102" t="s">
        <v>734</v>
      </c>
      <c r="H90" s="65"/>
      <c r="I90" s="69" t="s">
        <v>265</v>
      </c>
      <c r="J90" s="70"/>
      <c r="K90" s="70"/>
      <c r="L90" s="69" t="s">
        <v>2449</v>
      </c>
      <c r="M90" s="73">
        <v>1.011381489756873</v>
      </c>
      <c r="N90" s="74">
        <v>6264.71923828125</v>
      </c>
      <c r="O90" s="74">
        <v>6212.9716796875</v>
      </c>
      <c r="P90" s="75"/>
      <c r="Q90" s="76"/>
      <c r="R90" s="76"/>
      <c r="S90" s="88"/>
      <c r="T90" s="48">
        <v>0</v>
      </c>
      <c r="U90" s="48">
        <v>1</v>
      </c>
      <c r="V90" s="49">
        <v>0</v>
      </c>
      <c r="W90" s="49">
        <v>0.002066</v>
      </c>
      <c r="X90" s="49">
        <v>0.001408</v>
      </c>
      <c r="Y90" s="49">
        <v>0.446871</v>
      </c>
      <c r="Z90" s="49">
        <v>0</v>
      </c>
      <c r="AA90" s="49">
        <v>0</v>
      </c>
      <c r="AB90" s="71">
        <v>90</v>
      </c>
      <c r="AC90" s="71"/>
      <c r="AD90" s="72"/>
      <c r="AE90" s="78" t="s">
        <v>1547</v>
      </c>
      <c r="AF90" s="78">
        <v>43</v>
      </c>
      <c r="AG90" s="78">
        <v>96</v>
      </c>
      <c r="AH90" s="78">
        <v>1443</v>
      </c>
      <c r="AI90" s="78">
        <v>1017</v>
      </c>
      <c r="AJ90" s="78"/>
      <c r="AK90" s="78" t="s">
        <v>1709</v>
      </c>
      <c r="AL90" s="78" t="s">
        <v>1433</v>
      </c>
      <c r="AM90" s="83" t="s">
        <v>1898</v>
      </c>
      <c r="AN90" s="78"/>
      <c r="AO90" s="80">
        <v>42067.82438657407</v>
      </c>
      <c r="AP90" s="83" t="s">
        <v>2036</v>
      </c>
      <c r="AQ90" s="78" t="b">
        <v>1</v>
      </c>
      <c r="AR90" s="78" t="b">
        <v>0</v>
      </c>
      <c r="AS90" s="78" t="b">
        <v>0</v>
      </c>
      <c r="AT90" s="78"/>
      <c r="AU90" s="78">
        <v>56</v>
      </c>
      <c r="AV90" s="83" t="s">
        <v>2113</v>
      </c>
      <c r="AW90" s="78" t="b">
        <v>0</v>
      </c>
      <c r="AX90" s="78" t="s">
        <v>2191</v>
      </c>
      <c r="AY90" s="83" t="s">
        <v>2279</v>
      </c>
      <c r="AZ90" s="78" t="s">
        <v>66</v>
      </c>
      <c r="BA90" s="78" t="str">
        <f>REPLACE(INDEX(GroupVertices[Group],MATCH(Vertices[[#This Row],[Vertex]],GroupVertices[Vertex],0)),1,1,"")</f>
        <v>2</v>
      </c>
      <c r="BB90" s="48"/>
      <c r="BC90" s="48"/>
      <c r="BD90" s="48"/>
      <c r="BE90" s="48"/>
      <c r="BF90" s="48" t="s">
        <v>565</v>
      </c>
      <c r="BG90" s="48" t="s">
        <v>565</v>
      </c>
      <c r="BH90" s="119" t="s">
        <v>3036</v>
      </c>
      <c r="BI90" s="119" t="s">
        <v>3036</v>
      </c>
      <c r="BJ90" s="119" t="s">
        <v>3116</v>
      </c>
      <c r="BK90" s="119" t="s">
        <v>3116</v>
      </c>
      <c r="BL90" s="119">
        <v>0</v>
      </c>
      <c r="BM90" s="123">
        <v>0</v>
      </c>
      <c r="BN90" s="119">
        <v>0</v>
      </c>
      <c r="BO90" s="123">
        <v>0</v>
      </c>
      <c r="BP90" s="119">
        <v>0</v>
      </c>
      <c r="BQ90" s="123">
        <v>0</v>
      </c>
      <c r="BR90" s="119">
        <v>40</v>
      </c>
      <c r="BS90" s="123">
        <v>100</v>
      </c>
      <c r="BT90" s="119">
        <v>40</v>
      </c>
      <c r="BU90" s="2"/>
      <c r="BV90" s="3"/>
      <c r="BW90" s="3"/>
      <c r="BX90" s="3"/>
      <c r="BY90" s="3"/>
    </row>
    <row r="91" spans="1:77" ht="41.45" customHeight="1">
      <c r="A91" s="64" t="s">
        <v>266</v>
      </c>
      <c r="C91" s="65"/>
      <c r="D91" s="65" t="s">
        <v>64</v>
      </c>
      <c r="E91" s="66">
        <v>162.07898224377178</v>
      </c>
      <c r="F91" s="68">
        <v>99.99987713861755</v>
      </c>
      <c r="G91" s="102" t="s">
        <v>735</v>
      </c>
      <c r="H91" s="65"/>
      <c r="I91" s="69" t="s">
        <v>266</v>
      </c>
      <c r="J91" s="70"/>
      <c r="K91" s="70"/>
      <c r="L91" s="69" t="s">
        <v>2450</v>
      </c>
      <c r="M91" s="73">
        <v>1.0409456033936286</v>
      </c>
      <c r="N91" s="74">
        <v>6120.79248046875</v>
      </c>
      <c r="O91" s="74">
        <v>7433.6103515625</v>
      </c>
      <c r="P91" s="75"/>
      <c r="Q91" s="76"/>
      <c r="R91" s="76"/>
      <c r="S91" s="88"/>
      <c r="T91" s="48">
        <v>0</v>
      </c>
      <c r="U91" s="48">
        <v>1</v>
      </c>
      <c r="V91" s="49">
        <v>0</v>
      </c>
      <c r="W91" s="49">
        <v>0.002066</v>
      </c>
      <c r="X91" s="49">
        <v>0.001408</v>
      </c>
      <c r="Y91" s="49">
        <v>0.446871</v>
      </c>
      <c r="Z91" s="49">
        <v>0</v>
      </c>
      <c r="AA91" s="49">
        <v>0</v>
      </c>
      <c r="AB91" s="71">
        <v>91</v>
      </c>
      <c r="AC91" s="71"/>
      <c r="AD91" s="72"/>
      <c r="AE91" s="78" t="s">
        <v>1548</v>
      </c>
      <c r="AF91" s="78">
        <v>769</v>
      </c>
      <c r="AG91" s="78">
        <v>309</v>
      </c>
      <c r="AH91" s="78">
        <v>977</v>
      </c>
      <c r="AI91" s="78">
        <v>536</v>
      </c>
      <c r="AJ91" s="78"/>
      <c r="AK91" s="78" t="s">
        <v>1710</v>
      </c>
      <c r="AL91" s="78" t="s">
        <v>1797</v>
      </c>
      <c r="AM91" s="78"/>
      <c r="AN91" s="78"/>
      <c r="AO91" s="80">
        <v>41277.560960648145</v>
      </c>
      <c r="AP91" s="83" t="s">
        <v>2037</v>
      </c>
      <c r="AQ91" s="78" t="b">
        <v>0</v>
      </c>
      <c r="AR91" s="78" t="b">
        <v>0</v>
      </c>
      <c r="AS91" s="78" t="b">
        <v>0</v>
      </c>
      <c r="AT91" s="78"/>
      <c r="AU91" s="78">
        <v>37</v>
      </c>
      <c r="AV91" s="83" t="s">
        <v>2113</v>
      </c>
      <c r="AW91" s="78" t="b">
        <v>0</v>
      </c>
      <c r="AX91" s="78" t="s">
        <v>2191</v>
      </c>
      <c r="AY91" s="83" t="s">
        <v>2280</v>
      </c>
      <c r="AZ91" s="78" t="s">
        <v>66</v>
      </c>
      <c r="BA91" s="78" t="str">
        <f>REPLACE(INDEX(GroupVertices[Group],MATCH(Vertices[[#This Row],[Vertex]],GroupVertices[Vertex],0)),1,1,"")</f>
        <v>2</v>
      </c>
      <c r="BB91" s="48"/>
      <c r="BC91" s="48"/>
      <c r="BD91" s="48"/>
      <c r="BE91" s="48"/>
      <c r="BF91" s="48" t="s">
        <v>565</v>
      </c>
      <c r="BG91" s="48" t="s">
        <v>565</v>
      </c>
      <c r="BH91" s="119" t="s">
        <v>3036</v>
      </c>
      <c r="BI91" s="119" t="s">
        <v>3036</v>
      </c>
      <c r="BJ91" s="119" t="s">
        <v>3116</v>
      </c>
      <c r="BK91" s="119" t="s">
        <v>3116</v>
      </c>
      <c r="BL91" s="119">
        <v>0</v>
      </c>
      <c r="BM91" s="123">
        <v>0</v>
      </c>
      <c r="BN91" s="119">
        <v>0</v>
      </c>
      <c r="BO91" s="123">
        <v>0</v>
      </c>
      <c r="BP91" s="119">
        <v>0</v>
      </c>
      <c r="BQ91" s="123">
        <v>0</v>
      </c>
      <c r="BR91" s="119">
        <v>40</v>
      </c>
      <c r="BS91" s="123">
        <v>100</v>
      </c>
      <c r="BT91" s="119">
        <v>40</v>
      </c>
      <c r="BU91" s="2"/>
      <c r="BV91" s="3"/>
      <c r="BW91" s="3"/>
      <c r="BX91" s="3"/>
      <c r="BY91" s="3"/>
    </row>
    <row r="92" spans="1:77" ht="41.45" customHeight="1">
      <c r="A92" s="64" t="s">
        <v>267</v>
      </c>
      <c r="C92" s="65"/>
      <c r="D92" s="65" t="s">
        <v>64</v>
      </c>
      <c r="E92" s="66">
        <v>162.04364103638915</v>
      </c>
      <c r="F92" s="68">
        <v>99.9999321138802</v>
      </c>
      <c r="G92" s="102" t="s">
        <v>736</v>
      </c>
      <c r="H92" s="65"/>
      <c r="I92" s="69" t="s">
        <v>267</v>
      </c>
      <c r="J92" s="70"/>
      <c r="K92" s="70"/>
      <c r="L92" s="69" t="s">
        <v>2451</v>
      </c>
      <c r="M92" s="73">
        <v>1.0226241808581744</v>
      </c>
      <c r="N92" s="74">
        <v>5371.5771484375</v>
      </c>
      <c r="O92" s="74">
        <v>7195.6953125</v>
      </c>
      <c r="P92" s="75"/>
      <c r="Q92" s="76"/>
      <c r="R92" s="76"/>
      <c r="S92" s="88"/>
      <c r="T92" s="48">
        <v>0</v>
      </c>
      <c r="U92" s="48">
        <v>1</v>
      </c>
      <c r="V92" s="49">
        <v>0</v>
      </c>
      <c r="W92" s="49">
        <v>0.002066</v>
      </c>
      <c r="X92" s="49">
        <v>0.001408</v>
      </c>
      <c r="Y92" s="49">
        <v>0.446871</v>
      </c>
      <c r="Z92" s="49">
        <v>0</v>
      </c>
      <c r="AA92" s="49">
        <v>0</v>
      </c>
      <c r="AB92" s="71">
        <v>92</v>
      </c>
      <c r="AC92" s="71"/>
      <c r="AD92" s="72"/>
      <c r="AE92" s="78" t="s">
        <v>1549</v>
      </c>
      <c r="AF92" s="78">
        <v>631</v>
      </c>
      <c r="AG92" s="78">
        <v>177</v>
      </c>
      <c r="AH92" s="78">
        <v>811</v>
      </c>
      <c r="AI92" s="78">
        <v>755</v>
      </c>
      <c r="AJ92" s="78"/>
      <c r="AK92" s="78" t="s">
        <v>1711</v>
      </c>
      <c r="AL92" s="78"/>
      <c r="AM92" s="83" t="s">
        <v>1899</v>
      </c>
      <c r="AN92" s="78"/>
      <c r="AO92" s="80">
        <v>40259.818657407406</v>
      </c>
      <c r="AP92" s="83" t="s">
        <v>2038</v>
      </c>
      <c r="AQ92" s="78" t="b">
        <v>0</v>
      </c>
      <c r="AR92" s="78" t="b">
        <v>0</v>
      </c>
      <c r="AS92" s="78" t="b">
        <v>1</v>
      </c>
      <c r="AT92" s="78"/>
      <c r="AU92" s="78">
        <v>26</v>
      </c>
      <c r="AV92" s="83" t="s">
        <v>2120</v>
      </c>
      <c r="AW92" s="78" t="b">
        <v>0</v>
      </c>
      <c r="AX92" s="78" t="s">
        <v>2191</v>
      </c>
      <c r="AY92" s="83" t="s">
        <v>2281</v>
      </c>
      <c r="AZ92" s="78" t="s">
        <v>66</v>
      </c>
      <c r="BA92" s="78" t="str">
        <f>REPLACE(INDEX(GroupVertices[Group],MATCH(Vertices[[#This Row],[Vertex]],GroupVertices[Vertex],0)),1,1,"")</f>
        <v>2</v>
      </c>
      <c r="BB92" s="48"/>
      <c r="BC92" s="48"/>
      <c r="BD92" s="48"/>
      <c r="BE92" s="48"/>
      <c r="BF92" s="48" t="s">
        <v>565</v>
      </c>
      <c r="BG92" s="48" t="s">
        <v>565</v>
      </c>
      <c r="BH92" s="119" t="s">
        <v>3036</v>
      </c>
      <c r="BI92" s="119" t="s">
        <v>3036</v>
      </c>
      <c r="BJ92" s="119" t="s">
        <v>3116</v>
      </c>
      <c r="BK92" s="119" t="s">
        <v>3116</v>
      </c>
      <c r="BL92" s="119">
        <v>0</v>
      </c>
      <c r="BM92" s="123">
        <v>0</v>
      </c>
      <c r="BN92" s="119">
        <v>0</v>
      </c>
      <c r="BO92" s="123">
        <v>0</v>
      </c>
      <c r="BP92" s="119">
        <v>0</v>
      </c>
      <c r="BQ92" s="123">
        <v>0</v>
      </c>
      <c r="BR92" s="119">
        <v>40</v>
      </c>
      <c r="BS92" s="123">
        <v>100</v>
      </c>
      <c r="BT92" s="119">
        <v>40</v>
      </c>
      <c r="BU92" s="2"/>
      <c r="BV92" s="3"/>
      <c r="BW92" s="3"/>
      <c r="BX92" s="3"/>
      <c r="BY92" s="3"/>
    </row>
    <row r="93" spans="1:77" ht="41.45" customHeight="1">
      <c r="A93" s="64" t="s">
        <v>268</v>
      </c>
      <c r="C93" s="65"/>
      <c r="D93" s="65" t="s">
        <v>64</v>
      </c>
      <c r="E93" s="66">
        <v>162.01606418517392</v>
      </c>
      <c r="F93" s="68">
        <v>99.99997501124425</v>
      </c>
      <c r="G93" s="102" t="s">
        <v>737</v>
      </c>
      <c r="H93" s="65"/>
      <c r="I93" s="69" t="s">
        <v>268</v>
      </c>
      <c r="J93" s="70"/>
      <c r="K93" s="70"/>
      <c r="L93" s="69" t="s">
        <v>2452</v>
      </c>
      <c r="M93" s="73">
        <v>1.0083279193342973</v>
      </c>
      <c r="N93" s="74">
        <v>3286.0458984375</v>
      </c>
      <c r="O93" s="74">
        <v>7357.62255859375</v>
      </c>
      <c r="P93" s="75"/>
      <c r="Q93" s="76"/>
      <c r="R93" s="76"/>
      <c r="S93" s="88"/>
      <c r="T93" s="48">
        <v>0</v>
      </c>
      <c r="U93" s="48">
        <v>1</v>
      </c>
      <c r="V93" s="49">
        <v>0</v>
      </c>
      <c r="W93" s="49">
        <v>0.002066</v>
      </c>
      <c r="X93" s="49">
        <v>0.001408</v>
      </c>
      <c r="Y93" s="49">
        <v>0.446871</v>
      </c>
      <c r="Z93" s="49">
        <v>0</v>
      </c>
      <c r="AA93" s="49">
        <v>0</v>
      </c>
      <c r="AB93" s="71">
        <v>93</v>
      </c>
      <c r="AC93" s="71"/>
      <c r="AD93" s="72"/>
      <c r="AE93" s="78" t="s">
        <v>1550</v>
      </c>
      <c r="AF93" s="78">
        <v>76</v>
      </c>
      <c r="AG93" s="78">
        <v>74</v>
      </c>
      <c r="AH93" s="78">
        <v>67</v>
      </c>
      <c r="AI93" s="78">
        <v>83</v>
      </c>
      <c r="AJ93" s="78"/>
      <c r="AK93" s="78" t="s">
        <v>1712</v>
      </c>
      <c r="AL93" s="78" t="s">
        <v>1435</v>
      </c>
      <c r="AM93" s="83" t="s">
        <v>1900</v>
      </c>
      <c r="AN93" s="78"/>
      <c r="AO93" s="80">
        <v>41908.655960648146</v>
      </c>
      <c r="AP93" s="83" t="s">
        <v>2039</v>
      </c>
      <c r="AQ93" s="78" t="b">
        <v>0</v>
      </c>
      <c r="AR93" s="78" t="b">
        <v>0</v>
      </c>
      <c r="AS93" s="78" t="b">
        <v>0</v>
      </c>
      <c r="AT93" s="78"/>
      <c r="AU93" s="78">
        <v>11</v>
      </c>
      <c r="AV93" s="83" t="s">
        <v>2113</v>
      </c>
      <c r="AW93" s="78" t="b">
        <v>0</v>
      </c>
      <c r="AX93" s="78" t="s">
        <v>2191</v>
      </c>
      <c r="AY93" s="83" t="s">
        <v>2282</v>
      </c>
      <c r="AZ93" s="78" t="s">
        <v>66</v>
      </c>
      <c r="BA93" s="78" t="str">
        <f>REPLACE(INDEX(GroupVertices[Group],MATCH(Vertices[[#This Row],[Vertex]],GroupVertices[Vertex],0)),1,1,"")</f>
        <v>2</v>
      </c>
      <c r="BB93" s="48"/>
      <c r="BC93" s="48"/>
      <c r="BD93" s="48"/>
      <c r="BE93" s="48"/>
      <c r="BF93" s="48" t="s">
        <v>565</v>
      </c>
      <c r="BG93" s="48" t="s">
        <v>565</v>
      </c>
      <c r="BH93" s="119" t="s">
        <v>3036</v>
      </c>
      <c r="BI93" s="119" t="s">
        <v>3036</v>
      </c>
      <c r="BJ93" s="119" t="s">
        <v>3116</v>
      </c>
      <c r="BK93" s="119" t="s">
        <v>3116</v>
      </c>
      <c r="BL93" s="119">
        <v>0</v>
      </c>
      <c r="BM93" s="123">
        <v>0</v>
      </c>
      <c r="BN93" s="119">
        <v>0</v>
      </c>
      <c r="BO93" s="123">
        <v>0</v>
      </c>
      <c r="BP93" s="119">
        <v>0</v>
      </c>
      <c r="BQ93" s="123">
        <v>0</v>
      </c>
      <c r="BR93" s="119">
        <v>40</v>
      </c>
      <c r="BS93" s="123">
        <v>100</v>
      </c>
      <c r="BT93" s="119">
        <v>40</v>
      </c>
      <c r="BU93" s="2"/>
      <c r="BV93" s="3"/>
      <c r="BW93" s="3"/>
      <c r="BX93" s="3"/>
      <c r="BY93" s="3"/>
    </row>
    <row r="94" spans="1:77" ht="41.45" customHeight="1">
      <c r="A94" s="64" t="s">
        <v>269</v>
      </c>
      <c r="C94" s="65"/>
      <c r="D94" s="65" t="s">
        <v>64</v>
      </c>
      <c r="E94" s="66">
        <v>162.76492295069815</v>
      </c>
      <c r="F94" s="68">
        <v>99.99881011874685</v>
      </c>
      <c r="G94" s="102" t="s">
        <v>738</v>
      </c>
      <c r="H94" s="65"/>
      <c r="I94" s="69" t="s">
        <v>269</v>
      </c>
      <c r="J94" s="70"/>
      <c r="K94" s="70"/>
      <c r="L94" s="69" t="s">
        <v>2453</v>
      </c>
      <c r="M94" s="73">
        <v>1.3965477589681243</v>
      </c>
      <c r="N94" s="74">
        <v>2141.8701171875</v>
      </c>
      <c r="O94" s="74">
        <v>5470.16162109375</v>
      </c>
      <c r="P94" s="75"/>
      <c r="Q94" s="76"/>
      <c r="R94" s="76"/>
      <c r="S94" s="88"/>
      <c r="T94" s="48">
        <v>0</v>
      </c>
      <c r="U94" s="48">
        <v>1</v>
      </c>
      <c r="V94" s="49">
        <v>0</v>
      </c>
      <c r="W94" s="49">
        <v>0.002519</v>
      </c>
      <c r="X94" s="49">
        <v>0.006449</v>
      </c>
      <c r="Y94" s="49">
        <v>0.376602</v>
      </c>
      <c r="Z94" s="49">
        <v>0</v>
      </c>
      <c r="AA94" s="49">
        <v>0</v>
      </c>
      <c r="AB94" s="71">
        <v>94</v>
      </c>
      <c r="AC94" s="71"/>
      <c r="AD94" s="72"/>
      <c r="AE94" s="78" t="s">
        <v>1551</v>
      </c>
      <c r="AF94" s="78">
        <v>3715</v>
      </c>
      <c r="AG94" s="78">
        <v>2871</v>
      </c>
      <c r="AH94" s="78">
        <v>14656</v>
      </c>
      <c r="AI94" s="78">
        <v>4941</v>
      </c>
      <c r="AJ94" s="78"/>
      <c r="AK94" s="78" t="s">
        <v>1713</v>
      </c>
      <c r="AL94" s="78" t="s">
        <v>1435</v>
      </c>
      <c r="AM94" s="83" t="s">
        <v>1901</v>
      </c>
      <c r="AN94" s="78"/>
      <c r="AO94" s="80">
        <v>39919.57114583333</v>
      </c>
      <c r="AP94" s="83" t="s">
        <v>2040</v>
      </c>
      <c r="AQ94" s="78" t="b">
        <v>0</v>
      </c>
      <c r="AR94" s="78" t="b">
        <v>0</v>
      </c>
      <c r="AS94" s="78" t="b">
        <v>1</v>
      </c>
      <c r="AT94" s="78"/>
      <c r="AU94" s="78">
        <v>621</v>
      </c>
      <c r="AV94" s="83" t="s">
        <v>2113</v>
      </c>
      <c r="AW94" s="78" t="b">
        <v>0</v>
      </c>
      <c r="AX94" s="78" t="s">
        <v>2191</v>
      </c>
      <c r="AY94" s="83" t="s">
        <v>2283</v>
      </c>
      <c r="AZ94" s="78" t="s">
        <v>66</v>
      </c>
      <c r="BA94" s="78" t="str">
        <f>REPLACE(INDEX(GroupVertices[Group],MATCH(Vertices[[#This Row],[Vertex]],GroupVertices[Vertex],0)),1,1,"")</f>
        <v>1</v>
      </c>
      <c r="BB94" s="48"/>
      <c r="BC94" s="48"/>
      <c r="BD94" s="48"/>
      <c r="BE94" s="48"/>
      <c r="BF94" s="48" t="s">
        <v>559</v>
      </c>
      <c r="BG94" s="48" t="s">
        <v>559</v>
      </c>
      <c r="BH94" s="119" t="s">
        <v>3040</v>
      </c>
      <c r="BI94" s="119" t="s">
        <v>3040</v>
      </c>
      <c r="BJ94" s="119" t="s">
        <v>3120</v>
      </c>
      <c r="BK94" s="119" t="s">
        <v>3120</v>
      </c>
      <c r="BL94" s="119">
        <v>0</v>
      </c>
      <c r="BM94" s="123">
        <v>0</v>
      </c>
      <c r="BN94" s="119">
        <v>0</v>
      </c>
      <c r="BO94" s="123">
        <v>0</v>
      </c>
      <c r="BP94" s="119">
        <v>0</v>
      </c>
      <c r="BQ94" s="123">
        <v>0</v>
      </c>
      <c r="BR94" s="119">
        <v>37</v>
      </c>
      <c r="BS94" s="123">
        <v>100</v>
      </c>
      <c r="BT94" s="119">
        <v>37</v>
      </c>
      <c r="BU94" s="2"/>
      <c r="BV94" s="3"/>
      <c r="BW94" s="3"/>
      <c r="BX94" s="3"/>
      <c r="BY94" s="3"/>
    </row>
    <row r="95" spans="1:77" ht="41.45" customHeight="1">
      <c r="A95" s="64" t="s">
        <v>270</v>
      </c>
      <c r="C95" s="65"/>
      <c r="D95" s="65" t="s">
        <v>64</v>
      </c>
      <c r="E95" s="66">
        <v>164.6907510166316</v>
      </c>
      <c r="F95" s="68">
        <v>99.9958143834112</v>
      </c>
      <c r="G95" s="102" t="s">
        <v>739</v>
      </c>
      <c r="H95" s="65"/>
      <c r="I95" s="69" t="s">
        <v>270</v>
      </c>
      <c r="J95" s="70"/>
      <c r="K95" s="70"/>
      <c r="L95" s="69" t="s">
        <v>2454</v>
      </c>
      <c r="M95" s="73">
        <v>2.394926488494802</v>
      </c>
      <c r="N95" s="74">
        <v>3418.331787109375</v>
      </c>
      <c r="O95" s="74">
        <v>5751.2158203125</v>
      </c>
      <c r="P95" s="75"/>
      <c r="Q95" s="76"/>
      <c r="R95" s="76"/>
      <c r="S95" s="88"/>
      <c r="T95" s="48">
        <v>0</v>
      </c>
      <c r="U95" s="48">
        <v>1</v>
      </c>
      <c r="V95" s="49">
        <v>0</v>
      </c>
      <c r="W95" s="49">
        <v>0.002066</v>
      </c>
      <c r="X95" s="49">
        <v>0.001408</v>
      </c>
      <c r="Y95" s="49">
        <v>0.446871</v>
      </c>
      <c r="Z95" s="49">
        <v>0</v>
      </c>
      <c r="AA95" s="49">
        <v>0</v>
      </c>
      <c r="AB95" s="71">
        <v>95</v>
      </c>
      <c r="AC95" s="71"/>
      <c r="AD95" s="72"/>
      <c r="AE95" s="78" t="s">
        <v>1552</v>
      </c>
      <c r="AF95" s="78">
        <v>12005</v>
      </c>
      <c r="AG95" s="78">
        <v>10064</v>
      </c>
      <c r="AH95" s="78">
        <v>4095</v>
      </c>
      <c r="AI95" s="78">
        <v>8783</v>
      </c>
      <c r="AJ95" s="78"/>
      <c r="AK95" s="78" t="s">
        <v>1714</v>
      </c>
      <c r="AL95" s="78" t="s">
        <v>1820</v>
      </c>
      <c r="AM95" s="78"/>
      <c r="AN95" s="78"/>
      <c r="AO95" s="80">
        <v>42508.374131944445</v>
      </c>
      <c r="AP95" s="83" t="s">
        <v>2041</v>
      </c>
      <c r="AQ95" s="78" t="b">
        <v>1</v>
      </c>
      <c r="AR95" s="78" t="b">
        <v>0</v>
      </c>
      <c r="AS95" s="78" t="b">
        <v>0</v>
      </c>
      <c r="AT95" s="78"/>
      <c r="AU95" s="78">
        <v>581</v>
      </c>
      <c r="AV95" s="78"/>
      <c r="AW95" s="78" t="b">
        <v>0</v>
      </c>
      <c r="AX95" s="78" t="s">
        <v>2191</v>
      </c>
      <c r="AY95" s="83" t="s">
        <v>2284</v>
      </c>
      <c r="AZ95" s="78" t="s">
        <v>66</v>
      </c>
      <c r="BA95" s="78" t="str">
        <f>REPLACE(INDEX(GroupVertices[Group],MATCH(Vertices[[#This Row],[Vertex]],GroupVertices[Vertex],0)),1,1,"")</f>
        <v>2</v>
      </c>
      <c r="BB95" s="48"/>
      <c r="BC95" s="48"/>
      <c r="BD95" s="48"/>
      <c r="BE95" s="48"/>
      <c r="BF95" s="48" t="s">
        <v>565</v>
      </c>
      <c r="BG95" s="48" t="s">
        <v>565</v>
      </c>
      <c r="BH95" s="119" t="s">
        <v>3036</v>
      </c>
      <c r="BI95" s="119" t="s">
        <v>3036</v>
      </c>
      <c r="BJ95" s="119" t="s">
        <v>3116</v>
      </c>
      <c r="BK95" s="119" t="s">
        <v>3116</v>
      </c>
      <c r="BL95" s="119">
        <v>0</v>
      </c>
      <c r="BM95" s="123">
        <v>0</v>
      </c>
      <c r="BN95" s="119">
        <v>0</v>
      </c>
      <c r="BO95" s="123">
        <v>0</v>
      </c>
      <c r="BP95" s="119">
        <v>0</v>
      </c>
      <c r="BQ95" s="123">
        <v>0</v>
      </c>
      <c r="BR95" s="119">
        <v>40</v>
      </c>
      <c r="BS95" s="123">
        <v>100</v>
      </c>
      <c r="BT95" s="119">
        <v>40</v>
      </c>
      <c r="BU95" s="2"/>
      <c r="BV95" s="3"/>
      <c r="BW95" s="3"/>
      <c r="BX95" s="3"/>
      <c r="BY95" s="3"/>
    </row>
    <row r="96" spans="1:77" ht="41.45" customHeight="1">
      <c r="A96" s="64" t="s">
        <v>271</v>
      </c>
      <c r="C96" s="65"/>
      <c r="D96" s="65" t="s">
        <v>64</v>
      </c>
      <c r="E96" s="66">
        <v>162.03748309873916</v>
      </c>
      <c r="F96" s="68">
        <v>99.99994169290323</v>
      </c>
      <c r="G96" s="102" t="s">
        <v>740</v>
      </c>
      <c r="H96" s="65"/>
      <c r="I96" s="69" t="s">
        <v>271</v>
      </c>
      <c r="J96" s="70"/>
      <c r="K96" s="70"/>
      <c r="L96" s="69" t="s">
        <v>2455</v>
      </c>
      <c r="M96" s="73">
        <v>1.0194318117800272</v>
      </c>
      <c r="N96" s="74">
        <v>4360.80126953125</v>
      </c>
      <c r="O96" s="74">
        <v>8386.826171875</v>
      </c>
      <c r="P96" s="75"/>
      <c r="Q96" s="76"/>
      <c r="R96" s="76"/>
      <c r="S96" s="88"/>
      <c r="T96" s="48">
        <v>0</v>
      </c>
      <c r="U96" s="48">
        <v>1</v>
      </c>
      <c r="V96" s="49">
        <v>0</v>
      </c>
      <c r="W96" s="49">
        <v>0.002066</v>
      </c>
      <c r="X96" s="49">
        <v>0.001408</v>
      </c>
      <c r="Y96" s="49">
        <v>0.446871</v>
      </c>
      <c r="Z96" s="49">
        <v>0</v>
      </c>
      <c r="AA96" s="49">
        <v>0</v>
      </c>
      <c r="AB96" s="71">
        <v>96</v>
      </c>
      <c r="AC96" s="71"/>
      <c r="AD96" s="72"/>
      <c r="AE96" s="78" t="s">
        <v>1553</v>
      </c>
      <c r="AF96" s="78">
        <v>295</v>
      </c>
      <c r="AG96" s="78">
        <v>154</v>
      </c>
      <c r="AH96" s="78">
        <v>449</v>
      </c>
      <c r="AI96" s="78">
        <v>946</v>
      </c>
      <c r="AJ96" s="78"/>
      <c r="AK96" s="78" t="s">
        <v>1715</v>
      </c>
      <c r="AL96" s="78" t="s">
        <v>1435</v>
      </c>
      <c r="AM96" s="78"/>
      <c r="AN96" s="78"/>
      <c r="AO96" s="80">
        <v>41199.53115740741</v>
      </c>
      <c r="AP96" s="83" t="s">
        <v>2042</v>
      </c>
      <c r="AQ96" s="78" t="b">
        <v>1</v>
      </c>
      <c r="AR96" s="78" t="b">
        <v>0</v>
      </c>
      <c r="AS96" s="78" t="b">
        <v>0</v>
      </c>
      <c r="AT96" s="78"/>
      <c r="AU96" s="78">
        <v>16</v>
      </c>
      <c r="AV96" s="83" t="s">
        <v>2113</v>
      </c>
      <c r="AW96" s="78" t="b">
        <v>0</v>
      </c>
      <c r="AX96" s="78" t="s">
        <v>2191</v>
      </c>
      <c r="AY96" s="83" t="s">
        <v>2285</v>
      </c>
      <c r="AZ96" s="78" t="s">
        <v>66</v>
      </c>
      <c r="BA96" s="78" t="str">
        <f>REPLACE(INDEX(GroupVertices[Group],MATCH(Vertices[[#This Row],[Vertex]],GroupVertices[Vertex],0)),1,1,"")</f>
        <v>2</v>
      </c>
      <c r="BB96" s="48"/>
      <c r="BC96" s="48"/>
      <c r="BD96" s="48"/>
      <c r="BE96" s="48"/>
      <c r="BF96" s="48" t="s">
        <v>565</v>
      </c>
      <c r="BG96" s="48" t="s">
        <v>565</v>
      </c>
      <c r="BH96" s="119" t="s">
        <v>3036</v>
      </c>
      <c r="BI96" s="119" t="s">
        <v>3036</v>
      </c>
      <c r="BJ96" s="119" t="s">
        <v>3116</v>
      </c>
      <c r="BK96" s="119" t="s">
        <v>3116</v>
      </c>
      <c r="BL96" s="119">
        <v>0</v>
      </c>
      <c r="BM96" s="123">
        <v>0</v>
      </c>
      <c r="BN96" s="119">
        <v>0</v>
      </c>
      <c r="BO96" s="123">
        <v>0</v>
      </c>
      <c r="BP96" s="119">
        <v>0</v>
      </c>
      <c r="BQ96" s="123">
        <v>0</v>
      </c>
      <c r="BR96" s="119">
        <v>40</v>
      </c>
      <c r="BS96" s="123">
        <v>100</v>
      </c>
      <c r="BT96" s="119">
        <v>40</v>
      </c>
      <c r="BU96" s="2"/>
      <c r="BV96" s="3"/>
      <c r="BW96" s="3"/>
      <c r="BX96" s="3"/>
      <c r="BY96" s="3"/>
    </row>
    <row r="97" spans="1:77" ht="41.45" customHeight="1">
      <c r="A97" s="64" t="s">
        <v>272</v>
      </c>
      <c r="C97" s="65"/>
      <c r="D97" s="65" t="s">
        <v>64</v>
      </c>
      <c r="E97" s="66">
        <v>162.20026684183486</v>
      </c>
      <c r="F97" s="68">
        <v>99.9996884735116</v>
      </c>
      <c r="G97" s="102" t="s">
        <v>741</v>
      </c>
      <c r="H97" s="65"/>
      <c r="I97" s="69" t="s">
        <v>272</v>
      </c>
      <c r="J97" s="70"/>
      <c r="K97" s="70"/>
      <c r="L97" s="69" t="s">
        <v>2456</v>
      </c>
      <c r="M97" s="73">
        <v>1.1038213943675734</v>
      </c>
      <c r="N97" s="74">
        <v>5720.9189453125</v>
      </c>
      <c r="O97" s="74">
        <v>5338.77783203125</v>
      </c>
      <c r="P97" s="75"/>
      <c r="Q97" s="76"/>
      <c r="R97" s="76"/>
      <c r="S97" s="88"/>
      <c r="T97" s="48">
        <v>0</v>
      </c>
      <c r="U97" s="48">
        <v>1</v>
      </c>
      <c r="V97" s="49">
        <v>0</v>
      </c>
      <c r="W97" s="49">
        <v>0.002066</v>
      </c>
      <c r="X97" s="49">
        <v>0.001408</v>
      </c>
      <c r="Y97" s="49">
        <v>0.446871</v>
      </c>
      <c r="Z97" s="49">
        <v>0</v>
      </c>
      <c r="AA97" s="49">
        <v>0</v>
      </c>
      <c r="AB97" s="71">
        <v>97</v>
      </c>
      <c r="AC97" s="71"/>
      <c r="AD97" s="72"/>
      <c r="AE97" s="78" t="s">
        <v>1554</v>
      </c>
      <c r="AF97" s="78">
        <v>5000</v>
      </c>
      <c r="AG97" s="78">
        <v>762</v>
      </c>
      <c r="AH97" s="78">
        <v>19516</v>
      </c>
      <c r="AI97" s="78">
        <v>10786</v>
      </c>
      <c r="AJ97" s="78"/>
      <c r="AK97" s="78"/>
      <c r="AL97" s="78"/>
      <c r="AM97" s="78"/>
      <c r="AN97" s="78"/>
      <c r="AO97" s="80">
        <v>40069.525405092594</v>
      </c>
      <c r="AP97" s="78"/>
      <c r="AQ97" s="78" t="b">
        <v>1</v>
      </c>
      <c r="AR97" s="78" t="b">
        <v>0</v>
      </c>
      <c r="AS97" s="78" t="b">
        <v>1</v>
      </c>
      <c r="AT97" s="78"/>
      <c r="AU97" s="78">
        <v>176</v>
      </c>
      <c r="AV97" s="83" t="s">
        <v>2113</v>
      </c>
      <c r="AW97" s="78" t="b">
        <v>0</v>
      </c>
      <c r="AX97" s="78" t="s">
        <v>2191</v>
      </c>
      <c r="AY97" s="83" t="s">
        <v>2286</v>
      </c>
      <c r="AZ97" s="78" t="s">
        <v>66</v>
      </c>
      <c r="BA97" s="78" t="str">
        <f>REPLACE(INDEX(GroupVertices[Group],MATCH(Vertices[[#This Row],[Vertex]],GroupVertices[Vertex],0)),1,1,"")</f>
        <v>2</v>
      </c>
      <c r="BB97" s="48"/>
      <c r="BC97" s="48"/>
      <c r="BD97" s="48"/>
      <c r="BE97" s="48"/>
      <c r="BF97" s="48" t="s">
        <v>565</v>
      </c>
      <c r="BG97" s="48" t="s">
        <v>565</v>
      </c>
      <c r="BH97" s="119" t="s">
        <v>3036</v>
      </c>
      <c r="BI97" s="119" t="s">
        <v>3036</v>
      </c>
      <c r="BJ97" s="119" t="s">
        <v>3116</v>
      </c>
      <c r="BK97" s="119" t="s">
        <v>3116</v>
      </c>
      <c r="BL97" s="119">
        <v>0</v>
      </c>
      <c r="BM97" s="123">
        <v>0</v>
      </c>
      <c r="BN97" s="119">
        <v>0</v>
      </c>
      <c r="BO97" s="123">
        <v>0</v>
      </c>
      <c r="BP97" s="119">
        <v>0</v>
      </c>
      <c r="BQ97" s="123">
        <v>0</v>
      </c>
      <c r="BR97" s="119">
        <v>40</v>
      </c>
      <c r="BS97" s="123">
        <v>100</v>
      </c>
      <c r="BT97" s="119">
        <v>40</v>
      </c>
      <c r="BU97" s="2"/>
      <c r="BV97" s="3"/>
      <c r="BW97" s="3"/>
      <c r="BX97" s="3"/>
      <c r="BY97" s="3"/>
    </row>
    <row r="98" spans="1:77" ht="41.45" customHeight="1">
      <c r="A98" s="64" t="s">
        <v>273</v>
      </c>
      <c r="C98" s="65"/>
      <c r="D98" s="65" t="s">
        <v>64</v>
      </c>
      <c r="E98" s="66">
        <v>162</v>
      </c>
      <c r="F98" s="68">
        <v>100</v>
      </c>
      <c r="G98" s="102" t="s">
        <v>742</v>
      </c>
      <c r="H98" s="65"/>
      <c r="I98" s="69" t="s">
        <v>273</v>
      </c>
      <c r="J98" s="70"/>
      <c r="K98" s="70"/>
      <c r="L98" s="69" t="s">
        <v>2457</v>
      </c>
      <c r="M98" s="73">
        <v>1</v>
      </c>
      <c r="N98" s="74">
        <v>4122.84912109375</v>
      </c>
      <c r="O98" s="74">
        <v>2480.143310546875</v>
      </c>
      <c r="P98" s="75"/>
      <c r="Q98" s="76"/>
      <c r="R98" s="76"/>
      <c r="S98" s="88"/>
      <c r="T98" s="48">
        <v>0</v>
      </c>
      <c r="U98" s="48">
        <v>2</v>
      </c>
      <c r="V98" s="49">
        <v>0</v>
      </c>
      <c r="W98" s="49">
        <v>0.002667</v>
      </c>
      <c r="X98" s="49">
        <v>0.008796</v>
      </c>
      <c r="Y98" s="49">
        <v>0.576802</v>
      </c>
      <c r="Z98" s="49">
        <v>1</v>
      </c>
      <c r="AA98" s="49">
        <v>0</v>
      </c>
      <c r="AB98" s="71">
        <v>98</v>
      </c>
      <c r="AC98" s="71"/>
      <c r="AD98" s="72"/>
      <c r="AE98" s="78" t="s">
        <v>1555</v>
      </c>
      <c r="AF98" s="78">
        <v>61</v>
      </c>
      <c r="AG98" s="78">
        <v>14</v>
      </c>
      <c r="AH98" s="78">
        <v>15</v>
      </c>
      <c r="AI98" s="78">
        <v>30</v>
      </c>
      <c r="AJ98" s="78"/>
      <c r="AK98" s="78" t="s">
        <v>1716</v>
      </c>
      <c r="AL98" s="78" t="s">
        <v>1821</v>
      </c>
      <c r="AM98" s="78"/>
      <c r="AN98" s="78"/>
      <c r="AO98" s="80">
        <v>43706.30907407407</v>
      </c>
      <c r="AP98" s="83" t="s">
        <v>2043</v>
      </c>
      <c r="AQ98" s="78" t="b">
        <v>1</v>
      </c>
      <c r="AR98" s="78" t="b">
        <v>0</v>
      </c>
      <c r="AS98" s="78" t="b">
        <v>0</v>
      </c>
      <c r="AT98" s="78"/>
      <c r="AU98" s="78">
        <v>1</v>
      </c>
      <c r="AV98" s="78"/>
      <c r="AW98" s="78" t="b">
        <v>0</v>
      </c>
      <c r="AX98" s="78" t="s">
        <v>2191</v>
      </c>
      <c r="AY98" s="83" t="s">
        <v>2287</v>
      </c>
      <c r="AZ98" s="78" t="s">
        <v>66</v>
      </c>
      <c r="BA98" s="78" t="str">
        <f>REPLACE(INDEX(GroupVertices[Group],MATCH(Vertices[[#This Row],[Vertex]],GroupVertices[Vertex],0)),1,1,"")</f>
        <v>3</v>
      </c>
      <c r="BB98" s="48" t="s">
        <v>480</v>
      </c>
      <c r="BC98" s="48" t="s">
        <v>480</v>
      </c>
      <c r="BD98" s="48" t="s">
        <v>539</v>
      </c>
      <c r="BE98" s="48" t="s">
        <v>539</v>
      </c>
      <c r="BF98" s="48" t="s">
        <v>2988</v>
      </c>
      <c r="BG98" s="48" t="s">
        <v>568</v>
      </c>
      <c r="BH98" s="119" t="s">
        <v>3041</v>
      </c>
      <c r="BI98" s="119" t="s">
        <v>3079</v>
      </c>
      <c r="BJ98" s="119" t="s">
        <v>3121</v>
      </c>
      <c r="BK98" s="119" t="s">
        <v>3121</v>
      </c>
      <c r="BL98" s="119">
        <v>1</v>
      </c>
      <c r="BM98" s="123">
        <v>2.1739130434782608</v>
      </c>
      <c r="BN98" s="119">
        <v>0</v>
      </c>
      <c r="BO98" s="123">
        <v>0</v>
      </c>
      <c r="BP98" s="119">
        <v>0</v>
      </c>
      <c r="BQ98" s="123">
        <v>0</v>
      </c>
      <c r="BR98" s="119">
        <v>45</v>
      </c>
      <c r="BS98" s="123">
        <v>97.82608695652173</v>
      </c>
      <c r="BT98" s="119">
        <v>46</v>
      </c>
      <c r="BU98" s="2"/>
      <c r="BV98" s="3"/>
      <c r="BW98" s="3"/>
      <c r="BX98" s="3"/>
      <c r="BY98" s="3"/>
    </row>
    <row r="99" spans="1:77" ht="41.45" customHeight="1">
      <c r="A99" s="64" t="s">
        <v>274</v>
      </c>
      <c r="C99" s="65"/>
      <c r="D99" s="65" t="s">
        <v>64</v>
      </c>
      <c r="E99" s="66">
        <v>162.00749661974783</v>
      </c>
      <c r="F99" s="68">
        <v>99.99998833858065</v>
      </c>
      <c r="G99" s="102" t="s">
        <v>723</v>
      </c>
      <c r="H99" s="65"/>
      <c r="I99" s="69" t="s">
        <v>274</v>
      </c>
      <c r="J99" s="70"/>
      <c r="K99" s="70"/>
      <c r="L99" s="69" t="s">
        <v>2458</v>
      </c>
      <c r="M99" s="73">
        <v>1.0038863623560055</v>
      </c>
      <c r="N99" s="74">
        <v>9568.5927734375</v>
      </c>
      <c r="O99" s="74">
        <v>3834.025390625</v>
      </c>
      <c r="P99" s="75"/>
      <c r="Q99" s="76"/>
      <c r="R99" s="76"/>
      <c r="S99" s="88"/>
      <c r="T99" s="48">
        <v>0</v>
      </c>
      <c r="U99" s="48">
        <v>2</v>
      </c>
      <c r="V99" s="49">
        <v>0</v>
      </c>
      <c r="W99" s="49">
        <v>0.001802</v>
      </c>
      <c r="X99" s="49">
        <v>0.001278</v>
      </c>
      <c r="Y99" s="49">
        <v>0.657558</v>
      </c>
      <c r="Z99" s="49">
        <v>1</v>
      </c>
      <c r="AA99" s="49">
        <v>0</v>
      </c>
      <c r="AB99" s="71">
        <v>99</v>
      </c>
      <c r="AC99" s="71"/>
      <c r="AD99" s="72"/>
      <c r="AE99" s="78" t="s">
        <v>1556</v>
      </c>
      <c r="AF99" s="78">
        <v>0</v>
      </c>
      <c r="AG99" s="78">
        <v>42</v>
      </c>
      <c r="AH99" s="78">
        <v>4796</v>
      </c>
      <c r="AI99" s="78">
        <v>2</v>
      </c>
      <c r="AJ99" s="78"/>
      <c r="AK99" s="78" t="s">
        <v>1717</v>
      </c>
      <c r="AL99" s="78"/>
      <c r="AM99" s="78"/>
      <c r="AN99" s="78"/>
      <c r="AO99" s="80">
        <v>43700.07724537037</v>
      </c>
      <c r="AP99" s="78"/>
      <c r="AQ99" s="78" t="b">
        <v>1</v>
      </c>
      <c r="AR99" s="78" t="b">
        <v>1</v>
      </c>
      <c r="AS99" s="78" t="b">
        <v>0</v>
      </c>
      <c r="AT99" s="78"/>
      <c r="AU99" s="78">
        <v>0</v>
      </c>
      <c r="AV99" s="78"/>
      <c r="AW99" s="78" t="b">
        <v>0</v>
      </c>
      <c r="AX99" s="78" t="s">
        <v>2191</v>
      </c>
      <c r="AY99" s="83" t="s">
        <v>2288</v>
      </c>
      <c r="AZ99" s="78" t="s">
        <v>66</v>
      </c>
      <c r="BA99" s="78" t="str">
        <f>REPLACE(INDEX(GroupVertices[Group],MATCH(Vertices[[#This Row],[Vertex]],GroupVertices[Vertex],0)),1,1,"")</f>
        <v>11</v>
      </c>
      <c r="BB99" s="48"/>
      <c r="BC99" s="48"/>
      <c r="BD99" s="48"/>
      <c r="BE99" s="48"/>
      <c r="BF99" s="48" t="s">
        <v>293</v>
      </c>
      <c r="BG99" s="48" t="s">
        <v>293</v>
      </c>
      <c r="BH99" s="119" t="s">
        <v>3042</v>
      </c>
      <c r="BI99" s="119" t="s">
        <v>3042</v>
      </c>
      <c r="BJ99" s="119" t="s">
        <v>2898</v>
      </c>
      <c r="BK99" s="119" t="s">
        <v>2898</v>
      </c>
      <c r="BL99" s="119">
        <v>0</v>
      </c>
      <c r="BM99" s="123">
        <v>0</v>
      </c>
      <c r="BN99" s="119">
        <v>0</v>
      </c>
      <c r="BO99" s="123">
        <v>0</v>
      </c>
      <c r="BP99" s="119">
        <v>0</v>
      </c>
      <c r="BQ99" s="123">
        <v>0</v>
      </c>
      <c r="BR99" s="119">
        <v>42</v>
      </c>
      <c r="BS99" s="123">
        <v>100</v>
      </c>
      <c r="BT99" s="119">
        <v>42</v>
      </c>
      <c r="BU99" s="2"/>
      <c r="BV99" s="3"/>
      <c r="BW99" s="3"/>
      <c r="BX99" s="3"/>
      <c r="BY99" s="3"/>
    </row>
    <row r="100" spans="1:77" ht="41.45" customHeight="1">
      <c r="A100" s="64" t="s">
        <v>318</v>
      </c>
      <c r="C100" s="65"/>
      <c r="D100" s="65" t="s">
        <v>64</v>
      </c>
      <c r="E100" s="66">
        <v>162.22355991033706</v>
      </c>
      <c r="F100" s="68">
        <v>99.99965223981576</v>
      </c>
      <c r="G100" s="102" t="s">
        <v>782</v>
      </c>
      <c r="H100" s="65"/>
      <c r="I100" s="69" t="s">
        <v>318</v>
      </c>
      <c r="J100" s="70"/>
      <c r="K100" s="70"/>
      <c r="L100" s="69" t="s">
        <v>2459</v>
      </c>
      <c r="M100" s="73">
        <v>1.1158968774023044</v>
      </c>
      <c r="N100" s="74">
        <v>9286.119140625</v>
      </c>
      <c r="O100" s="74">
        <v>4823.046875</v>
      </c>
      <c r="P100" s="75"/>
      <c r="Q100" s="76"/>
      <c r="R100" s="76"/>
      <c r="S100" s="88"/>
      <c r="T100" s="48">
        <v>3</v>
      </c>
      <c r="U100" s="48">
        <v>3</v>
      </c>
      <c r="V100" s="49">
        <v>164</v>
      </c>
      <c r="W100" s="49">
        <v>0.002545</v>
      </c>
      <c r="X100" s="49">
        <v>0.007779</v>
      </c>
      <c r="Y100" s="49">
        <v>1.179553</v>
      </c>
      <c r="Z100" s="49">
        <v>0.25</v>
      </c>
      <c r="AA100" s="49">
        <v>0.5</v>
      </c>
      <c r="AB100" s="71">
        <v>100</v>
      </c>
      <c r="AC100" s="71"/>
      <c r="AD100" s="72"/>
      <c r="AE100" s="78" t="s">
        <v>1557</v>
      </c>
      <c r="AF100" s="78">
        <v>537</v>
      </c>
      <c r="AG100" s="78">
        <v>849</v>
      </c>
      <c r="AH100" s="78">
        <v>2497</v>
      </c>
      <c r="AI100" s="78">
        <v>1072</v>
      </c>
      <c r="AJ100" s="78"/>
      <c r="AK100" s="78" t="s">
        <v>1718</v>
      </c>
      <c r="AL100" s="78" t="s">
        <v>1435</v>
      </c>
      <c r="AM100" s="83" t="s">
        <v>1902</v>
      </c>
      <c r="AN100" s="78"/>
      <c r="AO100" s="80">
        <v>41368.697858796295</v>
      </c>
      <c r="AP100" s="83" t="s">
        <v>2044</v>
      </c>
      <c r="AQ100" s="78" t="b">
        <v>0</v>
      </c>
      <c r="AR100" s="78" t="b">
        <v>0</v>
      </c>
      <c r="AS100" s="78" t="b">
        <v>1</v>
      </c>
      <c r="AT100" s="78"/>
      <c r="AU100" s="78">
        <v>71</v>
      </c>
      <c r="AV100" s="83" t="s">
        <v>2113</v>
      </c>
      <c r="AW100" s="78" t="b">
        <v>0</v>
      </c>
      <c r="AX100" s="78" t="s">
        <v>2191</v>
      </c>
      <c r="AY100" s="83" t="s">
        <v>2289</v>
      </c>
      <c r="AZ100" s="78" t="s">
        <v>66</v>
      </c>
      <c r="BA100" s="78" t="str">
        <f>REPLACE(INDEX(GroupVertices[Group],MATCH(Vertices[[#This Row],[Vertex]],GroupVertices[Vertex],0)),1,1,"")</f>
        <v>11</v>
      </c>
      <c r="BB100" s="48"/>
      <c r="BC100" s="48"/>
      <c r="BD100" s="48"/>
      <c r="BE100" s="48"/>
      <c r="BF100" s="48" t="s">
        <v>2989</v>
      </c>
      <c r="BG100" s="48" t="s">
        <v>2989</v>
      </c>
      <c r="BH100" s="119" t="s">
        <v>3043</v>
      </c>
      <c r="BI100" s="119" t="s">
        <v>3080</v>
      </c>
      <c r="BJ100" s="119" t="s">
        <v>3122</v>
      </c>
      <c r="BK100" s="119" t="s">
        <v>3122</v>
      </c>
      <c r="BL100" s="119">
        <v>0</v>
      </c>
      <c r="BM100" s="123">
        <v>0</v>
      </c>
      <c r="BN100" s="119">
        <v>0</v>
      </c>
      <c r="BO100" s="123">
        <v>0</v>
      </c>
      <c r="BP100" s="119">
        <v>0</v>
      </c>
      <c r="BQ100" s="123">
        <v>0</v>
      </c>
      <c r="BR100" s="119">
        <v>82</v>
      </c>
      <c r="BS100" s="123">
        <v>100</v>
      </c>
      <c r="BT100" s="119">
        <v>82</v>
      </c>
      <c r="BU100" s="2"/>
      <c r="BV100" s="3"/>
      <c r="BW100" s="3"/>
      <c r="BX100" s="3"/>
      <c r="BY100" s="3"/>
    </row>
    <row r="101" spans="1:77" ht="41.45" customHeight="1">
      <c r="A101" s="64" t="s">
        <v>319</v>
      </c>
      <c r="C101" s="65"/>
      <c r="D101" s="65" t="s">
        <v>64</v>
      </c>
      <c r="E101" s="66">
        <v>162.14725503076093</v>
      </c>
      <c r="F101" s="68">
        <v>99.99977093640558</v>
      </c>
      <c r="G101" s="102" t="s">
        <v>781</v>
      </c>
      <c r="H101" s="65"/>
      <c r="I101" s="69" t="s">
        <v>319</v>
      </c>
      <c r="J101" s="70"/>
      <c r="K101" s="70"/>
      <c r="L101" s="69" t="s">
        <v>2460</v>
      </c>
      <c r="M101" s="73">
        <v>1.0763392605643922</v>
      </c>
      <c r="N101" s="74">
        <v>9804.087890625</v>
      </c>
      <c r="O101" s="74">
        <v>3246.734130859375</v>
      </c>
      <c r="P101" s="75"/>
      <c r="Q101" s="76"/>
      <c r="R101" s="76"/>
      <c r="S101" s="88"/>
      <c r="T101" s="48">
        <v>3</v>
      </c>
      <c r="U101" s="48">
        <v>1</v>
      </c>
      <c r="V101" s="49">
        <v>161</v>
      </c>
      <c r="W101" s="49">
        <v>0.002538</v>
      </c>
      <c r="X101" s="49">
        <v>0.007221</v>
      </c>
      <c r="Y101" s="49">
        <v>0.906719</v>
      </c>
      <c r="Z101" s="49">
        <v>0.5</v>
      </c>
      <c r="AA101" s="49">
        <v>0.3333333333333333</v>
      </c>
      <c r="AB101" s="71">
        <v>101</v>
      </c>
      <c r="AC101" s="71"/>
      <c r="AD101" s="72"/>
      <c r="AE101" s="78" t="s">
        <v>1558</v>
      </c>
      <c r="AF101" s="78">
        <v>358</v>
      </c>
      <c r="AG101" s="78">
        <v>564</v>
      </c>
      <c r="AH101" s="78">
        <v>695</v>
      </c>
      <c r="AI101" s="78">
        <v>338</v>
      </c>
      <c r="AJ101" s="78"/>
      <c r="AK101" s="78" t="s">
        <v>1719</v>
      </c>
      <c r="AL101" s="78" t="s">
        <v>1437</v>
      </c>
      <c r="AM101" s="83" t="s">
        <v>1903</v>
      </c>
      <c r="AN101" s="78"/>
      <c r="AO101" s="80">
        <v>40792.57215277778</v>
      </c>
      <c r="AP101" s="83" t="s">
        <v>2045</v>
      </c>
      <c r="AQ101" s="78" t="b">
        <v>1</v>
      </c>
      <c r="AR101" s="78" t="b">
        <v>0</v>
      </c>
      <c r="AS101" s="78" t="b">
        <v>1</v>
      </c>
      <c r="AT101" s="78"/>
      <c r="AU101" s="78">
        <v>30</v>
      </c>
      <c r="AV101" s="83" t="s">
        <v>2113</v>
      </c>
      <c r="AW101" s="78" t="b">
        <v>0</v>
      </c>
      <c r="AX101" s="78" t="s">
        <v>2191</v>
      </c>
      <c r="AY101" s="83" t="s">
        <v>2290</v>
      </c>
      <c r="AZ101" s="78" t="s">
        <v>66</v>
      </c>
      <c r="BA101" s="78" t="str">
        <f>REPLACE(INDEX(GroupVertices[Group],MATCH(Vertices[[#This Row],[Vertex]],GroupVertices[Vertex],0)),1,1,"")</f>
        <v>11</v>
      </c>
      <c r="BB101" s="48"/>
      <c r="BC101" s="48"/>
      <c r="BD101" s="48"/>
      <c r="BE101" s="48"/>
      <c r="BF101" s="48" t="s">
        <v>293</v>
      </c>
      <c r="BG101" s="48" t="s">
        <v>293</v>
      </c>
      <c r="BH101" s="119" t="s">
        <v>3042</v>
      </c>
      <c r="BI101" s="119" t="s">
        <v>3042</v>
      </c>
      <c r="BJ101" s="119" t="s">
        <v>2898</v>
      </c>
      <c r="BK101" s="119" t="s">
        <v>2898</v>
      </c>
      <c r="BL101" s="119">
        <v>0</v>
      </c>
      <c r="BM101" s="123">
        <v>0</v>
      </c>
      <c r="BN101" s="119">
        <v>0</v>
      </c>
      <c r="BO101" s="123">
        <v>0</v>
      </c>
      <c r="BP101" s="119">
        <v>0</v>
      </c>
      <c r="BQ101" s="123">
        <v>0</v>
      </c>
      <c r="BR101" s="119">
        <v>42</v>
      </c>
      <c r="BS101" s="123">
        <v>100</v>
      </c>
      <c r="BT101" s="119">
        <v>42</v>
      </c>
      <c r="BU101" s="2"/>
      <c r="BV101" s="3"/>
      <c r="BW101" s="3"/>
      <c r="BX101" s="3"/>
      <c r="BY101" s="3"/>
    </row>
    <row r="102" spans="1:77" ht="41.45" customHeight="1">
      <c r="A102" s="64" t="s">
        <v>275</v>
      </c>
      <c r="C102" s="65"/>
      <c r="D102" s="65" t="s">
        <v>64</v>
      </c>
      <c r="E102" s="66">
        <v>168.34187257024408</v>
      </c>
      <c r="F102" s="68">
        <v>99.99013485570757</v>
      </c>
      <c r="G102" s="102" t="s">
        <v>743</v>
      </c>
      <c r="H102" s="65"/>
      <c r="I102" s="69" t="s">
        <v>275</v>
      </c>
      <c r="J102" s="70"/>
      <c r="K102" s="70"/>
      <c r="L102" s="69" t="s">
        <v>2461</v>
      </c>
      <c r="M102" s="73">
        <v>4.287723754525013</v>
      </c>
      <c r="N102" s="74">
        <v>500.5158386230469</v>
      </c>
      <c r="O102" s="74">
        <v>1984.552001953125</v>
      </c>
      <c r="P102" s="75"/>
      <c r="Q102" s="76"/>
      <c r="R102" s="76"/>
      <c r="S102" s="88"/>
      <c r="T102" s="48">
        <v>0</v>
      </c>
      <c r="U102" s="48">
        <v>2</v>
      </c>
      <c r="V102" s="49">
        <v>0</v>
      </c>
      <c r="W102" s="49">
        <v>0.002525</v>
      </c>
      <c r="X102" s="49">
        <v>0.00705</v>
      </c>
      <c r="Y102" s="49">
        <v>0.654961</v>
      </c>
      <c r="Z102" s="49">
        <v>0.5</v>
      </c>
      <c r="AA102" s="49">
        <v>0</v>
      </c>
      <c r="AB102" s="71">
        <v>102</v>
      </c>
      <c r="AC102" s="71"/>
      <c r="AD102" s="72"/>
      <c r="AE102" s="78" t="s">
        <v>1559</v>
      </c>
      <c r="AF102" s="78">
        <v>757</v>
      </c>
      <c r="AG102" s="78">
        <v>23701</v>
      </c>
      <c r="AH102" s="78">
        <v>8539</v>
      </c>
      <c r="AI102" s="78">
        <v>5406</v>
      </c>
      <c r="AJ102" s="78"/>
      <c r="AK102" s="78" t="s">
        <v>1720</v>
      </c>
      <c r="AL102" s="78"/>
      <c r="AM102" s="83" t="s">
        <v>1904</v>
      </c>
      <c r="AN102" s="78"/>
      <c r="AO102" s="80">
        <v>40588.41578703704</v>
      </c>
      <c r="AP102" s="83" t="s">
        <v>2046</v>
      </c>
      <c r="AQ102" s="78" t="b">
        <v>0</v>
      </c>
      <c r="AR102" s="78" t="b">
        <v>0</v>
      </c>
      <c r="AS102" s="78" t="b">
        <v>1</v>
      </c>
      <c r="AT102" s="78"/>
      <c r="AU102" s="78">
        <v>663</v>
      </c>
      <c r="AV102" s="83" t="s">
        <v>2113</v>
      </c>
      <c r="AW102" s="78" t="b">
        <v>1</v>
      </c>
      <c r="AX102" s="78" t="s">
        <v>2191</v>
      </c>
      <c r="AY102" s="83" t="s">
        <v>2291</v>
      </c>
      <c r="AZ102" s="78" t="s">
        <v>66</v>
      </c>
      <c r="BA102" s="78" t="str">
        <f>REPLACE(INDEX(GroupVertices[Group],MATCH(Vertices[[#This Row],[Vertex]],GroupVertices[Vertex],0)),1,1,"")</f>
        <v>1</v>
      </c>
      <c r="BB102" s="48"/>
      <c r="BC102" s="48"/>
      <c r="BD102" s="48"/>
      <c r="BE102" s="48"/>
      <c r="BF102" s="48" t="s">
        <v>569</v>
      </c>
      <c r="BG102" s="48" t="s">
        <v>569</v>
      </c>
      <c r="BH102" s="119" t="s">
        <v>3044</v>
      </c>
      <c r="BI102" s="119" t="s">
        <v>3044</v>
      </c>
      <c r="BJ102" s="119" t="s">
        <v>3123</v>
      </c>
      <c r="BK102" s="119" t="s">
        <v>3123</v>
      </c>
      <c r="BL102" s="119">
        <v>1</v>
      </c>
      <c r="BM102" s="123">
        <v>3.4482758620689653</v>
      </c>
      <c r="BN102" s="119">
        <v>1</v>
      </c>
      <c r="BO102" s="123">
        <v>3.4482758620689653</v>
      </c>
      <c r="BP102" s="119">
        <v>0</v>
      </c>
      <c r="BQ102" s="123">
        <v>0</v>
      </c>
      <c r="BR102" s="119">
        <v>27</v>
      </c>
      <c r="BS102" s="123">
        <v>93.10344827586206</v>
      </c>
      <c r="BT102" s="119">
        <v>29</v>
      </c>
      <c r="BU102" s="2"/>
      <c r="BV102" s="3"/>
      <c r="BW102" s="3"/>
      <c r="BX102" s="3"/>
      <c r="BY102" s="3"/>
    </row>
    <row r="103" spans="1:77" ht="41.45" customHeight="1">
      <c r="A103" s="64" t="s">
        <v>344</v>
      </c>
      <c r="C103" s="65"/>
      <c r="D103" s="65" t="s">
        <v>64</v>
      </c>
      <c r="E103" s="66">
        <v>198.4972932423072</v>
      </c>
      <c r="F103" s="68">
        <v>99.94322637988535</v>
      </c>
      <c r="G103" s="102" t="s">
        <v>2147</v>
      </c>
      <c r="H103" s="65"/>
      <c r="I103" s="69" t="s">
        <v>344</v>
      </c>
      <c r="J103" s="70"/>
      <c r="K103" s="70"/>
      <c r="L103" s="69" t="s">
        <v>2462</v>
      </c>
      <c r="M103" s="73">
        <v>19.92075513021238</v>
      </c>
      <c r="N103" s="74">
        <v>1017.217529296875</v>
      </c>
      <c r="O103" s="74">
        <v>1833.3421630859375</v>
      </c>
      <c r="P103" s="75"/>
      <c r="Q103" s="76"/>
      <c r="R103" s="76"/>
      <c r="S103" s="88"/>
      <c r="T103" s="48">
        <v>2</v>
      </c>
      <c r="U103" s="48">
        <v>0</v>
      </c>
      <c r="V103" s="49">
        <v>0</v>
      </c>
      <c r="W103" s="49">
        <v>0.002525</v>
      </c>
      <c r="X103" s="49">
        <v>0.00705</v>
      </c>
      <c r="Y103" s="49">
        <v>0.654961</v>
      </c>
      <c r="Z103" s="49">
        <v>0.5</v>
      </c>
      <c r="AA103" s="49">
        <v>0</v>
      </c>
      <c r="AB103" s="71">
        <v>103</v>
      </c>
      <c r="AC103" s="71"/>
      <c r="AD103" s="72"/>
      <c r="AE103" s="78" t="s">
        <v>1560</v>
      </c>
      <c r="AF103" s="78">
        <v>89</v>
      </c>
      <c r="AG103" s="78">
        <v>136332</v>
      </c>
      <c r="AH103" s="78">
        <v>11130</v>
      </c>
      <c r="AI103" s="78">
        <v>2465</v>
      </c>
      <c r="AJ103" s="78"/>
      <c r="AK103" s="78" t="s">
        <v>1721</v>
      </c>
      <c r="AL103" s="78"/>
      <c r="AM103" s="83" t="s">
        <v>1905</v>
      </c>
      <c r="AN103" s="78"/>
      <c r="AO103" s="80">
        <v>41754.876851851855</v>
      </c>
      <c r="AP103" s="83" t="s">
        <v>2047</v>
      </c>
      <c r="AQ103" s="78" t="b">
        <v>1</v>
      </c>
      <c r="AR103" s="78" t="b">
        <v>0</v>
      </c>
      <c r="AS103" s="78" t="b">
        <v>0</v>
      </c>
      <c r="AT103" s="78"/>
      <c r="AU103" s="78">
        <v>2568</v>
      </c>
      <c r="AV103" s="83" t="s">
        <v>2113</v>
      </c>
      <c r="AW103" s="78" t="b">
        <v>1</v>
      </c>
      <c r="AX103" s="78" t="s">
        <v>2191</v>
      </c>
      <c r="AY103" s="83" t="s">
        <v>2292</v>
      </c>
      <c r="AZ103" s="78" t="s">
        <v>65</v>
      </c>
      <c r="BA103" s="78" t="str">
        <f>REPLACE(INDEX(GroupVertices[Group],MATCH(Vertices[[#This Row],[Vertex]],GroupVertices[Vertex],0)),1,1,"")</f>
        <v>1</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276</v>
      </c>
      <c r="C104" s="65"/>
      <c r="D104" s="65" t="s">
        <v>64</v>
      </c>
      <c r="E104" s="66">
        <v>162.1467195579218</v>
      </c>
      <c r="F104" s="68">
        <v>99.99977176936412</v>
      </c>
      <c r="G104" s="102" t="s">
        <v>744</v>
      </c>
      <c r="H104" s="65"/>
      <c r="I104" s="69" t="s">
        <v>276</v>
      </c>
      <c r="J104" s="70"/>
      <c r="K104" s="70"/>
      <c r="L104" s="69" t="s">
        <v>2463</v>
      </c>
      <c r="M104" s="73">
        <v>1.076061663253249</v>
      </c>
      <c r="N104" s="74">
        <v>7257.23388671875</v>
      </c>
      <c r="O104" s="74">
        <v>4479.9443359375</v>
      </c>
      <c r="P104" s="75"/>
      <c r="Q104" s="76"/>
      <c r="R104" s="76"/>
      <c r="S104" s="88"/>
      <c r="T104" s="48">
        <v>1</v>
      </c>
      <c r="U104" s="48">
        <v>1</v>
      </c>
      <c r="V104" s="49">
        <v>0</v>
      </c>
      <c r="W104" s="49">
        <v>0</v>
      </c>
      <c r="X104" s="49">
        <v>0</v>
      </c>
      <c r="Y104" s="49">
        <v>0.999997</v>
      </c>
      <c r="Z104" s="49">
        <v>0</v>
      </c>
      <c r="AA104" s="49" t="s">
        <v>2601</v>
      </c>
      <c r="AB104" s="71">
        <v>104</v>
      </c>
      <c r="AC104" s="71"/>
      <c r="AD104" s="72"/>
      <c r="AE104" s="78" t="s">
        <v>1561</v>
      </c>
      <c r="AF104" s="78">
        <v>773</v>
      </c>
      <c r="AG104" s="78">
        <v>562</v>
      </c>
      <c r="AH104" s="78">
        <v>4735</v>
      </c>
      <c r="AI104" s="78">
        <v>2270</v>
      </c>
      <c r="AJ104" s="78"/>
      <c r="AK104" s="78" t="s">
        <v>1722</v>
      </c>
      <c r="AL104" s="78" t="s">
        <v>1435</v>
      </c>
      <c r="AM104" s="78"/>
      <c r="AN104" s="78"/>
      <c r="AO104" s="80">
        <v>42638.70407407408</v>
      </c>
      <c r="AP104" s="83" t="s">
        <v>2048</v>
      </c>
      <c r="AQ104" s="78" t="b">
        <v>0</v>
      </c>
      <c r="AR104" s="78" t="b">
        <v>0</v>
      </c>
      <c r="AS104" s="78" t="b">
        <v>1</v>
      </c>
      <c r="AT104" s="78"/>
      <c r="AU104" s="78">
        <v>283</v>
      </c>
      <c r="AV104" s="83" t="s">
        <v>2113</v>
      </c>
      <c r="AW104" s="78" t="b">
        <v>0</v>
      </c>
      <c r="AX104" s="78" t="s">
        <v>2191</v>
      </c>
      <c r="AY104" s="83" t="s">
        <v>2293</v>
      </c>
      <c r="AZ104" s="78" t="s">
        <v>66</v>
      </c>
      <c r="BA104" s="78" t="str">
        <f>REPLACE(INDEX(GroupVertices[Group],MATCH(Vertices[[#This Row],[Vertex]],GroupVertices[Vertex],0)),1,1,"")</f>
        <v>9</v>
      </c>
      <c r="BB104" s="48" t="s">
        <v>481</v>
      </c>
      <c r="BC104" s="48" t="s">
        <v>481</v>
      </c>
      <c r="BD104" s="48" t="s">
        <v>545</v>
      </c>
      <c r="BE104" s="48" t="s">
        <v>545</v>
      </c>
      <c r="BF104" s="48" t="s">
        <v>570</v>
      </c>
      <c r="BG104" s="48" t="s">
        <v>570</v>
      </c>
      <c r="BH104" s="119" t="s">
        <v>3045</v>
      </c>
      <c r="BI104" s="119" t="s">
        <v>3045</v>
      </c>
      <c r="BJ104" s="119" t="s">
        <v>3124</v>
      </c>
      <c r="BK104" s="119" t="s">
        <v>3124</v>
      </c>
      <c r="BL104" s="119">
        <v>2</v>
      </c>
      <c r="BM104" s="123">
        <v>7.142857142857143</v>
      </c>
      <c r="BN104" s="119">
        <v>0</v>
      </c>
      <c r="BO104" s="123">
        <v>0</v>
      </c>
      <c r="BP104" s="119">
        <v>0</v>
      </c>
      <c r="BQ104" s="123">
        <v>0</v>
      </c>
      <c r="BR104" s="119">
        <v>26</v>
      </c>
      <c r="BS104" s="123">
        <v>92.85714285714286</v>
      </c>
      <c r="BT104" s="119">
        <v>28</v>
      </c>
      <c r="BU104" s="2"/>
      <c r="BV104" s="3"/>
      <c r="BW104" s="3"/>
      <c r="BX104" s="3"/>
      <c r="BY104" s="3"/>
    </row>
    <row r="105" spans="1:77" ht="41.45" customHeight="1">
      <c r="A105" s="64" t="s">
        <v>277</v>
      </c>
      <c r="C105" s="65"/>
      <c r="D105" s="65" t="s">
        <v>64</v>
      </c>
      <c r="E105" s="66">
        <v>162.07389525180002</v>
      </c>
      <c r="F105" s="68">
        <v>99.99988505172354</v>
      </c>
      <c r="G105" s="102" t="s">
        <v>745</v>
      </c>
      <c r="H105" s="65"/>
      <c r="I105" s="69" t="s">
        <v>277</v>
      </c>
      <c r="J105" s="70"/>
      <c r="K105" s="70"/>
      <c r="L105" s="69" t="s">
        <v>2464</v>
      </c>
      <c r="M105" s="73">
        <v>1.0383084289377678</v>
      </c>
      <c r="N105" s="74">
        <v>4864.52197265625</v>
      </c>
      <c r="O105" s="74">
        <v>8304.8916015625</v>
      </c>
      <c r="P105" s="75"/>
      <c r="Q105" s="76"/>
      <c r="R105" s="76"/>
      <c r="S105" s="88"/>
      <c r="T105" s="48">
        <v>0</v>
      </c>
      <c r="U105" s="48">
        <v>1</v>
      </c>
      <c r="V105" s="49">
        <v>0</v>
      </c>
      <c r="W105" s="49">
        <v>0.002066</v>
      </c>
      <c r="X105" s="49">
        <v>0.001408</v>
      </c>
      <c r="Y105" s="49">
        <v>0.446871</v>
      </c>
      <c r="Z105" s="49">
        <v>0</v>
      </c>
      <c r="AA105" s="49">
        <v>0</v>
      </c>
      <c r="AB105" s="71">
        <v>105</v>
      </c>
      <c r="AC105" s="71"/>
      <c r="AD105" s="72"/>
      <c r="AE105" s="78" t="s">
        <v>1562</v>
      </c>
      <c r="AF105" s="78">
        <v>371</v>
      </c>
      <c r="AG105" s="78">
        <v>290</v>
      </c>
      <c r="AH105" s="78">
        <v>1120</v>
      </c>
      <c r="AI105" s="78">
        <v>1120</v>
      </c>
      <c r="AJ105" s="78"/>
      <c r="AK105" s="78" t="s">
        <v>1723</v>
      </c>
      <c r="AL105" s="78" t="s">
        <v>1433</v>
      </c>
      <c r="AM105" s="83" t="s">
        <v>1906</v>
      </c>
      <c r="AN105" s="78"/>
      <c r="AO105" s="80">
        <v>42190.74181712963</v>
      </c>
      <c r="AP105" s="78"/>
      <c r="AQ105" s="78" t="b">
        <v>1</v>
      </c>
      <c r="AR105" s="78" t="b">
        <v>0</v>
      </c>
      <c r="AS105" s="78" t="b">
        <v>1</v>
      </c>
      <c r="AT105" s="78"/>
      <c r="AU105" s="78">
        <v>13</v>
      </c>
      <c r="AV105" s="83" t="s">
        <v>2113</v>
      </c>
      <c r="AW105" s="78" t="b">
        <v>0</v>
      </c>
      <c r="AX105" s="78" t="s">
        <v>2191</v>
      </c>
      <c r="AY105" s="83" t="s">
        <v>2294</v>
      </c>
      <c r="AZ105" s="78" t="s">
        <v>66</v>
      </c>
      <c r="BA105" s="78" t="str">
        <f>REPLACE(INDEX(GroupVertices[Group],MATCH(Vertices[[#This Row],[Vertex]],GroupVertices[Vertex],0)),1,1,"")</f>
        <v>2</v>
      </c>
      <c r="BB105" s="48"/>
      <c r="BC105" s="48"/>
      <c r="BD105" s="48"/>
      <c r="BE105" s="48"/>
      <c r="BF105" s="48" t="s">
        <v>565</v>
      </c>
      <c r="BG105" s="48" t="s">
        <v>565</v>
      </c>
      <c r="BH105" s="119" t="s">
        <v>3036</v>
      </c>
      <c r="BI105" s="119" t="s">
        <v>3036</v>
      </c>
      <c r="BJ105" s="119" t="s">
        <v>3116</v>
      </c>
      <c r="BK105" s="119" t="s">
        <v>3116</v>
      </c>
      <c r="BL105" s="119">
        <v>0</v>
      </c>
      <c r="BM105" s="123">
        <v>0</v>
      </c>
      <c r="BN105" s="119">
        <v>0</v>
      </c>
      <c r="BO105" s="123">
        <v>0</v>
      </c>
      <c r="BP105" s="119">
        <v>0</v>
      </c>
      <c r="BQ105" s="123">
        <v>0</v>
      </c>
      <c r="BR105" s="119">
        <v>40</v>
      </c>
      <c r="BS105" s="123">
        <v>100</v>
      </c>
      <c r="BT105" s="119">
        <v>40</v>
      </c>
      <c r="BU105" s="2"/>
      <c r="BV105" s="3"/>
      <c r="BW105" s="3"/>
      <c r="BX105" s="3"/>
      <c r="BY105" s="3"/>
    </row>
    <row r="106" spans="1:77" ht="41.45" customHeight="1">
      <c r="A106" s="64" t="s">
        <v>278</v>
      </c>
      <c r="C106" s="65"/>
      <c r="D106" s="65" t="s">
        <v>64</v>
      </c>
      <c r="E106" s="66">
        <v>162.75662312169163</v>
      </c>
      <c r="F106" s="68">
        <v>99.99882302960398</v>
      </c>
      <c r="G106" s="102" t="s">
        <v>746</v>
      </c>
      <c r="H106" s="65"/>
      <c r="I106" s="69" t="s">
        <v>278</v>
      </c>
      <c r="J106" s="70"/>
      <c r="K106" s="70"/>
      <c r="L106" s="69" t="s">
        <v>2465</v>
      </c>
      <c r="M106" s="73">
        <v>1.3922450006454041</v>
      </c>
      <c r="N106" s="74">
        <v>4456.38232421875</v>
      </c>
      <c r="O106" s="74">
        <v>2681.439208984375</v>
      </c>
      <c r="P106" s="75"/>
      <c r="Q106" s="76"/>
      <c r="R106" s="76"/>
      <c r="S106" s="88"/>
      <c r="T106" s="48">
        <v>0</v>
      </c>
      <c r="U106" s="48">
        <v>1</v>
      </c>
      <c r="V106" s="49">
        <v>0</v>
      </c>
      <c r="W106" s="49">
        <v>0.002101</v>
      </c>
      <c r="X106" s="49">
        <v>0.002346</v>
      </c>
      <c r="Y106" s="49">
        <v>0.3502</v>
      </c>
      <c r="Z106" s="49">
        <v>0</v>
      </c>
      <c r="AA106" s="49">
        <v>0</v>
      </c>
      <c r="AB106" s="71">
        <v>106</v>
      </c>
      <c r="AC106" s="71"/>
      <c r="AD106" s="72"/>
      <c r="AE106" s="78" t="s">
        <v>1563</v>
      </c>
      <c r="AF106" s="78">
        <v>871</v>
      </c>
      <c r="AG106" s="78">
        <v>2840</v>
      </c>
      <c r="AH106" s="78">
        <v>9904</v>
      </c>
      <c r="AI106" s="78">
        <v>8482</v>
      </c>
      <c r="AJ106" s="78"/>
      <c r="AK106" s="78" t="s">
        <v>1724</v>
      </c>
      <c r="AL106" s="78" t="s">
        <v>1437</v>
      </c>
      <c r="AM106" s="83" t="s">
        <v>1907</v>
      </c>
      <c r="AN106" s="78"/>
      <c r="AO106" s="80">
        <v>40178.65106481482</v>
      </c>
      <c r="AP106" s="83" t="s">
        <v>2049</v>
      </c>
      <c r="AQ106" s="78" t="b">
        <v>1</v>
      </c>
      <c r="AR106" s="78" t="b">
        <v>0</v>
      </c>
      <c r="AS106" s="78" t="b">
        <v>1</v>
      </c>
      <c r="AT106" s="78"/>
      <c r="AU106" s="78">
        <v>220</v>
      </c>
      <c r="AV106" s="83" t="s">
        <v>2113</v>
      </c>
      <c r="AW106" s="78" t="b">
        <v>0</v>
      </c>
      <c r="AX106" s="78" t="s">
        <v>2191</v>
      </c>
      <c r="AY106" s="83" t="s">
        <v>2295</v>
      </c>
      <c r="AZ106" s="78" t="s">
        <v>66</v>
      </c>
      <c r="BA106" s="78" t="str">
        <f>REPLACE(INDEX(GroupVertices[Group],MATCH(Vertices[[#This Row],[Vertex]],GroupVertices[Vertex],0)),1,1,"")</f>
        <v>3</v>
      </c>
      <c r="BB106" s="48"/>
      <c r="BC106" s="48"/>
      <c r="BD106" s="48"/>
      <c r="BE106" s="48"/>
      <c r="BF106" s="48" t="s">
        <v>568</v>
      </c>
      <c r="BG106" s="48" t="s">
        <v>568</v>
      </c>
      <c r="BH106" s="119" t="s">
        <v>3046</v>
      </c>
      <c r="BI106" s="119" t="s">
        <v>3046</v>
      </c>
      <c r="BJ106" s="119" t="s">
        <v>3121</v>
      </c>
      <c r="BK106" s="119" t="s">
        <v>3121</v>
      </c>
      <c r="BL106" s="119">
        <v>1</v>
      </c>
      <c r="BM106" s="123">
        <v>2.7777777777777777</v>
      </c>
      <c r="BN106" s="119">
        <v>0</v>
      </c>
      <c r="BO106" s="123">
        <v>0</v>
      </c>
      <c r="BP106" s="119">
        <v>0</v>
      </c>
      <c r="BQ106" s="123">
        <v>0</v>
      </c>
      <c r="BR106" s="119">
        <v>35</v>
      </c>
      <c r="BS106" s="123">
        <v>97.22222222222223</v>
      </c>
      <c r="BT106" s="119">
        <v>36</v>
      </c>
      <c r="BU106" s="2"/>
      <c r="BV106" s="3"/>
      <c r="BW106" s="3"/>
      <c r="BX106" s="3"/>
      <c r="BY106" s="3"/>
    </row>
    <row r="107" spans="1:77" ht="41.45" customHeight="1">
      <c r="A107" s="64" t="s">
        <v>279</v>
      </c>
      <c r="C107" s="65"/>
      <c r="D107" s="65" t="s">
        <v>64</v>
      </c>
      <c r="E107" s="66">
        <v>162.04230235429134</v>
      </c>
      <c r="F107" s="68">
        <v>99.99993419627651</v>
      </c>
      <c r="G107" s="102" t="s">
        <v>747</v>
      </c>
      <c r="H107" s="65"/>
      <c r="I107" s="69" t="s">
        <v>279</v>
      </c>
      <c r="J107" s="70"/>
      <c r="K107" s="70"/>
      <c r="L107" s="69" t="s">
        <v>2466</v>
      </c>
      <c r="M107" s="73">
        <v>1.0219301875803164</v>
      </c>
      <c r="N107" s="74">
        <v>8329.2509765625</v>
      </c>
      <c r="O107" s="74">
        <v>3772.172119140625</v>
      </c>
      <c r="P107" s="75"/>
      <c r="Q107" s="76"/>
      <c r="R107" s="76"/>
      <c r="S107" s="88"/>
      <c r="T107" s="48">
        <v>0</v>
      </c>
      <c r="U107" s="48">
        <v>4</v>
      </c>
      <c r="V107" s="49">
        <v>107.333333</v>
      </c>
      <c r="W107" s="49">
        <v>0.002545</v>
      </c>
      <c r="X107" s="49">
        <v>0.007983</v>
      </c>
      <c r="Y107" s="49">
        <v>1.062699</v>
      </c>
      <c r="Z107" s="49">
        <v>0.5</v>
      </c>
      <c r="AA107" s="49">
        <v>0</v>
      </c>
      <c r="AB107" s="71">
        <v>107</v>
      </c>
      <c r="AC107" s="71"/>
      <c r="AD107" s="72"/>
      <c r="AE107" s="78" t="s">
        <v>1564</v>
      </c>
      <c r="AF107" s="78">
        <v>611</v>
      </c>
      <c r="AG107" s="78">
        <v>172</v>
      </c>
      <c r="AH107" s="78">
        <v>1047</v>
      </c>
      <c r="AI107" s="78">
        <v>693</v>
      </c>
      <c r="AJ107" s="78"/>
      <c r="AK107" s="78" t="s">
        <v>1725</v>
      </c>
      <c r="AL107" s="78"/>
      <c r="AM107" s="78"/>
      <c r="AN107" s="78"/>
      <c r="AO107" s="80">
        <v>42759.57616898148</v>
      </c>
      <c r="AP107" s="78"/>
      <c r="AQ107" s="78" t="b">
        <v>1</v>
      </c>
      <c r="AR107" s="78" t="b">
        <v>0</v>
      </c>
      <c r="AS107" s="78" t="b">
        <v>0</v>
      </c>
      <c r="AT107" s="78"/>
      <c r="AU107" s="78">
        <v>9</v>
      </c>
      <c r="AV107" s="78"/>
      <c r="AW107" s="78" t="b">
        <v>0</v>
      </c>
      <c r="AX107" s="78" t="s">
        <v>2191</v>
      </c>
      <c r="AY107" s="83" t="s">
        <v>2296</v>
      </c>
      <c r="AZ107" s="78" t="s">
        <v>66</v>
      </c>
      <c r="BA107" s="78" t="str">
        <f>REPLACE(INDEX(GroupVertices[Group],MATCH(Vertices[[#This Row],[Vertex]],GroupVertices[Vertex],0)),1,1,"")</f>
        <v>12</v>
      </c>
      <c r="BB107" s="48"/>
      <c r="BC107" s="48"/>
      <c r="BD107" s="48"/>
      <c r="BE107" s="48"/>
      <c r="BF107" s="48" t="s">
        <v>571</v>
      </c>
      <c r="BG107" s="48" t="s">
        <v>571</v>
      </c>
      <c r="BH107" s="119" t="s">
        <v>2785</v>
      </c>
      <c r="BI107" s="119" t="s">
        <v>2785</v>
      </c>
      <c r="BJ107" s="119" t="s">
        <v>2899</v>
      </c>
      <c r="BK107" s="119" t="s">
        <v>2899</v>
      </c>
      <c r="BL107" s="119">
        <v>1</v>
      </c>
      <c r="BM107" s="123">
        <v>3.3333333333333335</v>
      </c>
      <c r="BN107" s="119">
        <v>0</v>
      </c>
      <c r="BO107" s="123">
        <v>0</v>
      </c>
      <c r="BP107" s="119">
        <v>0</v>
      </c>
      <c r="BQ107" s="123">
        <v>0</v>
      </c>
      <c r="BR107" s="119">
        <v>29</v>
      </c>
      <c r="BS107" s="123">
        <v>96.66666666666667</v>
      </c>
      <c r="BT107" s="119">
        <v>30</v>
      </c>
      <c r="BU107" s="2"/>
      <c r="BV107" s="3"/>
      <c r="BW107" s="3"/>
      <c r="BX107" s="3"/>
      <c r="BY107" s="3"/>
    </row>
    <row r="108" spans="1:77" ht="41.45" customHeight="1">
      <c r="A108" s="64" t="s">
        <v>280</v>
      </c>
      <c r="C108" s="65"/>
      <c r="D108" s="65" t="s">
        <v>64</v>
      </c>
      <c r="E108" s="66">
        <v>162.5314567928372</v>
      </c>
      <c r="F108" s="68">
        <v>99.9991732886638</v>
      </c>
      <c r="G108" s="102" t="s">
        <v>2148</v>
      </c>
      <c r="H108" s="65"/>
      <c r="I108" s="69" t="s">
        <v>280</v>
      </c>
      <c r="J108" s="70"/>
      <c r="K108" s="70"/>
      <c r="L108" s="69" t="s">
        <v>2467</v>
      </c>
      <c r="M108" s="73">
        <v>1.2755153313096699</v>
      </c>
      <c r="N108" s="74">
        <v>8647.6083984375</v>
      </c>
      <c r="O108" s="74">
        <v>3246.734130859375</v>
      </c>
      <c r="P108" s="75"/>
      <c r="Q108" s="76"/>
      <c r="R108" s="76"/>
      <c r="S108" s="88"/>
      <c r="T108" s="48">
        <v>2</v>
      </c>
      <c r="U108" s="48">
        <v>3</v>
      </c>
      <c r="V108" s="49">
        <v>107.333333</v>
      </c>
      <c r="W108" s="49">
        <v>0.002545</v>
      </c>
      <c r="X108" s="49">
        <v>0.007983</v>
      </c>
      <c r="Y108" s="49">
        <v>1.062699</v>
      </c>
      <c r="Z108" s="49">
        <v>0.4166666666666667</v>
      </c>
      <c r="AA108" s="49">
        <v>0.25</v>
      </c>
      <c r="AB108" s="71">
        <v>108</v>
      </c>
      <c r="AC108" s="71"/>
      <c r="AD108" s="72"/>
      <c r="AE108" s="78" t="s">
        <v>1565</v>
      </c>
      <c r="AF108" s="78">
        <v>1687</v>
      </c>
      <c r="AG108" s="78">
        <v>1999</v>
      </c>
      <c r="AH108" s="78">
        <v>1717</v>
      </c>
      <c r="AI108" s="78">
        <v>415</v>
      </c>
      <c r="AJ108" s="78"/>
      <c r="AK108" s="78" t="s">
        <v>1726</v>
      </c>
      <c r="AL108" s="78" t="s">
        <v>1435</v>
      </c>
      <c r="AM108" s="83" t="s">
        <v>1908</v>
      </c>
      <c r="AN108" s="78"/>
      <c r="AO108" s="80">
        <v>40140.659224537034</v>
      </c>
      <c r="AP108" s="83" t="s">
        <v>2050</v>
      </c>
      <c r="AQ108" s="78" t="b">
        <v>0</v>
      </c>
      <c r="AR108" s="78" t="b">
        <v>0</v>
      </c>
      <c r="AS108" s="78" t="b">
        <v>1</v>
      </c>
      <c r="AT108" s="78"/>
      <c r="AU108" s="78">
        <v>101</v>
      </c>
      <c r="AV108" s="83" t="s">
        <v>2112</v>
      </c>
      <c r="AW108" s="78" t="b">
        <v>0</v>
      </c>
      <c r="AX108" s="78" t="s">
        <v>2191</v>
      </c>
      <c r="AY108" s="83" t="s">
        <v>2297</v>
      </c>
      <c r="AZ108" s="78" t="s">
        <v>66</v>
      </c>
      <c r="BA108" s="78" t="str">
        <f>REPLACE(INDEX(GroupVertices[Group],MATCH(Vertices[[#This Row],[Vertex]],GroupVertices[Vertex],0)),1,1,"")</f>
        <v>12</v>
      </c>
      <c r="BB108" s="48"/>
      <c r="BC108" s="48"/>
      <c r="BD108" s="48"/>
      <c r="BE108" s="48"/>
      <c r="BF108" s="48" t="s">
        <v>572</v>
      </c>
      <c r="BG108" s="48" t="s">
        <v>572</v>
      </c>
      <c r="BH108" s="119" t="s">
        <v>2785</v>
      </c>
      <c r="BI108" s="119" t="s">
        <v>2785</v>
      </c>
      <c r="BJ108" s="119" t="s">
        <v>2899</v>
      </c>
      <c r="BK108" s="119" t="s">
        <v>2899</v>
      </c>
      <c r="BL108" s="119">
        <v>1</v>
      </c>
      <c r="BM108" s="123">
        <v>3.3333333333333335</v>
      </c>
      <c r="BN108" s="119">
        <v>0</v>
      </c>
      <c r="BO108" s="123">
        <v>0</v>
      </c>
      <c r="BP108" s="119">
        <v>0</v>
      </c>
      <c r="BQ108" s="123">
        <v>0</v>
      </c>
      <c r="BR108" s="119">
        <v>29</v>
      </c>
      <c r="BS108" s="123">
        <v>96.66666666666667</v>
      </c>
      <c r="BT108" s="119">
        <v>30</v>
      </c>
      <c r="BU108" s="2"/>
      <c r="BV108" s="3"/>
      <c r="BW108" s="3"/>
      <c r="BX108" s="3"/>
      <c r="BY108" s="3"/>
    </row>
    <row r="109" spans="1:77" ht="41.45" customHeight="1">
      <c r="A109" s="64" t="s">
        <v>345</v>
      </c>
      <c r="C109" s="65"/>
      <c r="D109" s="65" t="s">
        <v>64</v>
      </c>
      <c r="E109" s="66">
        <v>162.49183180274153</v>
      </c>
      <c r="F109" s="68">
        <v>99.99923492759467</v>
      </c>
      <c r="G109" s="102" t="s">
        <v>2149</v>
      </c>
      <c r="H109" s="65"/>
      <c r="I109" s="69" t="s">
        <v>345</v>
      </c>
      <c r="J109" s="70"/>
      <c r="K109" s="70"/>
      <c r="L109" s="69" t="s">
        <v>2468</v>
      </c>
      <c r="M109" s="73">
        <v>1.2549731302850697</v>
      </c>
      <c r="N109" s="74">
        <v>8010.89453125</v>
      </c>
      <c r="O109" s="74">
        <v>4297.609375</v>
      </c>
      <c r="P109" s="75"/>
      <c r="Q109" s="76"/>
      <c r="R109" s="76"/>
      <c r="S109" s="88"/>
      <c r="T109" s="48">
        <v>3</v>
      </c>
      <c r="U109" s="48">
        <v>0</v>
      </c>
      <c r="V109" s="49">
        <v>0</v>
      </c>
      <c r="W109" s="49">
        <v>0.001805</v>
      </c>
      <c r="X109" s="49">
        <v>0.00204</v>
      </c>
      <c r="Y109" s="49">
        <v>0.82747</v>
      </c>
      <c r="Z109" s="49">
        <v>0.6666666666666666</v>
      </c>
      <c r="AA109" s="49">
        <v>0</v>
      </c>
      <c r="AB109" s="71">
        <v>109</v>
      </c>
      <c r="AC109" s="71"/>
      <c r="AD109" s="72"/>
      <c r="AE109" s="78" t="s">
        <v>1566</v>
      </c>
      <c r="AF109" s="78">
        <v>324</v>
      </c>
      <c r="AG109" s="78">
        <v>1851</v>
      </c>
      <c r="AH109" s="78">
        <v>1574</v>
      </c>
      <c r="AI109" s="78">
        <v>6282</v>
      </c>
      <c r="AJ109" s="78"/>
      <c r="AK109" s="78" t="s">
        <v>1727</v>
      </c>
      <c r="AL109" s="78" t="s">
        <v>1822</v>
      </c>
      <c r="AM109" s="83" t="s">
        <v>1909</v>
      </c>
      <c r="AN109" s="78"/>
      <c r="AO109" s="80">
        <v>39385.64512731481</v>
      </c>
      <c r="AP109" s="83" t="s">
        <v>2051</v>
      </c>
      <c r="AQ109" s="78" t="b">
        <v>0</v>
      </c>
      <c r="AR109" s="78" t="b">
        <v>0</v>
      </c>
      <c r="AS109" s="78" t="b">
        <v>1</v>
      </c>
      <c r="AT109" s="78"/>
      <c r="AU109" s="78">
        <v>63</v>
      </c>
      <c r="AV109" s="83" t="s">
        <v>2113</v>
      </c>
      <c r="AW109" s="78" t="b">
        <v>1</v>
      </c>
      <c r="AX109" s="78" t="s">
        <v>2191</v>
      </c>
      <c r="AY109" s="83" t="s">
        <v>2298</v>
      </c>
      <c r="AZ109" s="78" t="s">
        <v>65</v>
      </c>
      <c r="BA109" s="78" t="str">
        <f>REPLACE(INDEX(GroupVertices[Group],MATCH(Vertices[[#This Row],[Vertex]],GroupVertices[Vertex],0)),1,1,"")</f>
        <v>12</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row r="110" spans="1:77" ht="41.45" customHeight="1">
      <c r="A110" s="64" t="s">
        <v>281</v>
      </c>
      <c r="C110" s="65"/>
      <c r="D110" s="65" t="s">
        <v>64</v>
      </c>
      <c r="E110" s="66">
        <v>162.7791129809351</v>
      </c>
      <c r="F110" s="68">
        <v>99.99878804534593</v>
      </c>
      <c r="G110" s="102" t="s">
        <v>748</v>
      </c>
      <c r="H110" s="65"/>
      <c r="I110" s="69" t="s">
        <v>281</v>
      </c>
      <c r="J110" s="70"/>
      <c r="K110" s="70"/>
      <c r="L110" s="69" t="s">
        <v>2469</v>
      </c>
      <c r="M110" s="73">
        <v>1.4039040877134203</v>
      </c>
      <c r="N110" s="74">
        <v>7692.5380859375</v>
      </c>
      <c r="O110" s="74">
        <v>4823.046875</v>
      </c>
      <c r="P110" s="75"/>
      <c r="Q110" s="76"/>
      <c r="R110" s="76"/>
      <c r="S110" s="88"/>
      <c r="T110" s="48">
        <v>2</v>
      </c>
      <c r="U110" s="48">
        <v>3</v>
      </c>
      <c r="V110" s="49">
        <v>107.333333</v>
      </c>
      <c r="W110" s="49">
        <v>0.002545</v>
      </c>
      <c r="X110" s="49">
        <v>0.007983</v>
      </c>
      <c r="Y110" s="49">
        <v>1.062699</v>
      </c>
      <c r="Z110" s="49">
        <v>0.4166666666666667</v>
      </c>
      <c r="AA110" s="49">
        <v>0.25</v>
      </c>
      <c r="AB110" s="71">
        <v>110</v>
      </c>
      <c r="AC110" s="71"/>
      <c r="AD110" s="72"/>
      <c r="AE110" s="78" t="s">
        <v>1567</v>
      </c>
      <c r="AF110" s="78">
        <v>2666</v>
      </c>
      <c r="AG110" s="78">
        <v>2924</v>
      </c>
      <c r="AH110" s="78">
        <v>2756</v>
      </c>
      <c r="AI110" s="78">
        <v>1408</v>
      </c>
      <c r="AJ110" s="78"/>
      <c r="AK110" s="78" t="s">
        <v>1728</v>
      </c>
      <c r="AL110" s="78" t="s">
        <v>1437</v>
      </c>
      <c r="AM110" s="83" t="s">
        <v>1910</v>
      </c>
      <c r="AN110" s="78"/>
      <c r="AO110" s="80">
        <v>41633.51335648148</v>
      </c>
      <c r="AP110" s="83" t="s">
        <v>2052</v>
      </c>
      <c r="AQ110" s="78" t="b">
        <v>0</v>
      </c>
      <c r="AR110" s="78" t="b">
        <v>0</v>
      </c>
      <c r="AS110" s="78" t="b">
        <v>1</v>
      </c>
      <c r="AT110" s="78"/>
      <c r="AU110" s="78">
        <v>129</v>
      </c>
      <c r="AV110" s="83" t="s">
        <v>2112</v>
      </c>
      <c r="AW110" s="78" t="b">
        <v>0</v>
      </c>
      <c r="AX110" s="78" t="s">
        <v>2191</v>
      </c>
      <c r="AY110" s="83" t="s">
        <v>2299</v>
      </c>
      <c r="AZ110" s="78" t="s">
        <v>66</v>
      </c>
      <c r="BA110" s="78" t="str">
        <f>REPLACE(INDEX(GroupVertices[Group],MATCH(Vertices[[#This Row],[Vertex]],GroupVertices[Vertex],0)),1,1,"")</f>
        <v>12</v>
      </c>
      <c r="BB110" s="48"/>
      <c r="BC110" s="48"/>
      <c r="BD110" s="48"/>
      <c r="BE110" s="48"/>
      <c r="BF110" s="48" t="s">
        <v>571</v>
      </c>
      <c r="BG110" s="48" t="s">
        <v>571</v>
      </c>
      <c r="BH110" s="119" t="s">
        <v>2785</v>
      </c>
      <c r="BI110" s="119" t="s">
        <v>2785</v>
      </c>
      <c r="BJ110" s="119" t="s">
        <v>2899</v>
      </c>
      <c r="BK110" s="119" t="s">
        <v>2899</v>
      </c>
      <c r="BL110" s="119">
        <v>1</v>
      </c>
      <c r="BM110" s="123">
        <v>3.3333333333333335</v>
      </c>
      <c r="BN110" s="119">
        <v>0</v>
      </c>
      <c r="BO110" s="123">
        <v>0</v>
      </c>
      <c r="BP110" s="119">
        <v>0</v>
      </c>
      <c r="BQ110" s="123">
        <v>0</v>
      </c>
      <c r="BR110" s="119">
        <v>29</v>
      </c>
      <c r="BS110" s="123">
        <v>96.66666666666667</v>
      </c>
      <c r="BT110" s="119">
        <v>30</v>
      </c>
      <c r="BU110" s="2"/>
      <c r="BV110" s="3"/>
      <c r="BW110" s="3"/>
      <c r="BX110" s="3"/>
      <c r="BY110" s="3"/>
    </row>
    <row r="111" spans="1:77" ht="41.45" customHeight="1">
      <c r="A111" s="64" t="s">
        <v>282</v>
      </c>
      <c r="C111" s="65"/>
      <c r="D111" s="65" t="s">
        <v>64</v>
      </c>
      <c r="E111" s="66">
        <v>162.22864690230878</v>
      </c>
      <c r="F111" s="68">
        <v>99.99964432670977</v>
      </c>
      <c r="G111" s="102" t="s">
        <v>749</v>
      </c>
      <c r="H111" s="65"/>
      <c r="I111" s="69" t="s">
        <v>282</v>
      </c>
      <c r="J111" s="70"/>
      <c r="K111" s="70"/>
      <c r="L111" s="69" t="s">
        <v>2470</v>
      </c>
      <c r="M111" s="73">
        <v>1.1185340518581652</v>
      </c>
      <c r="N111" s="74">
        <v>6776.4501953125</v>
      </c>
      <c r="O111" s="74">
        <v>3793.73828125</v>
      </c>
      <c r="P111" s="75"/>
      <c r="Q111" s="76"/>
      <c r="R111" s="76"/>
      <c r="S111" s="88"/>
      <c r="T111" s="48">
        <v>1</v>
      </c>
      <c r="U111" s="48">
        <v>1</v>
      </c>
      <c r="V111" s="49">
        <v>0</v>
      </c>
      <c r="W111" s="49">
        <v>0</v>
      </c>
      <c r="X111" s="49">
        <v>0</v>
      </c>
      <c r="Y111" s="49">
        <v>0.999997</v>
      </c>
      <c r="Z111" s="49">
        <v>0</v>
      </c>
      <c r="AA111" s="49" t="s">
        <v>2601</v>
      </c>
      <c r="AB111" s="71">
        <v>111</v>
      </c>
      <c r="AC111" s="71"/>
      <c r="AD111" s="72"/>
      <c r="AE111" s="78" t="s">
        <v>1568</v>
      </c>
      <c r="AF111" s="78">
        <v>1361</v>
      </c>
      <c r="AG111" s="78">
        <v>868</v>
      </c>
      <c r="AH111" s="78">
        <v>12448</v>
      </c>
      <c r="AI111" s="78">
        <v>10307</v>
      </c>
      <c r="AJ111" s="78"/>
      <c r="AK111" s="78" t="s">
        <v>1729</v>
      </c>
      <c r="AL111" s="78" t="s">
        <v>1435</v>
      </c>
      <c r="AM111" s="78"/>
      <c r="AN111" s="78"/>
      <c r="AO111" s="80">
        <v>41672.42600694444</v>
      </c>
      <c r="AP111" s="83" t="s">
        <v>2053</v>
      </c>
      <c r="AQ111" s="78" t="b">
        <v>1</v>
      </c>
      <c r="AR111" s="78" t="b">
        <v>0</v>
      </c>
      <c r="AS111" s="78" t="b">
        <v>1</v>
      </c>
      <c r="AT111" s="78"/>
      <c r="AU111" s="78">
        <v>934</v>
      </c>
      <c r="AV111" s="83" t="s">
        <v>2113</v>
      </c>
      <c r="AW111" s="78" t="b">
        <v>0</v>
      </c>
      <c r="AX111" s="78" t="s">
        <v>2191</v>
      </c>
      <c r="AY111" s="83" t="s">
        <v>2300</v>
      </c>
      <c r="AZ111" s="78" t="s">
        <v>66</v>
      </c>
      <c r="BA111" s="78" t="str">
        <f>REPLACE(INDEX(GroupVertices[Group],MATCH(Vertices[[#This Row],[Vertex]],GroupVertices[Vertex],0)),1,1,"")</f>
        <v>9</v>
      </c>
      <c r="BB111" s="48" t="s">
        <v>482</v>
      </c>
      <c r="BC111" s="48" t="s">
        <v>482</v>
      </c>
      <c r="BD111" s="48" t="s">
        <v>542</v>
      </c>
      <c r="BE111" s="48" t="s">
        <v>542</v>
      </c>
      <c r="BF111" s="48" t="s">
        <v>573</v>
      </c>
      <c r="BG111" s="48" t="s">
        <v>573</v>
      </c>
      <c r="BH111" s="119" t="s">
        <v>3047</v>
      </c>
      <c r="BI111" s="119" t="s">
        <v>3047</v>
      </c>
      <c r="BJ111" s="119" t="s">
        <v>3125</v>
      </c>
      <c r="BK111" s="119" t="s">
        <v>3125</v>
      </c>
      <c r="BL111" s="119">
        <v>0</v>
      </c>
      <c r="BM111" s="123">
        <v>0</v>
      </c>
      <c r="BN111" s="119">
        <v>0</v>
      </c>
      <c r="BO111" s="123">
        <v>0</v>
      </c>
      <c r="BP111" s="119">
        <v>0</v>
      </c>
      <c r="BQ111" s="123">
        <v>0</v>
      </c>
      <c r="BR111" s="119">
        <v>25</v>
      </c>
      <c r="BS111" s="123">
        <v>100</v>
      </c>
      <c r="BT111" s="119">
        <v>25</v>
      </c>
      <c r="BU111" s="2"/>
      <c r="BV111" s="3"/>
      <c r="BW111" s="3"/>
      <c r="BX111" s="3"/>
      <c r="BY111" s="3"/>
    </row>
    <row r="112" spans="1:77" ht="41.45" customHeight="1">
      <c r="A112" s="64" t="s">
        <v>283</v>
      </c>
      <c r="C112" s="65"/>
      <c r="D112" s="65" t="s">
        <v>64</v>
      </c>
      <c r="E112" s="66">
        <v>162.00883530184566</v>
      </c>
      <c r="F112" s="68">
        <v>99.99998625618433</v>
      </c>
      <c r="G112" s="102" t="s">
        <v>750</v>
      </c>
      <c r="H112" s="65"/>
      <c r="I112" s="69" t="s">
        <v>283</v>
      </c>
      <c r="J112" s="70"/>
      <c r="K112" s="70"/>
      <c r="L112" s="69" t="s">
        <v>2471</v>
      </c>
      <c r="M112" s="73">
        <v>1.0045803556338635</v>
      </c>
      <c r="N112" s="74">
        <v>5469.18115234375</v>
      </c>
      <c r="O112" s="74">
        <v>6200.08251953125</v>
      </c>
      <c r="P112" s="75"/>
      <c r="Q112" s="76"/>
      <c r="R112" s="76"/>
      <c r="S112" s="88"/>
      <c r="T112" s="48">
        <v>0</v>
      </c>
      <c r="U112" s="48">
        <v>1</v>
      </c>
      <c r="V112" s="49">
        <v>0</v>
      </c>
      <c r="W112" s="49">
        <v>0.002066</v>
      </c>
      <c r="X112" s="49">
        <v>0.001408</v>
      </c>
      <c r="Y112" s="49">
        <v>0.446871</v>
      </c>
      <c r="Z112" s="49">
        <v>0</v>
      </c>
      <c r="AA112" s="49">
        <v>0</v>
      </c>
      <c r="AB112" s="71">
        <v>112</v>
      </c>
      <c r="AC112" s="71"/>
      <c r="AD112" s="72"/>
      <c r="AE112" s="78" t="s">
        <v>1569</v>
      </c>
      <c r="AF112" s="78">
        <v>136</v>
      </c>
      <c r="AG112" s="78">
        <v>47</v>
      </c>
      <c r="AH112" s="78">
        <v>23</v>
      </c>
      <c r="AI112" s="78">
        <v>18</v>
      </c>
      <c r="AJ112" s="78"/>
      <c r="AK112" s="78"/>
      <c r="AL112" s="78"/>
      <c r="AM112" s="78"/>
      <c r="AN112" s="78"/>
      <c r="AO112" s="80">
        <v>41387.360868055555</v>
      </c>
      <c r="AP112" s="78"/>
      <c r="AQ112" s="78" t="b">
        <v>1</v>
      </c>
      <c r="AR112" s="78" t="b">
        <v>0</v>
      </c>
      <c r="AS112" s="78" t="b">
        <v>0</v>
      </c>
      <c r="AT112" s="78"/>
      <c r="AU112" s="78">
        <v>1</v>
      </c>
      <c r="AV112" s="83" t="s">
        <v>2113</v>
      </c>
      <c r="AW112" s="78" t="b">
        <v>0</v>
      </c>
      <c r="AX112" s="78" t="s">
        <v>2191</v>
      </c>
      <c r="AY112" s="83" t="s">
        <v>2301</v>
      </c>
      <c r="AZ112" s="78" t="s">
        <v>66</v>
      </c>
      <c r="BA112" s="78" t="str">
        <f>REPLACE(INDEX(GroupVertices[Group],MATCH(Vertices[[#This Row],[Vertex]],GroupVertices[Vertex],0)),1,1,"")</f>
        <v>2</v>
      </c>
      <c r="BB112" s="48"/>
      <c r="BC112" s="48"/>
      <c r="BD112" s="48"/>
      <c r="BE112" s="48"/>
      <c r="BF112" s="48" t="s">
        <v>565</v>
      </c>
      <c r="BG112" s="48" t="s">
        <v>565</v>
      </c>
      <c r="BH112" s="119" t="s">
        <v>3036</v>
      </c>
      <c r="BI112" s="119" t="s">
        <v>3036</v>
      </c>
      <c r="BJ112" s="119" t="s">
        <v>3116</v>
      </c>
      <c r="BK112" s="119" t="s">
        <v>3116</v>
      </c>
      <c r="BL112" s="119">
        <v>0</v>
      </c>
      <c r="BM112" s="123">
        <v>0</v>
      </c>
      <c r="BN112" s="119">
        <v>0</v>
      </c>
      <c r="BO112" s="123">
        <v>0</v>
      </c>
      <c r="BP112" s="119">
        <v>0</v>
      </c>
      <c r="BQ112" s="123">
        <v>0</v>
      </c>
      <c r="BR112" s="119">
        <v>40</v>
      </c>
      <c r="BS112" s="123">
        <v>100</v>
      </c>
      <c r="BT112" s="119">
        <v>40</v>
      </c>
      <c r="BU112" s="2"/>
      <c r="BV112" s="3"/>
      <c r="BW112" s="3"/>
      <c r="BX112" s="3"/>
      <c r="BY112" s="3"/>
    </row>
    <row r="113" spans="1:77" ht="41.45" customHeight="1">
      <c r="A113" s="64" t="s">
        <v>284</v>
      </c>
      <c r="C113" s="65"/>
      <c r="D113" s="65" t="s">
        <v>64</v>
      </c>
      <c r="E113" s="66">
        <v>162.0240962777609</v>
      </c>
      <c r="F113" s="68">
        <v>99.99996251686638</v>
      </c>
      <c r="G113" s="102" t="s">
        <v>751</v>
      </c>
      <c r="H113" s="65"/>
      <c r="I113" s="69" t="s">
        <v>284</v>
      </c>
      <c r="J113" s="70"/>
      <c r="K113" s="70"/>
      <c r="L113" s="69" t="s">
        <v>2472</v>
      </c>
      <c r="M113" s="73">
        <v>1.0124918790014459</v>
      </c>
      <c r="N113" s="74">
        <v>6308.8232421875</v>
      </c>
      <c r="O113" s="74">
        <v>352.9058837890625</v>
      </c>
      <c r="P113" s="75"/>
      <c r="Q113" s="76"/>
      <c r="R113" s="76"/>
      <c r="S113" s="88"/>
      <c r="T113" s="48">
        <v>0</v>
      </c>
      <c r="U113" s="48">
        <v>1</v>
      </c>
      <c r="V113" s="49">
        <v>0</v>
      </c>
      <c r="W113" s="49">
        <v>0.001866</v>
      </c>
      <c r="X113" s="49">
        <v>0.000826</v>
      </c>
      <c r="Y113" s="49">
        <v>0.396614</v>
      </c>
      <c r="Z113" s="49">
        <v>0</v>
      </c>
      <c r="AA113" s="49">
        <v>0</v>
      </c>
      <c r="AB113" s="71">
        <v>113</v>
      </c>
      <c r="AC113" s="71"/>
      <c r="AD113" s="72"/>
      <c r="AE113" s="78" t="s">
        <v>1570</v>
      </c>
      <c r="AF113" s="78">
        <v>512</v>
      </c>
      <c r="AG113" s="78">
        <v>104</v>
      </c>
      <c r="AH113" s="78">
        <v>545</v>
      </c>
      <c r="AI113" s="78">
        <v>994</v>
      </c>
      <c r="AJ113" s="78"/>
      <c r="AK113" s="78" t="s">
        <v>1730</v>
      </c>
      <c r="AL113" s="78" t="s">
        <v>1435</v>
      </c>
      <c r="AM113" s="83" t="s">
        <v>1911</v>
      </c>
      <c r="AN113" s="78"/>
      <c r="AO113" s="80">
        <v>41705.63019675926</v>
      </c>
      <c r="AP113" s="78"/>
      <c r="AQ113" s="78" t="b">
        <v>1</v>
      </c>
      <c r="AR113" s="78" t="b">
        <v>0</v>
      </c>
      <c r="AS113" s="78" t="b">
        <v>1</v>
      </c>
      <c r="AT113" s="78"/>
      <c r="AU113" s="78">
        <v>14</v>
      </c>
      <c r="AV113" s="83" t="s">
        <v>2113</v>
      </c>
      <c r="AW113" s="78" t="b">
        <v>0</v>
      </c>
      <c r="AX113" s="78" t="s">
        <v>2191</v>
      </c>
      <c r="AY113" s="83" t="s">
        <v>2302</v>
      </c>
      <c r="AZ113" s="78" t="s">
        <v>66</v>
      </c>
      <c r="BA113" s="78" t="str">
        <f>REPLACE(INDEX(GroupVertices[Group],MATCH(Vertices[[#This Row],[Vertex]],GroupVertices[Vertex],0)),1,1,"")</f>
        <v>3</v>
      </c>
      <c r="BB113" s="48"/>
      <c r="BC113" s="48"/>
      <c r="BD113" s="48"/>
      <c r="BE113" s="48"/>
      <c r="BF113" s="48" t="s">
        <v>293</v>
      </c>
      <c r="BG113" s="48" t="s">
        <v>293</v>
      </c>
      <c r="BH113" s="119" t="s">
        <v>3048</v>
      </c>
      <c r="BI113" s="119" t="s">
        <v>3048</v>
      </c>
      <c r="BJ113" s="119" t="s">
        <v>3126</v>
      </c>
      <c r="BK113" s="119" t="s">
        <v>3126</v>
      </c>
      <c r="BL113" s="119">
        <v>0</v>
      </c>
      <c r="BM113" s="123">
        <v>0</v>
      </c>
      <c r="BN113" s="119">
        <v>0</v>
      </c>
      <c r="BO113" s="123">
        <v>0</v>
      </c>
      <c r="BP113" s="119">
        <v>0</v>
      </c>
      <c r="BQ113" s="123">
        <v>0</v>
      </c>
      <c r="BR113" s="119">
        <v>35</v>
      </c>
      <c r="BS113" s="123">
        <v>100</v>
      </c>
      <c r="BT113" s="119">
        <v>35</v>
      </c>
      <c r="BU113" s="2"/>
      <c r="BV113" s="3"/>
      <c r="BW113" s="3"/>
      <c r="BX113" s="3"/>
      <c r="BY113" s="3"/>
    </row>
    <row r="114" spans="1:77" ht="41.45" customHeight="1">
      <c r="A114" s="64" t="s">
        <v>303</v>
      </c>
      <c r="C114" s="65"/>
      <c r="D114" s="65" t="s">
        <v>64</v>
      </c>
      <c r="E114" s="66">
        <v>162.45381323116325</v>
      </c>
      <c r="F114" s="68">
        <v>99.99929406764994</v>
      </c>
      <c r="G114" s="102" t="s">
        <v>2150</v>
      </c>
      <c r="H114" s="65"/>
      <c r="I114" s="69" t="s">
        <v>303</v>
      </c>
      <c r="J114" s="70"/>
      <c r="K114" s="70"/>
      <c r="L114" s="69" t="s">
        <v>2473</v>
      </c>
      <c r="M114" s="73">
        <v>1.2352637211938995</v>
      </c>
      <c r="N114" s="74">
        <v>5792.1318359375</v>
      </c>
      <c r="O114" s="74">
        <v>1043.8309326171875</v>
      </c>
      <c r="P114" s="75"/>
      <c r="Q114" s="76"/>
      <c r="R114" s="76"/>
      <c r="S114" s="88"/>
      <c r="T114" s="48">
        <v>4</v>
      </c>
      <c r="U114" s="48">
        <v>1</v>
      </c>
      <c r="V114" s="49">
        <v>326</v>
      </c>
      <c r="W114" s="49">
        <v>0.002681</v>
      </c>
      <c r="X114" s="49">
        <v>0.009691</v>
      </c>
      <c r="Y114" s="49">
        <v>1.160539</v>
      </c>
      <c r="Z114" s="49">
        <v>0.3333333333333333</v>
      </c>
      <c r="AA114" s="49">
        <v>0</v>
      </c>
      <c r="AB114" s="71">
        <v>114</v>
      </c>
      <c r="AC114" s="71"/>
      <c r="AD114" s="72"/>
      <c r="AE114" s="78" t="s">
        <v>1571</v>
      </c>
      <c r="AF114" s="78">
        <v>1735</v>
      </c>
      <c r="AG114" s="78">
        <v>1709</v>
      </c>
      <c r="AH114" s="78">
        <v>1175</v>
      </c>
      <c r="AI114" s="78">
        <v>402</v>
      </c>
      <c r="AJ114" s="78"/>
      <c r="AK114" s="78" t="s">
        <v>1731</v>
      </c>
      <c r="AL114" s="78" t="s">
        <v>1823</v>
      </c>
      <c r="AM114" s="83" t="s">
        <v>1911</v>
      </c>
      <c r="AN114" s="78"/>
      <c r="AO114" s="80">
        <v>42433.159317129626</v>
      </c>
      <c r="AP114" s="83" t="s">
        <v>2054</v>
      </c>
      <c r="AQ114" s="78" t="b">
        <v>0</v>
      </c>
      <c r="AR114" s="78" t="b">
        <v>0</v>
      </c>
      <c r="AS114" s="78" t="b">
        <v>1</v>
      </c>
      <c r="AT114" s="78"/>
      <c r="AU114" s="78">
        <v>109</v>
      </c>
      <c r="AV114" s="83" t="s">
        <v>2113</v>
      </c>
      <c r="AW114" s="78" t="b">
        <v>0</v>
      </c>
      <c r="AX114" s="78" t="s">
        <v>2191</v>
      </c>
      <c r="AY114" s="83" t="s">
        <v>2303</v>
      </c>
      <c r="AZ114" s="78" t="s">
        <v>66</v>
      </c>
      <c r="BA114" s="78" t="str">
        <f>REPLACE(INDEX(GroupVertices[Group],MATCH(Vertices[[#This Row],[Vertex]],GroupVertices[Vertex],0)),1,1,"")</f>
        <v>3</v>
      </c>
      <c r="BB114" s="48" t="s">
        <v>497</v>
      </c>
      <c r="BC114" s="48" t="s">
        <v>497</v>
      </c>
      <c r="BD114" s="48" t="s">
        <v>539</v>
      </c>
      <c r="BE114" s="48" t="s">
        <v>539</v>
      </c>
      <c r="BF114" s="48" t="s">
        <v>585</v>
      </c>
      <c r="BG114" s="48" t="s">
        <v>585</v>
      </c>
      <c r="BH114" s="119" t="s">
        <v>3048</v>
      </c>
      <c r="BI114" s="119" t="s">
        <v>3048</v>
      </c>
      <c r="BJ114" s="119" t="s">
        <v>3126</v>
      </c>
      <c r="BK114" s="119" t="s">
        <v>3126</v>
      </c>
      <c r="BL114" s="119">
        <v>0</v>
      </c>
      <c r="BM114" s="123">
        <v>0</v>
      </c>
      <c r="BN114" s="119">
        <v>0</v>
      </c>
      <c r="BO114" s="123">
        <v>0</v>
      </c>
      <c r="BP114" s="119">
        <v>0</v>
      </c>
      <c r="BQ114" s="123">
        <v>0</v>
      </c>
      <c r="BR114" s="119">
        <v>35</v>
      </c>
      <c r="BS114" s="123">
        <v>100</v>
      </c>
      <c r="BT114" s="119">
        <v>35</v>
      </c>
      <c r="BU114" s="2"/>
      <c r="BV114" s="3"/>
      <c r="BW114" s="3"/>
      <c r="BX114" s="3"/>
      <c r="BY114" s="3"/>
    </row>
    <row r="115" spans="1:77" ht="41.45" customHeight="1">
      <c r="A115" s="64" t="s">
        <v>285</v>
      </c>
      <c r="C115" s="65"/>
      <c r="D115" s="65" t="s">
        <v>64</v>
      </c>
      <c r="E115" s="66">
        <v>162.1081655135044</v>
      </c>
      <c r="F115" s="68">
        <v>99.99983174237792</v>
      </c>
      <c r="G115" s="102" t="s">
        <v>752</v>
      </c>
      <c r="H115" s="65"/>
      <c r="I115" s="69" t="s">
        <v>285</v>
      </c>
      <c r="J115" s="70"/>
      <c r="K115" s="70"/>
      <c r="L115" s="69" t="s">
        <v>2474</v>
      </c>
      <c r="M115" s="73">
        <v>1.0560746568509354</v>
      </c>
      <c r="N115" s="74">
        <v>6032.20556640625</v>
      </c>
      <c r="O115" s="74">
        <v>5735.7646484375</v>
      </c>
      <c r="P115" s="75"/>
      <c r="Q115" s="76"/>
      <c r="R115" s="76"/>
      <c r="S115" s="88"/>
      <c r="T115" s="48">
        <v>0</v>
      </c>
      <c r="U115" s="48">
        <v>1</v>
      </c>
      <c r="V115" s="49">
        <v>0</v>
      </c>
      <c r="W115" s="49">
        <v>0.002066</v>
      </c>
      <c r="X115" s="49">
        <v>0.001408</v>
      </c>
      <c r="Y115" s="49">
        <v>0.446871</v>
      </c>
      <c r="Z115" s="49">
        <v>0</v>
      </c>
      <c r="AA115" s="49">
        <v>0</v>
      </c>
      <c r="AB115" s="71">
        <v>115</v>
      </c>
      <c r="AC115" s="71"/>
      <c r="AD115" s="72"/>
      <c r="AE115" s="78" t="s">
        <v>1572</v>
      </c>
      <c r="AF115" s="78">
        <v>1164</v>
      </c>
      <c r="AG115" s="78">
        <v>418</v>
      </c>
      <c r="AH115" s="78">
        <v>4206</v>
      </c>
      <c r="AI115" s="78">
        <v>39</v>
      </c>
      <c r="AJ115" s="78"/>
      <c r="AK115" s="78" t="s">
        <v>1732</v>
      </c>
      <c r="AL115" s="78" t="s">
        <v>1824</v>
      </c>
      <c r="AM115" s="78"/>
      <c r="AN115" s="78"/>
      <c r="AO115" s="80">
        <v>42541.571701388886</v>
      </c>
      <c r="AP115" s="83" t="s">
        <v>2055</v>
      </c>
      <c r="AQ115" s="78" t="b">
        <v>0</v>
      </c>
      <c r="AR115" s="78" t="b">
        <v>0</v>
      </c>
      <c r="AS115" s="78" t="b">
        <v>0</v>
      </c>
      <c r="AT115" s="78"/>
      <c r="AU115" s="78">
        <v>1</v>
      </c>
      <c r="AV115" s="83" t="s">
        <v>2113</v>
      </c>
      <c r="AW115" s="78" t="b">
        <v>0</v>
      </c>
      <c r="AX115" s="78" t="s">
        <v>2191</v>
      </c>
      <c r="AY115" s="83" t="s">
        <v>2304</v>
      </c>
      <c r="AZ115" s="78" t="s">
        <v>66</v>
      </c>
      <c r="BA115" s="78" t="str">
        <f>REPLACE(INDEX(GroupVertices[Group],MATCH(Vertices[[#This Row],[Vertex]],GroupVertices[Vertex],0)),1,1,"")</f>
        <v>2</v>
      </c>
      <c r="BB115" s="48"/>
      <c r="BC115" s="48"/>
      <c r="BD115" s="48"/>
      <c r="BE115" s="48"/>
      <c r="BF115" s="48" t="s">
        <v>565</v>
      </c>
      <c r="BG115" s="48" t="s">
        <v>565</v>
      </c>
      <c r="BH115" s="119" t="s">
        <v>3036</v>
      </c>
      <c r="BI115" s="119" t="s">
        <v>3036</v>
      </c>
      <c r="BJ115" s="119" t="s">
        <v>3116</v>
      </c>
      <c r="BK115" s="119" t="s">
        <v>3116</v>
      </c>
      <c r="BL115" s="119">
        <v>0</v>
      </c>
      <c r="BM115" s="123">
        <v>0</v>
      </c>
      <c r="BN115" s="119">
        <v>0</v>
      </c>
      <c r="BO115" s="123">
        <v>0</v>
      </c>
      <c r="BP115" s="119">
        <v>0</v>
      </c>
      <c r="BQ115" s="123">
        <v>0</v>
      </c>
      <c r="BR115" s="119">
        <v>40</v>
      </c>
      <c r="BS115" s="123">
        <v>100</v>
      </c>
      <c r="BT115" s="119">
        <v>40</v>
      </c>
      <c r="BU115" s="2"/>
      <c r="BV115" s="3"/>
      <c r="BW115" s="3"/>
      <c r="BX115" s="3"/>
      <c r="BY115" s="3"/>
    </row>
    <row r="116" spans="1:77" ht="41.45" customHeight="1">
      <c r="A116" s="64" t="s">
        <v>286</v>
      </c>
      <c r="C116" s="65"/>
      <c r="D116" s="65" t="s">
        <v>64</v>
      </c>
      <c r="E116" s="66">
        <v>162.10709456782612</v>
      </c>
      <c r="F116" s="68">
        <v>99.99983340829498</v>
      </c>
      <c r="G116" s="102" t="s">
        <v>753</v>
      </c>
      <c r="H116" s="65"/>
      <c r="I116" s="69" t="s">
        <v>286</v>
      </c>
      <c r="J116" s="70"/>
      <c r="K116" s="70"/>
      <c r="L116" s="69" t="s">
        <v>2475</v>
      </c>
      <c r="M116" s="73">
        <v>1.0555194622286488</v>
      </c>
      <c r="N116" s="74">
        <v>4015.076416015625</v>
      </c>
      <c r="O116" s="74">
        <v>7080.08642578125</v>
      </c>
      <c r="P116" s="75"/>
      <c r="Q116" s="76"/>
      <c r="R116" s="76"/>
      <c r="S116" s="88"/>
      <c r="T116" s="48">
        <v>0</v>
      </c>
      <c r="U116" s="48">
        <v>1</v>
      </c>
      <c r="V116" s="49">
        <v>0</v>
      </c>
      <c r="W116" s="49">
        <v>0.002066</v>
      </c>
      <c r="X116" s="49">
        <v>0.001408</v>
      </c>
      <c r="Y116" s="49">
        <v>0.446871</v>
      </c>
      <c r="Z116" s="49">
        <v>0</v>
      </c>
      <c r="AA116" s="49">
        <v>0</v>
      </c>
      <c r="AB116" s="71">
        <v>116</v>
      </c>
      <c r="AC116" s="71"/>
      <c r="AD116" s="72"/>
      <c r="AE116" s="78" t="s">
        <v>1573</v>
      </c>
      <c r="AF116" s="78">
        <v>607</v>
      </c>
      <c r="AG116" s="78">
        <v>414</v>
      </c>
      <c r="AH116" s="78">
        <v>25758</v>
      </c>
      <c r="AI116" s="78">
        <v>61</v>
      </c>
      <c r="AJ116" s="78"/>
      <c r="AK116" s="78" t="s">
        <v>1733</v>
      </c>
      <c r="AL116" s="78" t="s">
        <v>1435</v>
      </c>
      <c r="AM116" s="78"/>
      <c r="AN116" s="78"/>
      <c r="AO116" s="80">
        <v>42526.84892361111</v>
      </c>
      <c r="AP116" s="83" t="s">
        <v>2056</v>
      </c>
      <c r="AQ116" s="78" t="b">
        <v>1</v>
      </c>
      <c r="AR116" s="78" t="b">
        <v>0</v>
      </c>
      <c r="AS116" s="78" t="b">
        <v>1</v>
      </c>
      <c r="AT116" s="78"/>
      <c r="AU116" s="78">
        <v>53</v>
      </c>
      <c r="AV116" s="78"/>
      <c r="AW116" s="78" t="b">
        <v>0</v>
      </c>
      <c r="AX116" s="78" t="s">
        <v>2191</v>
      </c>
      <c r="AY116" s="83" t="s">
        <v>2305</v>
      </c>
      <c r="AZ116" s="78" t="s">
        <v>66</v>
      </c>
      <c r="BA116" s="78" t="str">
        <f>REPLACE(INDEX(GroupVertices[Group],MATCH(Vertices[[#This Row],[Vertex]],GroupVertices[Vertex],0)),1,1,"")</f>
        <v>2</v>
      </c>
      <c r="BB116" s="48"/>
      <c r="BC116" s="48"/>
      <c r="BD116" s="48"/>
      <c r="BE116" s="48"/>
      <c r="BF116" s="48" t="s">
        <v>565</v>
      </c>
      <c r="BG116" s="48" t="s">
        <v>565</v>
      </c>
      <c r="BH116" s="119" t="s">
        <v>3036</v>
      </c>
      <c r="BI116" s="119" t="s">
        <v>3036</v>
      </c>
      <c r="BJ116" s="119" t="s">
        <v>3116</v>
      </c>
      <c r="BK116" s="119" t="s">
        <v>3116</v>
      </c>
      <c r="BL116" s="119">
        <v>0</v>
      </c>
      <c r="BM116" s="123">
        <v>0</v>
      </c>
      <c r="BN116" s="119">
        <v>0</v>
      </c>
      <c r="BO116" s="123">
        <v>0</v>
      </c>
      <c r="BP116" s="119">
        <v>0</v>
      </c>
      <c r="BQ116" s="123">
        <v>0</v>
      </c>
      <c r="BR116" s="119">
        <v>40</v>
      </c>
      <c r="BS116" s="123">
        <v>100</v>
      </c>
      <c r="BT116" s="119">
        <v>40</v>
      </c>
      <c r="BU116" s="2"/>
      <c r="BV116" s="3"/>
      <c r="BW116" s="3"/>
      <c r="BX116" s="3"/>
      <c r="BY116" s="3"/>
    </row>
    <row r="117" spans="1:77" ht="41.45" customHeight="1">
      <c r="A117" s="64" t="s">
        <v>346</v>
      </c>
      <c r="C117" s="65"/>
      <c r="D117" s="65" t="s">
        <v>64</v>
      </c>
      <c r="E117" s="66">
        <v>162.03427026170436</v>
      </c>
      <c r="F117" s="68">
        <v>99.9999466906544</v>
      </c>
      <c r="G117" s="102" t="s">
        <v>2151</v>
      </c>
      <c r="H117" s="65"/>
      <c r="I117" s="69" t="s">
        <v>346</v>
      </c>
      <c r="J117" s="70"/>
      <c r="K117" s="70"/>
      <c r="L117" s="69" t="s">
        <v>2476</v>
      </c>
      <c r="M117" s="73">
        <v>1.0177662279131676</v>
      </c>
      <c r="N117" s="74">
        <v>4844.9365234375</v>
      </c>
      <c r="O117" s="74">
        <v>2465.056884765625</v>
      </c>
      <c r="P117" s="75"/>
      <c r="Q117" s="76"/>
      <c r="R117" s="76"/>
      <c r="S117" s="88"/>
      <c r="T117" s="48">
        <v>1</v>
      </c>
      <c r="U117" s="48">
        <v>0</v>
      </c>
      <c r="V117" s="49">
        <v>0</v>
      </c>
      <c r="W117" s="49">
        <v>0.002101</v>
      </c>
      <c r="X117" s="49">
        <v>0.002346</v>
      </c>
      <c r="Y117" s="49">
        <v>0.3502</v>
      </c>
      <c r="Z117" s="49">
        <v>0</v>
      </c>
      <c r="AA117" s="49">
        <v>0</v>
      </c>
      <c r="AB117" s="71">
        <v>117</v>
      </c>
      <c r="AC117" s="71"/>
      <c r="AD117" s="72"/>
      <c r="AE117" s="78" t="s">
        <v>1574</v>
      </c>
      <c r="AF117" s="78">
        <v>110</v>
      </c>
      <c r="AG117" s="78">
        <v>142</v>
      </c>
      <c r="AH117" s="78">
        <v>508</v>
      </c>
      <c r="AI117" s="78">
        <v>0</v>
      </c>
      <c r="AJ117" s="78"/>
      <c r="AK117" s="78" t="s">
        <v>1734</v>
      </c>
      <c r="AL117" s="78" t="s">
        <v>1825</v>
      </c>
      <c r="AM117" s="83" t="s">
        <v>1912</v>
      </c>
      <c r="AN117" s="78"/>
      <c r="AO117" s="80">
        <v>41577.99380787037</v>
      </c>
      <c r="AP117" s="83" t="s">
        <v>2057</v>
      </c>
      <c r="AQ117" s="78" t="b">
        <v>1</v>
      </c>
      <c r="AR117" s="78" t="b">
        <v>0</v>
      </c>
      <c r="AS117" s="78" t="b">
        <v>0</v>
      </c>
      <c r="AT117" s="78"/>
      <c r="AU117" s="78">
        <v>8</v>
      </c>
      <c r="AV117" s="83" t="s">
        <v>2113</v>
      </c>
      <c r="AW117" s="78" t="b">
        <v>0</v>
      </c>
      <c r="AX117" s="78" t="s">
        <v>2191</v>
      </c>
      <c r="AY117" s="83" t="s">
        <v>2306</v>
      </c>
      <c r="AZ117" s="78" t="s">
        <v>65</v>
      </c>
      <c r="BA117" s="78" t="str">
        <f>REPLACE(INDEX(GroupVertices[Group],MATCH(Vertices[[#This Row],[Vertex]],GroupVertices[Vertex],0)),1,1,"")</f>
        <v>3</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289</v>
      </c>
      <c r="C118" s="65"/>
      <c r="D118" s="65" t="s">
        <v>64</v>
      </c>
      <c r="E118" s="66">
        <v>162.56545931812198</v>
      </c>
      <c r="F118" s="68">
        <v>99.99912039579746</v>
      </c>
      <c r="G118" s="102" t="s">
        <v>756</v>
      </c>
      <c r="H118" s="65"/>
      <c r="I118" s="69" t="s">
        <v>289</v>
      </c>
      <c r="J118" s="70"/>
      <c r="K118" s="70"/>
      <c r="L118" s="69" t="s">
        <v>2477</v>
      </c>
      <c r="M118" s="73">
        <v>1.2931427605672658</v>
      </c>
      <c r="N118" s="74">
        <v>6139.15283203125</v>
      </c>
      <c r="O118" s="74">
        <v>2554.442138671875</v>
      </c>
      <c r="P118" s="75"/>
      <c r="Q118" s="76"/>
      <c r="R118" s="76"/>
      <c r="S118" s="88"/>
      <c r="T118" s="48">
        <v>1</v>
      </c>
      <c r="U118" s="48">
        <v>3</v>
      </c>
      <c r="V118" s="49">
        <v>1</v>
      </c>
      <c r="W118" s="49">
        <v>0.00211</v>
      </c>
      <c r="X118" s="49">
        <v>0.002786</v>
      </c>
      <c r="Y118" s="49">
        <v>0.853396</v>
      </c>
      <c r="Z118" s="49">
        <v>0.3333333333333333</v>
      </c>
      <c r="AA118" s="49">
        <v>0.3333333333333333</v>
      </c>
      <c r="AB118" s="71">
        <v>118</v>
      </c>
      <c r="AC118" s="71"/>
      <c r="AD118" s="72"/>
      <c r="AE118" s="78" t="s">
        <v>1575</v>
      </c>
      <c r="AF118" s="78">
        <v>268</v>
      </c>
      <c r="AG118" s="78">
        <v>2126</v>
      </c>
      <c r="AH118" s="78">
        <v>3462</v>
      </c>
      <c r="AI118" s="78">
        <v>1390</v>
      </c>
      <c r="AJ118" s="78"/>
      <c r="AK118" s="78" t="s">
        <v>1735</v>
      </c>
      <c r="AL118" s="78" t="s">
        <v>1435</v>
      </c>
      <c r="AM118" s="83" t="s">
        <v>1913</v>
      </c>
      <c r="AN118" s="78"/>
      <c r="AO118" s="80">
        <v>40996.673171296294</v>
      </c>
      <c r="AP118" s="83" t="s">
        <v>2058</v>
      </c>
      <c r="AQ118" s="78" t="b">
        <v>0</v>
      </c>
      <c r="AR118" s="78" t="b">
        <v>0</v>
      </c>
      <c r="AS118" s="78" t="b">
        <v>1</v>
      </c>
      <c r="AT118" s="78"/>
      <c r="AU118" s="78">
        <v>181</v>
      </c>
      <c r="AV118" s="83" t="s">
        <v>2113</v>
      </c>
      <c r="AW118" s="78" t="b">
        <v>0</v>
      </c>
      <c r="AX118" s="78" t="s">
        <v>2191</v>
      </c>
      <c r="AY118" s="83" t="s">
        <v>2307</v>
      </c>
      <c r="AZ118" s="78" t="s">
        <v>66</v>
      </c>
      <c r="BA118" s="78" t="str">
        <f>REPLACE(INDEX(GroupVertices[Group],MATCH(Vertices[[#This Row],[Vertex]],GroupVertices[Vertex],0)),1,1,"")</f>
        <v>3</v>
      </c>
      <c r="BB118" s="48" t="s">
        <v>486</v>
      </c>
      <c r="BC118" s="48" t="s">
        <v>486</v>
      </c>
      <c r="BD118" s="48" t="s">
        <v>544</v>
      </c>
      <c r="BE118" s="48" t="s">
        <v>544</v>
      </c>
      <c r="BF118" s="48" t="s">
        <v>576</v>
      </c>
      <c r="BG118" s="48" t="s">
        <v>576</v>
      </c>
      <c r="BH118" s="119" t="s">
        <v>3049</v>
      </c>
      <c r="BI118" s="119" t="s">
        <v>3049</v>
      </c>
      <c r="BJ118" s="119" t="s">
        <v>3127</v>
      </c>
      <c r="BK118" s="119" t="s">
        <v>3127</v>
      </c>
      <c r="BL118" s="119">
        <v>0</v>
      </c>
      <c r="BM118" s="123">
        <v>0</v>
      </c>
      <c r="BN118" s="119">
        <v>0</v>
      </c>
      <c r="BO118" s="123">
        <v>0</v>
      </c>
      <c r="BP118" s="119">
        <v>0</v>
      </c>
      <c r="BQ118" s="123">
        <v>0</v>
      </c>
      <c r="BR118" s="119">
        <v>33</v>
      </c>
      <c r="BS118" s="123">
        <v>100</v>
      </c>
      <c r="BT118" s="119">
        <v>33</v>
      </c>
      <c r="BU118" s="2"/>
      <c r="BV118" s="3"/>
      <c r="BW118" s="3"/>
      <c r="BX118" s="3"/>
      <c r="BY118" s="3"/>
    </row>
    <row r="119" spans="1:77" ht="41.45" customHeight="1">
      <c r="A119" s="64" t="s">
        <v>347</v>
      </c>
      <c r="C119" s="65"/>
      <c r="D119" s="65" t="s">
        <v>64</v>
      </c>
      <c r="E119" s="66">
        <v>162.1839349202414</v>
      </c>
      <c r="F119" s="68">
        <v>99.99971387874662</v>
      </c>
      <c r="G119" s="102" t="s">
        <v>2152</v>
      </c>
      <c r="H119" s="65"/>
      <c r="I119" s="69" t="s">
        <v>347</v>
      </c>
      <c r="J119" s="70"/>
      <c r="K119" s="70"/>
      <c r="L119" s="69" t="s">
        <v>2478</v>
      </c>
      <c r="M119" s="73">
        <v>1.0953546763777045</v>
      </c>
      <c r="N119" s="74">
        <v>5933.224609375</v>
      </c>
      <c r="O119" s="74">
        <v>2756.35498046875</v>
      </c>
      <c r="P119" s="75"/>
      <c r="Q119" s="76"/>
      <c r="R119" s="76"/>
      <c r="S119" s="88"/>
      <c r="T119" s="48">
        <v>2</v>
      </c>
      <c r="U119" s="48">
        <v>0</v>
      </c>
      <c r="V119" s="49">
        <v>0</v>
      </c>
      <c r="W119" s="49">
        <v>0.002105</v>
      </c>
      <c r="X119" s="49">
        <v>0.002584</v>
      </c>
      <c r="Y119" s="49">
        <v>0.591995</v>
      </c>
      <c r="Z119" s="49">
        <v>1</v>
      </c>
      <c r="AA119" s="49">
        <v>0</v>
      </c>
      <c r="AB119" s="71">
        <v>119</v>
      </c>
      <c r="AC119" s="71"/>
      <c r="AD119" s="72"/>
      <c r="AE119" s="78" t="s">
        <v>1576</v>
      </c>
      <c r="AF119" s="78">
        <v>160</v>
      </c>
      <c r="AG119" s="78">
        <v>701</v>
      </c>
      <c r="AH119" s="78">
        <v>268</v>
      </c>
      <c r="AI119" s="78">
        <v>543</v>
      </c>
      <c r="AJ119" s="78"/>
      <c r="AK119" s="78" t="s">
        <v>1736</v>
      </c>
      <c r="AL119" s="78" t="s">
        <v>1435</v>
      </c>
      <c r="AM119" s="78"/>
      <c r="AN119" s="78"/>
      <c r="AO119" s="80">
        <v>43535.7015625</v>
      </c>
      <c r="AP119" s="83" t="s">
        <v>2059</v>
      </c>
      <c r="AQ119" s="78" t="b">
        <v>0</v>
      </c>
      <c r="AR119" s="78" t="b">
        <v>0</v>
      </c>
      <c r="AS119" s="78" t="b">
        <v>0</v>
      </c>
      <c r="AT119" s="78"/>
      <c r="AU119" s="78">
        <v>4</v>
      </c>
      <c r="AV119" s="83" t="s">
        <v>2113</v>
      </c>
      <c r="AW119" s="78" t="b">
        <v>0</v>
      </c>
      <c r="AX119" s="78" t="s">
        <v>2191</v>
      </c>
      <c r="AY119" s="83" t="s">
        <v>2308</v>
      </c>
      <c r="AZ119" s="78" t="s">
        <v>65</v>
      </c>
      <c r="BA119" s="78" t="str">
        <f>REPLACE(INDEX(GroupVertices[Group],MATCH(Vertices[[#This Row],[Vertex]],GroupVertices[Vertex],0)),1,1,"")</f>
        <v>3</v>
      </c>
      <c r="BB119" s="48"/>
      <c r="BC119" s="48"/>
      <c r="BD119" s="48"/>
      <c r="BE119" s="48"/>
      <c r="BF119" s="48"/>
      <c r="BG119" s="48"/>
      <c r="BH119" s="48"/>
      <c r="BI119" s="48"/>
      <c r="BJ119" s="48"/>
      <c r="BK119" s="48"/>
      <c r="BL119" s="48"/>
      <c r="BM119" s="49"/>
      <c r="BN119" s="48"/>
      <c r="BO119" s="49"/>
      <c r="BP119" s="48"/>
      <c r="BQ119" s="49"/>
      <c r="BR119" s="48"/>
      <c r="BS119" s="49"/>
      <c r="BT119" s="48"/>
      <c r="BU119" s="2"/>
      <c r="BV119" s="3"/>
      <c r="BW119" s="3"/>
      <c r="BX119" s="3"/>
      <c r="BY119" s="3"/>
    </row>
    <row r="120" spans="1:77" ht="41.45" customHeight="1">
      <c r="A120" s="64" t="s">
        <v>348</v>
      </c>
      <c r="C120" s="65"/>
      <c r="D120" s="65" t="s">
        <v>64</v>
      </c>
      <c r="E120" s="66">
        <v>162.07121788760438</v>
      </c>
      <c r="F120" s="68">
        <v>99.99988921651615</v>
      </c>
      <c r="G120" s="102" t="s">
        <v>2153</v>
      </c>
      <c r="H120" s="65"/>
      <c r="I120" s="69" t="s">
        <v>348</v>
      </c>
      <c r="J120" s="70"/>
      <c r="K120" s="70"/>
      <c r="L120" s="69" t="s">
        <v>2479</v>
      </c>
      <c r="M120" s="73">
        <v>1.0369204423820515</v>
      </c>
      <c r="N120" s="74">
        <v>5629.26953125</v>
      </c>
      <c r="O120" s="74">
        <v>2537.762451171875</v>
      </c>
      <c r="P120" s="75"/>
      <c r="Q120" s="76"/>
      <c r="R120" s="76"/>
      <c r="S120" s="88"/>
      <c r="T120" s="48">
        <v>2</v>
      </c>
      <c r="U120" s="48">
        <v>0</v>
      </c>
      <c r="V120" s="49">
        <v>0</v>
      </c>
      <c r="W120" s="49">
        <v>0.002105</v>
      </c>
      <c r="X120" s="49">
        <v>0.002584</v>
      </c>
      <c r="Y120" s="49">
        <v>0.591995</v>
      </c>
      <c r="Z120" s="49">
        <v>1</v>
      </c>
      <c r="AA120" s="49">
        <v>0</v>
      </c>
      <c r="AB120" s="71">
        <v>120</v>
      </c>
      <c r="AC120" s="71"/>
      <c r="AD120" s="72"/>
      <c r="AE120" s="78" t="s">
        <v>1577</v>
      </c>
      <c r="AF120" s="78">
        <v>578</v>
      </c>
      <c r="AG120" s="78">
        <v>280</v>
      </c>
      <c r="AH120" s="78">
        <v>616</v>
      </c>
      <c r="AI120" s="78">
        <v>556</v>
      </c>
      <c r="AJ120" s="78"/>
      <c r="AK120" s="78" t="s">
        <v>1737</v>
      </c>
      <c r="AL120" s="78" t="s">
        <v>1435</v>
      </c>
      <c r="AM120" s="83" t="s">
        <v>1914</v>
      </c>
      <c r="AN120" s="78"/>
      <c r="AO120" s="80">
        <v>41603.58944444444</v>
      </c>
      <c r="AP120" s="83" t="s">
        <v>2060</v>
      </c>
      <c r="AQ120" s="78" t="b">
        <v>1</v>
      </c>
      <c r="AR120" s="78" t="b">
        <v>0</v>
      </c>
      <c r="AS120" s="78" t="b">
        <v>0</v>
      </c>
      <c r="AT120" s="78"/>
      <c r="AU120" s="78">
        <v>21</v>
      </c>
      <c r="AV120" s="83" t="s">
        <v>2113</v>
      </c>
      <c r="AW120" s="78" t="b">
        <v>0</v>
      </c>
      <c r="AX120" s="78" t="s">
        <v>2191</v>
      </c>
      <c r="AY120" s="83" t="s">
        <v>2309</v>
      </c>
      <c r="AZ120" s="78" t="s">
        <v>65</v>
      </c>
      <c r="BA120" s="78" t="str">
        <f>REPLACE(INDEX(GroupVertices[Group],MATCH(Vertices[[#This Row],[Vertex]],GroupVertices[Vertex],0)),1,1,"")</f>
        <v>3</v>
      </c>
      <c r="BB120" s="48"/>
      <c r="BC120" s="48"/>
      <c r="BD120" s="48"/>
      <c r="BE120" s="48"/>
      <c r="BF120" s="48"/>
      <c r="BG120" s="48"/>
      <c r="BH120" s="48"/>
      <c r="BI120" s="48"/>
      <c r="BJ120" s="48"/>
      <c r="BK120" s="48"/>
      <c r="BL120" s="48"/>
      <c r="BM120" s="49"/>
      <c r="BN120" s="48"/>
      <c r="BO120" s="49"/>
      <c r="BP120" s="48"/>
      <c r="BQ120" s="49"/>
      <c r="BR120" s="48"/>
      <c r="BS120" s="49"/>
      <c r="BT120" s="48"/>
      <c r="BU120" s="2"/>
      <c r="BV120" s="3"/>
      <c r="BW120" s="3"/>
      <c r="BX120" s="3"/>
      <c r="BY120" s="3"/>
    </row>
    <row r="121" spans="1:77" ht="41.45" customHeight="1">
      <c r="A121" s="64" t="s">
        <v>290</v>
      </c>
      <c r="C121" s="65"/>
      <c r="D121" s="65" t="s">
        <v>64</v>
      </c>
      <c r="E121" s="66">
        <v>162.0139222938174</v>
      </c>
      <c r="F121" s="68">
        <v>99.99997834307834</v>
      </c>
      <c r="G121" s="102" t="s">
        <v>757</v>
      </c>
      <c r="H121" s="65"/>
      <c r="I121" s="69" t="s">
        <v>290</v>
      </c>
      <c r="J121" s="70"/>
      <c r="K121" s="70"/>
      <c r="L121" s="69" t="s">
        <v>2480</v>
      </c>
      <c r="M121" s="73">
        <v>1.0072175300897244</v>
      </c>
      <c r="N121" s="74">
        <v>6077.76611328125</v>
      </c>
      <c r="O121" s="74">
        <v>9646.09375</v>
      </c>
      <c r="P121" s="75"/>
      <c r="Q121" s="76"/>
      <c r="R121" s="76"/>
      <c r="S121" s="88"/>
      <c r="T121" s="48">
        <v>0</v>
      </c>
      <c r="U121" s="48">
        <v>2</v>
      </c>
      <c r="V121" s="49">
        <v>0</v>
      </c>
      <c r="W121" s="49">
        <v>0.002525</v>
      </c>
      <c r="X121" s="49">
        <v>0.007372</v>
      </c>
      <c r="Y121" s="49">
        <v>0.618078</v>
      </c>
      <c r="Z121" s="49">
        <v>1</v>
      </c>
      <c r="AA121" s="49">
        <v>0</v>
      </c>
      <c r="AB121" s="71">
        <v>121</v>
      </c>
      <c r="AC121" s="71"/>
      <c r="AD121" s="72"/>
      <c r="AE121" s="78" t="s">
        <v>1578</v>
      </c>
      <c r="AF121" s="78">
        <v>259</v>
      </c>
      <c r="AG121" s="78">
        <v>66</v>
      </c>
      <c r="AH121" s="78">
        <v>108</v>
      </c>
      <c r="AI121" s="78">
        <v>21</v>
      </c>
      <c r="AJ121" s="78"/>
      <c r="AK121" s="78" t="s">
        <v>1738</v>
      </c>
      <c r="AL121" s="78" t="s">
        <v>1435</v>
      </c>
      <c r="AM121" s="83" t="s">
        <v>1915</v>
      </c>
      <c r="AN121" s="78"/>
      <c r="AO121" s="80">
        <v>43701.12920138889</v>
      </c>
      <c r="AP121" s="83" t="s">
        <v>2061</v>
      </c>
      <c r="AQ121" s="78" t="b">
        <v>0</v>
      </c>
      <c r="AR121" s="78" t="b">
        <v>0</v>
      </c>
      <c r="AS121" s="78" t="b">
        <v>0</v>
      </c>
      <c r="AT121" s="78"/>
      <c r="AU121" s="78">
        <v>0</v>
      </c>
      <c r="AV121" s="83" t="s">
        <v>2113</v>
      </c>
      <c r="AW121" s="78" t="b">
        <v>0</v>
      </c>
      <c r="AX121" s="78" t="s">
        <v>2191</v>
      </c>
      <c r="AY121" s="83" t="s">
        <v>2310</v>
      </c>
      <c r="AZ121" s="78" t="s">
        <v>66</v>
      </c>
      <c r="BA121" s="78" t="str">
        <f>REPLACE(INDEX(GroupVertices[Group],MATCH(Vertices[[#This Row],[Vertex]],GroupVertices[Vertex],0)),1,1,"")</f>
        <v>2</v>
      </c>
      <c r="BB121" s="48"/>
      <c r="BC121" s="48"/>
      <c r="BD121" s="48"/>
      <c r="BE121" s="48"/>
      <c r="BF121" s="48" t="s">
        <v>577</v>
      </c>
      <c r="BG121" s="48" t="s">
        <v>577</v>
      </c>
      <c r="BH121" s="119" t="s">
        <v>3050</v>
      </c>
      <c r="BI121" s="119" t="s">
        <v>3050</v>
      </c>
      <c r="BJ121" s="119" t="s">
        <v>3128</v>
      </c>
      <c r="BK121" s="119" t="s">
        <v>3128</v>
      </c>
      <c r="BL121" s="119">
        <v>0</v>
      </c>
      <c r="BM121" s="123">
        <v>0</v>
      </c>
      <c r="BN121" s="119">
        <v>0</v>
      </c>
      <c r="BO121" s="123">
        <v>0</v>
      </c>
      <c r="BP121" s="119">
        <v>0</v>
      </c>
      <c r="BQ121" s="123">
        <v>0</v>
      </c>
      <c r="BR121" s="119">
        <v>37</v>
      </c>
      <c r="BS121" s="123">
        <v>100</v>
      </c>
      <c r="BT121" s="119">
        <v>37</v>
      </c>
      <c r="BU121" s="2"/>
      <c r="BV121" s="3"/>
      <c r="BW121" s="3"/>
      <c r="BX121" s="3"/>
      <c r="BY121" s="3"/>
    </row>
    <row r="122" spans="1:77" ht="41.45" customHeight="1">
      <c r="A122" s="64" t="s">
        <v>317</v>
      </c>
      <c r="C122" s="65"/>
      <c r="D122" s="65" t="s">
        <v>64</v>
      </c>
      <c r="E122" s="66">
        <v>169.8045166303295</v>
      </c>
      <c r="F122" s="68">
        <v>99.98785962949616</v>
      </c>
      <c r="G122" s="102" t="s">
        <v>780</v>
      </c>
      <c r="H122" s="65"/>
      <c r="I122" s="69" t="s">
        <v>317</v>
      </c>
      <c r="J122" s="70"/>
      <c r="K122" s="70"/>
      <c r="L122" s="69" t="s">
        <v>2481</v>
      </c>
      <c r="M122" s="73">
        <v>5.045980809912784</v>
      </c>
      <c r="N122" s="74">
        <v>5468.71484375</v>
      </c>
      <c r="O122" s="74">
        <v>8332.0869140625</v>
      </c>
      <c r="P122" s="75"/>
      <c r="Q122" s="76"/>
      <c r="R122" s="76"/>
      <c r="S122" s="88"/>
      <c r="T122" s="48">
        <v>4</v>
      </c>
      <c r="U122" s="48">
        <v>2</v>
      </c>
      <c r="V122" s="49">
        <v>43.166667</v>
      </c>
      <c r="W122" s="49">
        <v>0.002865</v>
      </c>
      <c r="X122" s="49">
        <v>0.010832</v>
      </c>
      <c r="Y122" s="49">
        <v>1.136357</v>
      </c>
      <c r="Z122" s="49">
        <v>0.5833333333333334</v>
      </c>
      <c r="AA122" s="49">
        <v>0.5</v>
      </c>
      <c r="AB122" s="71">
        <v>122</v>
      </c>
      <c r="AC122" s="71"/>
      <c r="AD122" s="72"/>
      <c r="AE122" s="78" t="s">
        <v>1579</v>
      </c>
      <c r="AF122" s="78">
        <v>2038</v>
      </c>
      <c r="AG122" s="78">
        <v>29164</v>
      </c>
      <c r="AH122" s="78">
        <v>7689</v>
      </c>
      <c r="AI122" s="78">
        <v>2146</v>
      </c>
      <c r="AJ122" s="78"/>
      <c r="AK122" s="78" t="s">
        <v>1739</v>
      </c>
      <c r="AL122" s="78" t="s">
        <v>1826</v>
      </c>
      <c r="AM122" s="83" t="s">
        <v>1916</v>
      </c>
      <c r="AN122" s="78"/>
      <c r="AO122" s="80">
        <v>39212.63270833333</v>
      </c>
      <c r="AP122" s="83" t="s">
        <v>2062</v>
      </c>
      <c r="AQ122" s="78" t="b">
        <v>0</v>
      </c>
      <c r="AR122" s="78" t="b">
        <v>0</v>
      </c>
      <c r="AS122" s="78" t="b">
        <v>1</v>
      </c>
      <c r="AT122" s="78"/>
      <c r="AU122" s="78">
        <v>928</v>
      </c>
      <c r="AV122" s="83" t="s">
        <v>2110</v>
      </c>
      <c r="AW122" s="78" t="b">
        <v>1</v>
      </c>
      <c r="AX122" s="78" t="s">
        <v>2191</v>
      </c>
      <c r="AY122" s="83" t="s">
        <v>2311</v>
      </c>
      <c r="AZ122" s="78" t="s">
        <v>66</v>
      </c>
      <c r="BA122" s="78" t="str">
        <f>REPLACE(INDEX(GroupVertices[Group],MATCH(Vertices[[#This Row],[Vertex]],GroupVertices[Vertex],0)),1,1,"")</f>
        <v>2</v>
      </c>
      <c r="BB122" s="48" t="s">
        <v>526</v>
      </c>
      <c r="BC122" s="48" t="s">
        <v>526</v>
      </c>
      <c r="BD122" s="48" t="s">
        <v>548</v>
      </c>
      <c r="BE122" s="48" t="s">
        <v>548</v>
      </c>
      <c r="BF122" s="48" t="s">
        <v>611</v>
      </c>
      <c r="BG122" s="48" t="s">
        <v>611</v>
      </c>
      <c r="BH122" s="119" t="s">
        <v>3051</v>
      </c>
      <c r="BI122" s="119" t="s">
        <v>3051</v>
      </c>
      <c r="BJ122" s="119" t="s">
        <v>3128</v>
      </c>
      <c r="BK122" s="119" t="s">
        <v>3128</v>
      </c>
      <c r="BL122" s="119">
        <v>0</v>
      </c>
      <c r="BM122" s="123">
        <v>0</v>
      </c>
      <c r="BN122" s="119">
        <v>0</v>
      </c>
      <c r="BO122" s="123">
        <v>0</v>
      </c>
      <c r="BP122" s="119">
        <v>0</v>
      </c>
      <c r="BQ122" s="123">
        <v>0</v>
      </c>
      <c r="BR122" s="119">
        <v>49</v>
      </c>
      <c r="BS122" s="123">
        <v>100</v>
      </c>
      <c r="BT122" s="119">
        <v>49</v>
      </c>
      <c r="BU122" s="2"/>
      <c r="BV122" s="3"/>
      <c r="BW122" s="3"/>
      <c r="BX122" s="3"/>
      <c r="BY122" s="3"/>
    </row>
    <row r="123" spans="1:77" ht="41.45" customHeight="1">
      <c r="A123" s="64" t="s">
        <v>291</v>
      </c>
      <c r="C123" s="65"/>
      <c r="D123" s="65" t="s">
        <v>64</v>
      </c>
      <c r="E123" s="66">
        <v>162.16867394432617</v>
      </c>
      <c r="F123" s="68">
        <v>99.99973761806459</v>
      </c>
      <c r="G123" s="102" t="s">
        <v>758</v>
      </c>
      <c r="H123" s="65"/>
      <c r="I123" s="69" t="s">
        <v>291</v>
      </c>
      <c r="J123" s="70"/>
      <c r="K123" s="70"/>
      <c r="L123" s="69" t="s">
        <v>2482</v>
      </c>
      <c r="M123" s="73">
        <v>1.0874431530101218</v>
      </c>
      <c r="N123" s="74">
        <v>7619.765625</v>
      </c>
      <c r="O123" s="74">
        <v>6212.06103515625</v>
      </c>
      <c r="P123" s="75"/>
      <c r="Q123" s="76"/>
      <c r="R123" s="76"/>
      <c r="S123" s="88"/>
      <c r="T123" s="48">
        <v>0</v>
      </c>
      <c r="U123" s="48">
        <v>6</v>
      </c>
      <c r="V123" s="49">
        <v>253</v>
      </c>
      <c r="W123" s="49">
        <v>0.002571</v>
      </c>
      <c r="X123" s="49">
        <v>0.009342</v>
      </c>
      <c r="Y123" s="49">
        <v>1.537596</v>
      </c>
      <c r="Z123" s="49">
        <v>0.26666666666666666</v>
      </c>
      <c r="AA123" s="49">
        <v>0</v>
      </c>
      <c r="AB123" s="71">
        <v>123</v>
      </c>
      <c r="AC123" s="71"/>
      <c r="AD123" s="72"/>
      <c r="AE123" s="78" t="s">
        <v>1580</v>
      </c>
      <c r="AF123" s="78">
        <v>1342</v>
      </c>
      <c r="AG123" s="78">
        <v>644</v>
      </c>
      <c r="AH123" s="78">
        <v>1450</v>
      </c>
      <c r="AI123" s="78">
        <v>634</v>
      </c>
      <c r="AJ123" s="78"/>
      <c r="AK123" s="78" t="s">
        <v>1740</v>
      </c>
      <c r="AL123" s="78" t="s">
        <v>1437</v>
      </c>
      <c r="AM123" s="83" t="s">
        <v>1917</v>
      </c>
      <c r="AN123" s="78"/>
      <c r="AO123" s="80">
        <v>40497.5146875</v>
      </c>
      <c r="AP123" s="83" t="s">
        <v>2063</v>
      </c>
      <c r="AQ123" s="78" t="b">
        <v>0</v>
      </c>
      <c r="AR123" s="78" t="b">
        <v>0</v>
      </c>
      <c r="AS123" s="78" t="b">
        <v>0</v>
      </c>
      <c r="AT123" s="78"/>
      <c r="AU123" s="78">
        <v>40</v>
      </c>
      <c r="AV123" s="83" t="s">
        <v>2115</v>
      </c>
      <c r="AW123" s="78" t="b">
        <v>0</v>
      </c>
      <c r="AX123" s="78" t="s">
        <v>2191</v>
      </c>
      <c r="AY123" s="83" t="s">
        <v>2312</v>
      </c>
      <c r="AZ123" s="78" t="s">
        <v>66</v>
      </c>
      <c r="BA123" s="78" t="str">
        <f>REPLACE(INDEX(GroupVertices[Group],MATCH(Vertices[[#This Row],[Vertex]],GroupVertices[Vertex],0)),1,1,"")</f>
        <v>5</v>
      </c>
      <c r="BB123" s="48"/>
      <c r="BC123" s="48"/>
      <c r="BD123" s="48"/>
      <c r="BE123" s="48"/>
      <c r="BF123" s="48" t="s">
        <v>293</v>
      </c>
      <c r="BG123" s="48" t="s">
        <v>293</v>
      </c>
      <c r="BH123" s="119" t="s">
        <v>3052</v>
      </c>
      <c r="BI123" s="119" t="s">
        <v>3081</v>
      </c>
      <c r="BJ123" s="119" t="s">
        <v>3129</v>
      </c>
      <c r="BK123" s="119" t="s">
        <v>3151</v>
      </c>
      <c r="BL123" s="119">
        <v>3</v>
      </c>
      <c r="BM123" s="123">
        <v>2.6548672566371683</v>
      </c>
      <c r="BN123" s="119">
        <v>0</v>
      </c>
      <c r="BO123" s="123">
        <v>0</v>
      </c>
      <c r="BP123" s="119">
        <v>0</v>
      </c>
      <c r="BQ123" s="123">
        <v>0</v>
      </c>
      <c r="BR123" s="119">
        <v>110</v>
      </c>
      <c r="BS123" s="123">
        <v>97.34513274336283</v>
      </c>
      <c r="BT123" s="119">
        <v>113</v>
      </c>
      <c r="BU123" s="2"/>
      <c r="BV123" s="3"/>
      <c r="BW123" s="3"/>
      <c r="BX123" s="3"/>
      <c r="BY123" s="3"/>
    </row>
    <row r="124" spans="1:77" ht="41.45" customHeight="1">
      <c r="A124" s="64" t="s">
        <v>323</v>
      </c>
      <c r="C124" s="65"/>
      <c r="D124" s="65" t="s">
        <v>64</v>
      </c>
      <c r="E124" s="66">
        <v>162.2433724053849</v>
      </c>
      <c r="F124" s="68">
        <v>99.99962142035032</v>
      </c>
      <c r="G124" s="102" t="s">
        <v>786</v>
      </c>
      <c r="H124" s="65"/>
      <c r="I124" s="69" t="s">
        <v>323</v>
      </c>
      <c r="J124" s="70"/>
      <c r="K124" s="70"/>
      <c r="L124" s="69" t="s">
        <v>2483</v>
      </c>
      <c r="M124" s="73">
        <v>1.1261679779146045</v>
      </c>
      <c r="N124" s="74">
        <v>7229.71875</v>
      </c>
      <c r="O124" s="74">
        <v>5894.54931640625</v>
      </c>
      <c r="P124" s="75"/>
      <c r="Q124" s="76"/>
      <c r="R124" s="76"/>
      <c r="S124" s="88"/>
      <c r="T124" s="48">
        <v>3</v>
      </c>
      <c r="U124" s="48">
        <v>6</v>
      </c>
      <c r="V124" s="49">
        <v>745.733333</v>
      </c>
      <c r="W124" s="49">
        <v>0.002732</v>
      </c>
      <c r="X124" s="49">
        <v>0.011581</v>
      </c>
      <c r="Y124" s="49">
        <v>2.050442</v>
      </c>
      <c r="Z124" s="49">
        <v>0.17857142857142858</v>
      </c>
      <c r="AA124" s="49">
        <v>0.125</v>
      </c>
      <c r="AB124" s="71">
        <v>124</v>
      </c>
      <c r="AC124" s="71"/>
      <c r="AD124" s="72"/>
      <c r="AE124" s="78" t="s">
        <v>1581</v>
      </c>
      <c r="AF124" s="78">
        <v>923</v>
      </c>
      <c r="AG124" s="78">
        <v>923</v>
      </c>
      <c r="AH124" s="78">
        <v>396</v>
      </c>
      <c r="AI124" s="78">
        <v>280</v>
      </c>
      <c r="AJ124" s="78"/>
      <c r="AK124" s="78" t="s">
        <v>1741</v>
      </c>
      <c r="AL124" s="78"/>
      <c r="AM124" s="83" t="s">
        <v>1918</v>
      </c>
      <c r="AN124" s="78"/>
      <c r="AO124" s="80">
        <v>41709.620775462965</v>
      </c>
      <c r="AP124" s="83" t="s">
        <v>2064</v>
      </c>
      <c r="AQ124" s="78" t="b">
        <v>0</v>
      </c>
      <c r="AR124" s="78" t="b">
        <v>0</v>
      </c>
      <c r="AS124" s="78" t="b">
        <v>0</v>
      </c>
      <c r="AT124" s="78"/>
      <c r="AU124" s="78">
        <v>18</v>
      </c>
      <c r="AV124" s="83" t="s">
        <v>2113</v>
      </c>
      <c r="AW124" s="78" t="b">
        <v>0</v>
      </c>
      <c r="AX124" s="78" t="s">
        <v>2191</v>
      </c>
      <c r="AY124" s="83" t="s">
        <v>2313</v>
      </c>
      <c r="AZ124" s="78" t="s">
        <v>66</v>
      </c>
      <c r="BA124" s="78" t="str">
        <f>REPLACE(INDEX(GroupVertices[Group],MATCH(Vertices[[#This Row],[Vertex]],GroupVertices[Vertex],0)),1,1,"")</f>
        <v>5</v>
      </c>
      <c r="BB124" s="48" t="s">
        <v>2971</v>
      </c>
      <c r="BC124" s="48" t="s">
        <v>2971</v>
      </c>
      <c r="BD124" s="48" t="s">
        <v>539</v>
      </c>
      <c r="BE124" s="48" t="s">
        <v>539</v>
      </c>
      <c r="BF124" s="48" t="s">
        <v>2699</v>
      </c>
      <c r="BG124" s="48" t="s">
        <v>2998</v>
      </c>
      <c r="BH124" s="119" t="s">
        <v>3053</v>
      </c>
      <c r="BI124" s="119" t="s">
        <v>3082</v>
      </c>
      <c r="BJ124" s="119" t="s">
        <v>3130</v>
      </c>
      <c r="BK124" s="119" t="s">
        <v>3130</v>
      </c>
      <c r="BL124" s="119">
        <v>5</v>
      </c>
      <c r="BM124" s="123">
        <v>2.9411764705882355</v>
      </c>
      <c r="BN124" s="119">
        <v>0</v>
      </c>
      <c r="BO124" s="123">
        <v>0</v>
      </c>
      <c r="BP124" s="119">
        <v>0</v>
      </c>
      <c r="BQ124" s="123">
        <v>0</v>
      </c>
      <c r="BR124" s="119">
        <v>165</v>
      </c>
      <c r="BS124" s="123">
        <v>97.05882352941177</v>
      </c>
      <c r="BT124" s="119">
        <v>170</v>
      </c>
      <c r="BU124" s="2"/>
      <c r="BV124" s="3"/>
      <c r="BW124" s="3"/>
      <c r="BX124" s="3"/>
      <c r="BY124" s="3"/>
    </row>
    <row r="125" spans="1:77" ht="41.45" customHeight="1">
      <c r="A125" s="64" t="s">
        <v>349</v>
      </c>
      <c r="C125" s="65"/>
      <c r="D125" s="65" t="s">
        <v>64</v>
      </c>
      <c r="E125" s="66">
        <v>162.6564897007742</v>
      </c>
      <c r="F125" s="68">
        <v>99.99897879284819</v>
      </c>
      <c r="G125" s="102" t="s">
        <v>2154</v>
      </c>
      <c r="H125" s="65"/>
      <c r="I125" s="69" t="s">
        <v>349</v>
      </c>
      <c r="J125" s="70"/>
      <c r="K125" s="70"/>
      <c r="L125" s="69" t="s">
        <v>2484</v>
      </c>
      <c r="M125" s="73">
        <v>1.3403343034616173</v>
      </c>
      <c r="N125" s="74">
        <v>6720.83154296875</v>
      </c>
      <c r="O125" s="74">
        <v>6507.99169921875</v>
      </c>
      <c r="P125" s="75"/>
      <c r="Q125" s="76"/>
      <c r="R125" s="76"/>
      <c r="S125" s="88"/>
      <c r="T125" s="48">
        <v>4</v>
      </c>
      <c r="U125" s="48">
        <v>0</v>
      </c>
      <c r="V125" s="49">
        <v>12.233333</v>
      </c>
      <c r="W125" s="49">
        <v>0.002703</v>
      </c>
      <c r="X125" s="49">
        <v>0.010578</v>
      </c>
      <c r="Y125" s="49">
        <v>1.012488</v>
      </c>
      <c r="Z125" s="49">
        <v>0.5833333333333334</v>
      </c>
      <c r="AA125" s="49">
        <v>0</v>
      </c>
      <c r="AB125" s="71">
        <v>125</v>
      </c>
      <c r="AC125" s="71"/>
      <c r="AD125" s="72"/>
      <c r="AE125" s="78" t="s">
        <v>349</v>
      </c>
      <c r="AF125" s="78">
        <v>1802</v>
      </c>
      <c r="AG125" s="78">
        <v>2466</v>
      </c>
      <c r="AH125" s="78">
        <v>3237</v>
      </c>
      <c r="AI125" s="78">
        <v>1295</v>
      </c>
      <c r="AJ125" s="78"/>
      <c r="AK125" s="78" t="s">
        <v>1742</v>
      </c>
      <c r="AL125" s="78" t="s">
        <v>1827</v>
      </c>
      <c r="AM125" s="83" t="s">
        <v>1919</v>
      </c>
      <c r="AN125" s="78"/>
      <c r="AO125" s="80">
        <v>41149.42040509259</v>
      </c>
      <c r="AP125" s="83" t="s">
        <v>2065</v>
      </c>
      <c r="AQ125" s="78" t="b">
        <v>1</v>
      </c>
      <c r="AR125" s="78" t="b">
        <v>0</v>
      </c>
      <c r="AS125" s="78" t="b">
        <v>1</v>
      </c>
      <c r="AT125" s="78"/>
      <c r="AU125" s="78">
        <v>383</v>
      </c>
      <c r="AV125" s="83" t="s">
        <v>2113</v>
      </c>
      <c r="AW125" s="78" t="b">
        <v>0</v>
      </c>
      <c r="AX125" s="78" t="s">
        <v>2191</v>
      </c>
      <c r="AY125" s="83" t="s">
        <v>2314</v>
      </c>
      <c r="AZ125" s="78" t="s">
        <v>65</v>
      </c>
      <c r="BA125" s="78" t="str">
        <f>REPLACE(INDEX(GroupVertices[Group],MATCH(Vertices[[#This Row],[Vertex]],GroupVertices[Vertex],0)),1,1,"")</f>
        <v>5</v>
      </c>
      <c r="BB125" s="48"/>
      <c r="BC125" s="48"/>
      <c r="BD125" s="48"/>
      <c r="BE125" s="48"/>
      <c r="BF125" s="48"/>
      <c r="BG125" s="48"/>
      <c r="BH125" s="48"/>
      <c r="BI125" s="48"/>
      <c r="BJ125" s="48"/>
      <c r="BK125" s="48"/>
      <c r="BL125" s="48"/>
      <c r="BM125" s="49"/>
      <c r="BN125" s="48"/>
      <c r="BO125" s="49"/>
      <c r="BP125" s="48"/>
      <c r="BQ125" s="49"/>
      <c r="BR125" s="48"/>
      <c r="BS125" s="49"/>
      <c r="BT125" s="48"/>
      <c r="BU125" s="2"/>
      <c r="BV125" s="3"/>
      <c r="BW125" s="3"/>
      <c r="BX125" s="3"/>
      <c r="BY125" s="3"/>
    </row>
    <row r="126" spans="1:77" ht="41.45" customHeight="1">
      <c r="A126" s="64" t="s">
        <v>350</v>
      </c>
      <c r="C126" s="65"/>
      <c r="D126" s="65" t="s">
        <v>64</v>
      </c>
      <c r="E126" s="66">
        <v>179.0082237893074</v>
      </c>
      <c r="F126" s="68">
        <v>99.97354273836615</v>
      </c>
      <c r="G126" s="102" t="s">
        <v>2155</v>
      </c>
      <c r="H126" s="65"/>
      <c r="I126" s="69" t="s">
        <v>350</v>
      </c>
      <c r="J126" s="70"/>
      <c r="K126" s="70"/>
      <c r="L126" s="69" t="s">
        <v>2485</v>
      </c>
      <c r="M126" s="73">
        <v>9.817323393842864</v>
      </c>
      <c r="N126" s="74">
        <v>8205.806640625</v>
      </c>
      <c r="O126" s="74">
        <v>5919.767578125</v>
      </c>
      <c r="P126" s="75"/>
      <c r="Q126" s="76"/>
      <c r="R126" s="76"/>
      <c r="S126" s="88"/>
      <c r="T126" s="48">
        <v>3</v>
      </c>
      <c r="U126" s="48">
        <v>0</v>
      </c>
      <c r="V126" s="49">
        <v>0</v>
      </c>
      <c r="W126" s="49">
        <v>0.002551</v>
      </c>
      <c r="X126" s="49">
        <v>0.008232</v>
      </c>
      <c r="Y126" s="49">
        <v>0.812288</v>
      </c>
      <c r="Z126" s="49">
        <v>0.6666666666666666</v>
      </c>
      <c r="AA126" s="49">
        <v>0</v>
      </c>
      <c r="AB126" s="71">
        <v>126</v>
      </c>
      <c r="AC126" s="71"/>
      <c r="AD126" s="72"/>
      <c r="AE126" s="78" t="s">
        <v>1582</v>
      </c>
      <c r="AF126" s="78">
        <v>286</v>
      </c>
      <c r="AG126" s="78">
        <v>63540</v>
      </c>
      <c r="AH126" s="78">
        <v>12777</v>
      </c>
      <c r="AI126" s="78">
        <v>2480</v>
      </c>
      <c r="AJ126" s="78"/>
      <c r="AK126" s="78" t="s">
        <v>1743</v>
      </c>
      <c r="AL126" s="78" t="s">
        <v>1437</v>
      </c>
      <c r="AM126" s="83" t="s">
        <v>1920</v>
      </c>
      <c r="AN126" s="78"/>
      <c r="AO126" s="80">
        <v>40624.71202546296</v>
      </c>
      <c r="AP126" s="83" t="s">
        <v>2066</v>
      </c>
      <c r="AQ126" s="78" t="b">
        <v>0</v>
      </c>
      <c r="AR126" s="78" t="b">
        <v>0</v>
      </c>
      <c r="AS126" s="78" t="b">
        <v>1</v>
      </c>
      <c r="AT126" s="78"/>
      <c r="AU126" s="78">
        <v>564</v>
      </c>
      <c r="AV126" s="83" t="s">
        <v>2113</v>
      </c>
      <c r="AW126" s="78" t="b">
        <v>1</v>
      </c>
      <c r="AX126" s="78" t="s">
        <v>2191</v>
      </c>
      <c r="AY126" s="83" t="s">
        <v>2315</v>
      </c>
      <c r="AZ126" s="78" t="s">
        <v>65</v>
      </c>
      <c r="BA126" s="78" t="str">
        <f>REPLACE(INDEX(GroupVertices[Group],MATCH(Vertices[[#This Row],[Vertex]],GroupVertices[Vertex],0)),1,1,"")</f>
        <v>5</v>
      </c>
      <c r="BB126" s="48"/>
      <c r="BC126" s="48"/>
      <c r="BD126" s="48"/>
      <c r="BE126" s="48"/>
      <c r="BF126" s="48"/>
      <c r="BG126" s="48"/>
      <c r="BH126" s="48"/>
      <c r="BI126" s="48"/>
      <c r="BJ126" s="48"/>
      <c r="BK126" s="48"/>
      <c r="BL126" s="48"/>
      <c r="BM126" s="49"/>
      <c r="BN126" s="48"/>
      <c r="BO126" s="49"/>
      <c r="BP126" s="48"/>
      <c r="BQ126" s="49"/>
      <c r="BR126" s="48"/>
      <c r="BS126" s="49"/>
      <c r="BT126" s="48"/>
      <c r="BU126" s="2"/>
      <c r="BV126" s="3"/>
      <c r="BW126" s="3"/>
      <c r="BX126" s="3"/>
      <c r="BY126" s="3"/>
    </row>
    <row r="127" spans="1:77" ht="41.45" customHeight="1">
      <c r="A127" s="64" t="s">
        <v>351</v>
      </c>
      <c r="C127" s="65"/>
      <c r="D127" s="65" t="s">
        <v>64</v>
      </c>
      <c r="E127" s="66">
        <v>173.74399030781382</v>
      </c>
      <c r="F127" s="68">
        <v>99.98173155362674</v>
      </c>
      <c r="G127" s="102" t="s">
        <v>2156</v>
      </c>
      <c r="H127" s="65"/>
      <c r="I127" s="69" t="s">
        <v>351</v>
      </c>
      <c r="J127" s="70"/>
      <c r="K127" s="70"/>
      <c r="L127" s="69" t="s">
        <v>2486</v>
      </c>
      <c r="M127" s="73">
        <v>7.088264227993632</v>
      </c>
      <c r="N127" s="74">
        <v>7540.59130859375</v>
      </c>
      <c r="O127" s="74">
        <v>6916.955078125</v>
      </c>
      <c r="P127" s="75"/>
      <c r="Q127" s="76"/>
      <c r="R127" s="76"/>
      <c r="S127" s="88"/>
      <c r="T127" s="48">
        <v>2</v>
      </c>
      <c r="U127" s="48">
        <v>0</v>
      </c>
      <c r="V127" s="49">
        <v>0</v>
      </c>
      <c r="W127" s="49">
        <v>0.001894</v>
      </c>
      <c r="X127" s="49">
        <v>0.001782</v>
      </c>
      <c r="Y127" s="49">
        <v>0.585685</v>
      </c>
      <c r="Z127" s="49">
        <v>0.5</v>
      </c>
      <c r="AA127" s="49">
        <v>0</v>
      </c>
      <c r="AB127" s="71">
        <v>127</v>
      </c>
      <c r="AC127" s="71"/>
      <c r="AD127" s="72"/>
      <c r="AE127" s="78" t="s">
        <v>1583</v>
      </c>
      <c r="AF127" s="78">
        <v>729</v>
      </c>
      <c r="AG127" s="78">
        <v>43878</v>
      </c>
      <c r="AH127" s="78">
        <v>5286</v>
      </c>
      <c r="AI127" s="78">
        <v>3640</v>
      </c>
      <c r="AJ127" s="78"/>
      <c r="AK127" s="78" t="s">
        <v>1744</v>
      </c>
      <c r="AL127" s="78" t="s">
        <v>1826</v>
      </c>
      <c r="AM127" s="83" t="s">
        <v>1921</v>
      </c>
      <c r="AN127" s="78"/>
      <c r="AO127" s="80">
        <v>40058.35375</v>
      </c>
      <c r="AP127" s="83" t="s">
        <v>2067</v>
      </c>
      <c r="AQ127" s="78" t="b">
        <v>0</v>
      </c>
      <c r="AR127" s="78" t="b">
        <v>0</v>
      </c>
      <c r="AS127" s="78" t="b">
        <v>0</v>
      </c>
      <c r="AT127" s="78"/>
      <c r="AU127" s="78">
        <v>708</v>
      </c>
      <c r="AV127" s="83" t="s">
        <v>2113</v>
      </c>
      <c r="AW127" s="78" t="b">
        <v>1</v>
      </c>
      <c r="AX127" s="78" t="s">
        <v>2191</v>
      </c>
      <c r="AY127" s="83" t="s">
        <v>2316</v>
      </c>
      <c r="AZ127" s="78" t="s">
        <v>65</v>
      </c>
      <c r="BA127" s="78" t="str">
        <f>REPLACE(INDEX(GroupVertices[Group],MATCH(Vertices[[#This Row],[Vertex]],GroupVertices[Vertex],0)),1,1,"")</f>
        <v>5</v>
      </c>
      <c r="BB127" s="48"/>
      <c r="BC127" s="48"/>
      <c r="BD127" s="48"/>
      <c r="BE127" s="48"/>
      <c r="BF127" s="48"/>
      <c r="BG127" s="48"/>
      <c r="BH127" s="48"/>
      <c r="BI127" s="48"/>
      <c r="BJ127" s="48"/>
      <c r="BK127" s="48"/>
      <c r="BL127" s="48"/>
      <c r="BM127" s="49"/>
      <c r="BN127" s="48"/>
      <c r="BO127" s="49"/>
      <c r="BP127" s="48"/>
      <c r="BQ127" s="49"/>
      <c r="BR127" s="48"/>
      <c r="BS127" s="49"/>
      <c r="BT127" s="48"/>
      <c r="BU127" s="2"/>
      <c r="BV127" s="3"/>
      <c r="BW127" s="3"/>
      <c r="BX127" s="3"/>
      <c r="BY127" s="3"/>
    </row>
    <row r="128" spans="1:77" ht="41.45" customHeight="1">
      <c r="A128" s="64" t="s">
        <v>352</v>
      </c>
      <c r="C128" s="65"/>
      <c r="D128" s="65" t="s">
        <v>64</v>
      </c>
      <c r="E128" s="66">
        <v>210.82896499106693</v>
      </c>
      <c r="F128" s="68">
        <v>99.92404376153075</v>
      </c>
      <c r="G128" s="102" t="s">
        <v>2157</v>
      </c>
      <c r="H128" s="65"/>
      <c r="I128" s="69" t="s">
        <v>352</v>
      </c>
      <c r="J128" s="70"/>
      <c r="K128" s="70"/>
      <c r="L128" s="69" t="s">
        <v>2487</v>
      </c>
      <c r="M128" s="73">
        <v>26.313682407185723</v>
      </c>
      <c r="N128" s="74">
        <v>7609.4248046875</v>
      </c>
      <c r="O128" s="74">
        <v>5175.953125</v>
      </c>
      <c r="P128" s="75"/>
      <c r="Q128" s="76"/>
      <c r="R128" s="76"/>
      <c r="S128" s="88"/>
      <c r="T128" s="48">
        <v>2</v>
      </c>
      <c r="U128" s="48">
        <v>0</v>
      </c>
      <c r="V128" s="49">
        <v>0</v>
      </c>
      <c r="W128" s="49">
        <v>0.001894</v>
      </c>
      <c r="X128" s="49">
        <v>0.001782</v>
      </c>
      <c r="Y128" s="49">
        <v>0.585685</v>
      </c>
      <c r="Z128" s="49">
        <v>0.5</v>
      </c>
      <c r="AA128" s="49">
        <v>0</v>
      </c>
      <c r="AB128" s="71">
        <v>128</v>
      </c>
      <c r="AC128" s="71"/>
      <c r="AD128" s="72"/>
      <c r="AE128" s="78" t="s">
        <v>1584</v>
      </c>
      <c r="AF128" s="78">
        <v>2534</v>
      </c>
      <c r="AG128" s="78">
        <v>182391</v>
      </c>
      <c r="AH128" s="78">
        <v>13462</v>
      </c>
      <c r="AI128" s="78">
        <v>2779</v>
      </c>
      <c r="AJ128" s="78"/>
      <c r="AK128" s="78" t="s">
        <v>1745</v>
      </c>
      <c r="AL128" s="78"/>
      <c r="AM128" s="83" t="s">
        <v>1922</v>
      </c>
      <c r="AN128" s="78"/>
      <c r="AO128" s="80">
        <v>39853.800150462965</v>
      </c>
      <c r="AP128" s="83" t="s">
        <v>2068</v>
      </c>
      <c r="AQ128" s="78" t="b">
        <v>0</v>
      </c>
      <c r="AR128" s="78" t="b">
        <v>0</v>
      </c>
      <c r="AS128" s="78" t="b">
        <v>1</v>
      </c>
      <c r="AT128" s="78"/>
      <c r="AU128" s="78">
        <v>2464</v>
      </c>
      <c r="AV128" s="83" t="s">
        <v>2113</v>
      </c>
      <c r="AW128" s="78" t="b">
        <v>1</v>
      </c>
      <c r="AX128" s="78" t="s">
        <v>2191</v>
      </c>
      <c r="AY128" s="83" t="s">
        <v>2317</v>
      </c>
      <c r="AZ128" s="78" t="s">
        <v>65</v>
      </c>
      <c r="BA128" s="78" t="str">
        <f>REPLACE(INDEX(GroupVertices[Group],MATCH(Vertices[[#This Row],[Vertex]],GroupVertices[Vertex],0)),1,1,"")</f>
        <v>5</v>
      </c>
      <c r="BB128" s="48"/>
      <c r="BC128" s="48"/>
      <c r="BD128" s="48"/>
      <c r="BE128" s="48"/>
      <c r="BF128" s="48"/>
      <c r="BG128" s="48"/>
      <c r="BH128" s="48"/>
      <c r="BI128" s="48"/>
      <c r="BJ128" s="48"/>
      <c r="BK128" s="48"/>
      <c r="BL128" s="48"/>
      <c r="BM128" s="49"/>
      <c r="BN128" s="48"/>
      <c r="BO128" s="49"/>
      <c r="BP128" s="48"/>
      <c r="BQ128" s="49"/>
      <c r="BR128" s="48"/>
      <c r="BS128" s="49"/>
      <c r="BT128" s="48"/>
      <c r="BU128" s="2"/>
      <c r="BV128" s="3"/>
      <c r="BW128" s="3"/>
      <c r="BX128" s="3"/>
      <c r="BY128" s="3"/>
    </row>
    <row r="129" spans="1:77" ht="41.45" customHeight="1">
      <c r="A129" s="64" t="s">
        <v>292</v>
      </c>
      <c r="C129" s="65"/>
      <c r="D129" s="65" t="s">
        <v>64</v>
      </c>
      <c r="E129" s="66">
        <v>163.93064732148562</v>
      </c>
      <c r="F129" s="68">
        <v>99.99699676803763</v>
      </c>
      <c r="G129" s="102" t="s">
        <v>759</v>
      </c>
      <c r="H129" s="65"/>
      <c r="I129" s="69" t="s">
        <v>292</v>
      </c>
      <c r="J129" s="70"/>
      <c r="K129" s="70"/>
      <c r="L129" s="69" t="s">
        <v>2488</v>
      </c>
      <c r="M129" s="73">
        <v>2.0008771053269667</v>
      </c>
      <c r="N129" s="74">
        <v>7257.23388671875</v>
      </c>
      <c r="O129" s="74">
        <v>3793.73828125</v>
      </c>
      <c r="P129" s="75"/>
      <c r="Q129" s="76"/>
      <c r="R129" s="76"/>
      <c r="S129" s="88"/>
      <c r="T129" s="48">
        <v>1</v>
      </c>
      <c r="U129" s="48">
        <v>1</v>
      </c>
      <c r="V129" s="49">
        <v>0</v>
      </c>
      <c r="W129" s="49">
        <v>0</v>
      </c>
      <c r="X129" s="49">
        <v>0</v>
      </c>
      <c r="Y129" s="49">
        <v>0.999997</v>
      </c>
      <c r="Z129" s="49">
        <v>0</v>
      </c>
      <c r="AA129" s="49" t="s">
        <v>2601</v>
      </c>
      <c r="AB129" s="71">
        <v>129</v>
      </c>
      <c r="AC129" s="71"/>
      <c r="AD129" s="72"/>
      <c r="AE129" s="78" t="s">
        <v>1585</v>
      </c>
      <c r="AF129" s="78">
        <v>3663</v>
      </c>
      <c r="AG129" s="78">
        <v>7225</v>
      </c>
      <c r="AH129" s="78">
        <v>16239</v>
      </c>
      <c r="AI129" s="78">
        <v>1440</v>
      </c>
      <c r="AJ129" s="78"/>
      <c r="AK129" s="78" t="s">
        <v>1746</v>
      </c>
      <c r="AL129" s="78" t="s">
        <v>1828</v>
      </c>
      <c r="AM129" s="83" t="s">
        <v>1923</v>
      </c>
      <c r="AN129" s="78"/>
      <c r="AO129" s="80">
        <v>39588.61577546296</v>
      </c>
      <c r="AP129" s="83" t="s">
        <v>2069</v>
      </c>
      <c r="AQ129" s="78" t="b">
        <v>0</v>
      </c>
      <c r="AR129" s="78" t="b">
        <v>0</v>
      </c>
      <c r="AS129" s="78" t="b">
        <v>0</v>
      </c>
      <c r="AT129" s="78"/>
      <c r="AU129" s="78">
        <v>361</v>
      </c>
      <c r="AV129" s="83" t="s">
        <v>2109</v>
      </c>
      <c r="AW129" s="78" t="b">
        <v>0</v>
      </c>
      <c r="AX129" s="78" t="s">
        <v>2191</v>
      </c>
      <c r="AY129" s="83" t="s">
        <v>2318</v>
      </c>
      <c r="AZ129" s="78" t="s">
        <v>66</v>
      </c>
      <c r="BA129" s="78" t="str">
        <f>REPLACE(INDEX(GroupVertices[Group],MATCH(Vertices[[#This Row],[Vertex]],GroupVertices[Vertex],0)),1,1,"")</f>
        <v>9</v>
      </c>
      <c r="BB129" s="48"/>
      <c r="BC129" s="48"/>
      <c r="BD129" s="48"/>
      <c r="BE129" s="48"/>
      <c r="BF129" s="48" t="s">
        <v>293</v>
      </c>
      <c r="BG129" s="48" t="s">
        <v>293</v>
      </c>
      <c r="BH129" s="119" t="s">
        <v>3054</v>
      </c>
      <c r="BI129" s="119" t="s">
        <v>3054</v>
      </c>
      <c r="BJ129" s="119" t="s">
        <v>3131</v>
      </c>
      <c r="BK129" s="119" t="s">
        <v>3131</v>
      </c>
      <c r="BL129" s="119">
        <v>0</v>
      </c>
      <c r="BM129" s="123">
        <v>0</v>
      </c>
      <c r="BN129" s="119">
        <v>0</v>
      </c>
      <c r="BO129" s="123">
        <v>0</v>
      </c>
      <c r="BP129" s="119">
        <v>0</v>
      </c>
      <c r="BQ129" s="123">
        <v>0</v>
      </c>
      <c r="BR129" s="119">
        <v>17</v>
      </c>
      <c r="BS129" s="123">
        <v>100</v>
      </c>
      <c r="BT129" s="119">
        <v>17</v>
      </c>
      <c r="BU129" s="2"/>
      <c r="BV129" s="3"/>
      <c r="BW129" s="3"/>
      <c r="BX129" s="3"/>
      <c r="BY129" s="3"/>
    </row>
    <row r="130" spans="1:77" ht="41.45" customHeight="1">
      <c r="A130" s="64" t="s">
        <v>353</v>
      </c>
      <c r="C130" s="65"/>
      <c r="D130" s="65" t="s">
        <v>64</v>
      </c>
      <c r="E130" s="66">
        <v>162.03346705244567</v>
      </c>
      <c r="F130" s="68">
        <v>99.99994794009218</v>
      </c>
      <c r="G130" s="102" t="s">
        <v>2158</v>
      </c>
      <c r="H130" s="65"/>
      <c r="I130" s="69" t="s">
        <v>353</v>
      </c>
      <c r="J130" s="70"/>
      <c r="K130" s="70"/>
      <c r="L130" s="69" t="s">
        <v>2489</v>
      </c>
      <c r="M130" s="73">
        <v>1.0173498319464527</v>
      </c>
      <c r="N130" s="74">
        <v>2132.41650390625</v>
      </c>
      <c r="O130" s="74">
        <v>7059.68115234375</v>
      </c>
      <c r="P130" s="75"/>
      <c r="Q130" s="76"/>
      <c r="R130" s="76"/>
      <c r="S130" s="88"/>
      <c r="T130" s="48">
        <v>2</v>
      </c>
      <c r="U130" s="48">
        <v>0</v>
      </c>
      <c r="V130" s="49">
        <v>0</v>
      </c>
      <c r="W130" s="49">
        <v>0.002525</v>
      </c>
      <c r="X130" s="49">
        <v>0.007174</v>
      </c>
      <c r="Y130" s="49">
        <v>0.612299</v>
      </c>
      <c r="Z130" s="49">
        <v>1</v>
      </c>
      <c r="AA130" s="49">
        <v>0</v>
      </c>
      <c r="AB130" s="71">
        <v>130</v>
      </c>
      <c r="AC130" s="71"/>
      <c r="AD130" s="72"/>
      <c r="AE130" s="78" t="s">
        <v>1586</v>
      </c>
      <c r="AF130" s="78">
        <v>478</v>
      </c>
      <c r="AG130" s="78">
        <v>139</v>
      </c>
      <c r="AH130" s="78">
        <v>206</v>
      </c>
      <c r="AI130" s="78">
        <v>113</v>
      </c>
      <c r="AJ130" s="78"/>
      <c r="AK130" s="78" t="s">
        <v>1747</v>
      </c>
      <c r="AL130" s="78"/>
      <c r="AM130" s="83" t="s">
        <v>1924</v>
      </c>
      <c r="AN130" s="78"/>
      <c r="AO130" s="80">
        <v>41137.55556712963</v>
      </c>
      <c r="AP130" s="83" t="s">
        <v>2070</v>
      </c>
      <c r="AQ130" s="78" t="b">
        <v>1</v>
      </c>
      <c r="AR130" s="78" t="b">
        <v>0</v>
      </c>
      <c r="AS130" s="78" t="b">
        <v>1</v>
      </c>
      <c r="AT130" s="78"/>
      <c r="AU130" s="78">
        <v>10</v>
      </c>
      <c r="AV130" s="83" t="s">
        <v>2113</v>
      </c>
      <c r="AW130" s="78" t="b">
        <v>0</v>
      </c>
      <c r="AX130" s="78" t="s">
        <v>2191</v>
      </c>
      <c r="AY130" s="83" t="s">
        <v>2319</v>
      </c>
      <c r="AZ130" s="78" t="s">
        <v>65</v>
      </c>
      <c r="BA130" s="78" t="str">
        <f>REPLACE(INDEX(GroupVertices[Group],MATCH(Vertices[[#This Row],[Vertex]],GroupVertices[Vertex],0)),1,1,"")</f>
        <v>1</v>
      </c>
      <c r="BB130" s="48"/>
      <c r="BC130" s="48"/>
      <c r="BD130" s="48"/>
      <c r="BE130" s="48"/>
      <c r="BF130" s="48"/>
      <c r="BG130" s="48"/>
      <c r="BH130" s="48"/>
      <c r="BI130" s="48"/>
      <c r="BJ130" s="48"/>
      <c r="BK130" s="48"/>
      <c r="BL130" s="48"/>
      <c r="BM130" s="49"/>
      <c r="BN130" s="48"/>
      <c r="BO130" s="49"/>
      <c r="BP130" s="48"/>
      <c r="BQ130" s="49"/>
      <c r="BR130" s="48"/>
      <c r="BS130" s="49"/>
      <c r="BT130" s="48"/>
      <c r="BU130" s="2"/>
      <c r="BV130" s="3"/>
      <c r="BW130" s="3"/>
      <c r="BX130" s="3"/>
      <c r="BY130" s="3"/>
    </row>
    <row r="131" spans="1:77" ht="41.45" customHeight="1">
      <c r="A131" s="64" t="s">
        <v>295</v>
      </c>
      <c r="C131" s="65"/>
      <c r="D131" s="65" t="s">
        <v>64</v>
      </c>
      <c r="E131" s="66">
        <v>162.98527002400044</v>
      </c>
      <c r="F131" s="68">
        <v>99.99846735631375</v>
      </c>
      <c r="G131" s="102" t="s">
        <v>761</v>
      </c>
      <c r="H131" s="65"/>
      <c r="I131" s="69" t="s">
        <v>295</v>
      </c>
      <c r="J131" s="70"/>
      <c r="K131" s="70"/>
      <c r="L131" s="69" t="s">
        <v>2490</v>
      </c>
      <c r="M131" s="73">
        <v>1.5107790525035694</v>
      </c>
      <c r="N131" s="74">
        <v>2930.2744140625</v>
      </c>
      <c r="O131" s="74">
        <v>6419.103515625</v>
      </c>
      <c r="P131" s="75"/>
      <c r="Q131" s="76"/>
      <c r="R131" s="76"/>
      <c r="S131" s="88"/>
      <c r="T131" s="48">
        <v>1</v>
      </c>
      <c r="U131" s="48">
        <v>1</v>
      </c>
      <c r="V131" s="49">
        <v>0</v>
      </c>
      <c r="W131" s="49">
        <v>0.002519</v>
      </c>
      <c r="X131" s="49">
        <v>0.006449</v>
      </c>
      <c r="Y131" s="49">
        <v>0.376602</v>
      </c>
      <c r="Z131" s="49">
        <v>0</v>
      </c>
      <c r="AA131" s="49">
        <v>1</v>
      </c>
      <c r="AB131" s="71">
        <v>131</v>
      </c>
      <c r="AC131" s="71"/>
      <c r="AD131" s="72"/>
      <c r="AE131" s="78" t="s">
        <v>1587</v>
      </c>
      <c r="AF131" s="78">
        <v>1763</v>
      </c>
      <c r="AG131" s="78">
        <v>3694</v>
      </c>
      <c r="AH131" s="78">
        <v>9098</v>
      </c>
      <c r="AI131" s="78">
        <v>5404</v>
      </c>
      <c r="AJ131" s="78"/>
      <c r="AK131" s="78" t="s">
        <v>1748</v>
      </c>
      <c r="AL131" s="78" t="s">
        <v>1435</v>
      </c>
      <c r="AM131" s="83" t="s">
        <v>1925</v>
      </c>
      <c r="AN131" s="78"/>
      <c r="AO131" s="80">
        <v>40246.04004629629</v>
      </c>
      <c r="AP131" s="83" t="s">
        <v>2071</v>
      </c>
      <c r="AQ131" s="78" t="b">
        <v>0</v>
      </c>
      <c r="AR131" s="78" t="b">
        <v>0</v>
      </c>
      <c r="AS131" s="78" t="b">
        <v>1</v>
      </c>
      <c r="AT131" s="78"/>
      <c r="AU131" s="78">
        <v>835</v>
      </c>
      <c r="AV131" s="83" t="s">
        <v>2109</v>
      </c>
      <c r="AW131" s="78" t="b">
        <v>0</v>
      </c>
      <c r="AX131" s="78" t="s">
        <v>2191</v>
      </c>
      <c r="AY131" s="83" t="s">
        <v>2320</v>
      </c>
      <c r="AZ131" s="78" t="s">
        <v>66</v>
      </c>
      <c r="BA131" s="78" t="str">
        <f>REPLACE(INDEX(GroupVertices[Group],MATCH(Vertices[[#This Row],[Vertex]],GroupVertices[Vertex],0)),1,1,"")</f>
        <v>1</v>
      </c>
      <c r="BB131" s="48"/>
      <c r="BC131" s="48"/>
      <c r="BD131" s="48"/>
      <c r="BE131" s="48"/>
      <c r="BF131" s="48" t="s">
        <v>579</v>
      </c>
      <c r="BG131" s="48" t="s">
        <v>579</v>
      </c>
      <c r="BH131" s="119" t="s">
        <v>3055</v>
      </c>
      <c r="BI131" s="119" t="s">
        <v>3055</v>
      </c>
      <c r="BJ131" s="119" t="s">
        <v>3132</v>
      </c>
      <c r="BK131" s="119" t="s">
        <v>3132</v>
      </c>
      <c r="BL131" s="119">
        <v>0</v>
      </c>
      <c r="BM131" s="123">
        <v>0</v>
      </c>
      <c r="BN131" s="119">
        <v>0</v>
      </c>
      <c r="BO131" s="123">
        <v>0</v>
      </c>
      <c r="BP131" s="119">
        <v>0</v>
      </c>
      <c r="BQ131" s="123">
        <v>0</v>
      </c>
      <c r="BR131" s="119">
        <v>33</v>
      </c>
      <c r="BS131" s="123">
        <v>100</v>
      </c>
      <c r="BT131" s="119">
        <v>33</v>
      </c>
      <c r="BU131" s="2"/>
      <c r="BV131" s="3"/>
      <c r="BW131" s="3"/>
      <c r="BX131" s="3"/>
      <c r="BY131" s="3"/>
    </row>
    <row r="132" spans="1:77" ht="41.45" customHeight="1">
      <c r="A132" s="64" t="s">
        <v>354</v>
      </c>
      <c r="C132" s="65"/>
      <c r="D132" s="65" t="s">
        <v>64</v>
      </c>
      <c r="E132" s="66">
        <v>163.77964398085078</v>
      </c>
      <c r="F132" s="68">
        <v>99.99723166234172</v>
      </c>
      <c r="G132" s="102" t="s">
        <v>2159</v>
      </c>
      <c r="H132" s="65"/>
      <c r="I132" s="69" t="s">
        <v>354</v>
      </c>
      <c r="J132" s="70"/>
      <c r="K132" s="70"/>
      <c r="L132" s="69" t="s">
        <v>2491</v>
      </c>
      <c r="M132" s="73">
        <v>1.922594663584572</v>
      </c>
      <c r="N132" s="74">
        <v>759.9133911132812</v>
      </c>
      <c r="O132" s="74">
        <v>8918.2822265625</v>
      </c>
      <c r="P132" s="75"/>
      <c r="Q132" s="76"/>
      <c r="R132" s="76"/>
      <c r="S132" s="88"/>
      <c r="T132" s="48">
        <v>2</v>
      </c>
      <c r="U132" s="48">
        <v>0</v>
      </c>
      <c r="V132" s="49">
        <v>0</v>
      </c>
      <c r="W132" s="49">
        <v>0.002525</v>
      </c>
      <c r="X132" s="49">
        <v>0.007106</v>
      </c>
      <c r="Y132" s="49">
        <v>0.631618</v>
      </c>
      <c r="Z132" s="49">
        <v>1</v>
      </c>
      <c r="AA132" s="49">
        <v>0</v>
      </c>
      <c r="AB132" s="71">
        <v>132</v>
      </c>
      <c r="AC132" s="71"/>
      <c r="AD132" s="72"/>
      <c r="AE132" s="78" t="s">
        <v>1588</v>
      </c>
      <c r="AF132" s="78">
        <v>961</v>
      </c>
      <c r="AG132" s="78">
        <v>6661</v>
      </c>
      <c r="AH132" s="78">
        <v>7316</v>
      </c>
      <c r="AI132" s="78">
        <v>601</v>
      </c>
      <c r="AJ132" s="78"/>
      <c r="AK132" s="78" t="s">
        <v>1749</v>
      </c>
      <c r="AL132" s="78"/>
      <c r="AM132" s="83" t="s">
        <v>1926</v>
      </c>
      <c r="AN132" s="78"/>
      <c r="AO132" s="80">
        <v>40550.62121527778</v>
      </c>
      <c r="AP132" s="83" t="s">
        <v>2072</v>
      </c>
      <c r="AQ132" s="78" t="b">
        <v>0</v>
      </c>
      <c r="AR132" s="78" t="b">
        <v>0</v>
      </c>
      <c r="AS132" s="78" t="b">
        <v>1</v>
      </c>
      <c r="AT132" s="78"/>
      <c r="AU132" s="78">
        <v>203</v>
      </c>
      <c r="AV132" s="83" t="s">
        <v>2113</v>
      </c>
      <c r="AW132" s="78" t="b">
        <v>1</v>
      </c>
      <c r="AX132" s="78" t="s">
        <v>2191</v>
      </c>
      <c r="AY132" s="83" t="s">
        <v>2321</v>
      </c>
      <c r="AZ132" s="78" t="s">
        <v>65</v>
      </c>
      <c r="BA132" s="78" t="str">
        <f>REPLACE(INDEX(GroupVertices[Group],MATCH(Vertices[[#This Row],[Vertex]],GroupVertices[Vertex],0)),1,1,"")</f>
        <v>1</v>
      </c>
      <c r="BB132" s="48"/>
      <c r="BC132" s="48"/>
      <c r="BD132" s="48"/>
      <c r="BE132" s="48"/>
      <c r="BF132" s="48"/>
      <c r="BG132" s="48"/>
      <c r="BH132" s="48"/>
      <c r="BI132" s="48"/>
      <c r="BJ132" s="48"/>
      <c r="BK132" s="48"/>
      <c r="BL132" s="48"/>
      <c r="BM132" s="49"/>
      <c r="BN132" s="48"/>
      <c r="BO132" s="49"/>
      <c r="BP132" s="48"/>
      <c r="BQ132" s="49"/>
      <c r="BR132" s="48"/>
      <c r="BS132" s="49"/>
      <c r="BT132" s="48"/>
      <c r="BU132" s="2"/>
      <c r="BV132" s="3"/>
      <c r="BW132" s="3"/>
      <c r="BX132" s="3"/>
      <c r="BY132" s="3"/>
    </row>
    <row r="133" spans="1:77" ht="41.45" customHeight="1">
      <c r="A133" s="64" t="s">
        <v>297</v>
      </c>
      <c r="C133" s="65"/>
      <c r="D133" s="65" t="s">
        <v>64</v>
      </c>
      <c r="E133" s="66">
        <v>162.7360074173851</v>
      </c>
      <c r="F133" s="68">
        <v>99.9988550985072</v>
      </c>
      <c r="G133" s="102" t="s">
        <v>763</v>
      </c>
      <c r="H133" s="65"/>
      <c r="I133" s="69" t="s">
        <v>297</v>
      </c>
      <c r="J133" s="70"/>
      <c r="K133" s="70"/>
      <c r="L133" s="69" t="s">
        <v>2492</v>
      </c>
      <c r="M133" s="73">
        <v>1.381557504166389</v>
      </c>
      <c r="N133" s="74">
        <v>1135.6461181640625</v>
      </c>
      <c r="O133" s="74">
        <v>7072.36865234375</v>
      </c>
      <c r="P133" s="75"/>
      <c r="Q133" s="76"/>
      <c r="R133" s="76"/>
      <c r="S133" s="88"/>
      <c r="T133" s="48">
        <v>1</v>
      </c>
      <c r="U133" s="48">
        <v>2</v>
      </c>
      <c r="V133" s="49">
        <v>0</v>
      </c>
      <c r="W133" s="49">
        <v>0.002525</v>
      </c>
      <c r="X133" s="49">
        <v>0.00705</v>
      </c>
      <c r="Y133" s="49">
        <v>0.654961</v>
      </c>
      <c r="Z133" s="49">
        <v>0.5</v>
      </c>
      <c r="AA133" s="49">
        <v>0.5</v>
      </c>
      <c r="AB133" s="71">
        <v>133</v>
      </c>
      <c r="AC133" s="71"/>
      <c r="AD133" s="72"/>
      <c r="AE133" s="78" t="s">
        <v>1589</v>
      </c>
      <c r="AF133" s="78">
        <v>917</v>
      </c>
      <c r="AG133" s="78">
        <v>2763</v>
      </c>
      <c r="AH133" s="78">
        <v>3293</v>
      </c>
      <c r="AI133" s="78">
        <v>899</v>
      </c>
      <c r="AJ133" s="78"/>
      <c r="AK133" s="78" t="s">
        <v>1750</v>
      </c>
      <c r="AL133" s="78" t="s">
        <v>1829</v>
      </c>
      <c r="AM133" s="83" t="s">
        <v>1927</v>
      </c>
      <c r="AN133" s="78"/>
      <c r="AO133" s="80">
        <v>40612.40064814815</v>
      </c>
      <c r="AP133" s="83" t="s">
        <v>2073</v>
      </c>
      <c r="AQ133" s="78" t="b">
        <v>0</v>
      </c>
      <c r="AR133" s="78" t="b">
        <v>0</v>
      </c>
      <c r="AS133" s="78" t="b">
        <v>1</v>
      </c>
      <c r="AT133" s="78"/>
      <c r="AU133" s="78">
        <v>203</v>
      </c>
      <c r="AV133" s="83" t="s">
        <v>2113</v>
      </c>
      <c r="AW133" s="78" t="b">
        <v>0</v>
      </c>
      <c r="AX133" s="78" t="s">
        <v>2191</v>
      </c>
      <c r="AY133" s="83" t="s">
        <v>2322</v>
      </c>
      <c r="AZ133" s="78" t="s">
        <v>66</v>
      </c>
      <c r="BA133" s="78" t="str">
        <f>REPLACE(INDEX(GroupVertices[Group],MATCH(Vertices[[#This Row],[Vertex]],GroupVertices[Vertex],0)),1,1,"")</f>
        <v>1</v>
      </c>
      <c r="BB133" s="48"/>
      <c r="BC133" s="48"/>
      <c r="BD133" s="48"/>
      <c r="BE133" s="48"/>
      <c r="BF133" s="48"/>
      <c r="BG133" s="48"/>
      <c r="BH133" s="119" t="s">
        <v>3056</v>
      </c>
      <c r="BI133" s="119" t="s">
        <v>3056</v>
      </c>
      <c r="BJ133" s="119" t="s">
        <v>3133</v>
      </c>
      <c r="BK133" s="119" t="s">
        <v>3133</v>
      </c>
      <c r="BL133" s="119">
        <v>1</v>
      </c>
      <c r="BM133" s="123">
        <v>2.3255813953488373</v>
      </c>
      <c r="BN133" s="119">
        <v>0</v>
      </c>
      <c r="BO133" s="123">
        <v>0</v>
      </c>
      <c r="BP133" s="119">
        <v>0</v>
      </c>
      <c r="BQ133" s="123">
        <v>0</v>
      </c>
      <c r="BR133" s="119">
        <v>42</v>
      </c>
      <c r="BS133" s="123">
        <v>97.67441860465117</v>
      </c>
      <c r="BT133" s="119">
        <v>43</v>
      </c>
      <c r="BU133" s="2"/>
      <c r="BV133" s="3"/>
      <c r="BW133" s="3"/>
      <c r="BX133" s="3"/>
      <c r="BY133" s="3"/>
    </row>
    <row r="134" spans="1:77" ht="41.45" customHeight="1">
      <c r="A134" s="64" t="s">
        <v>355</v>
      </c>
      <c r="C134" s="65"/>
      <c r="D134" s="65" t="s">
        <v>64</v>
      </c>
      <c r="E134" s="66">
        <v>172.9793350935352</v>
      </c>
      <c r="F134" s="68">
        <v>99.98292101840063</v>
      </c>
      <c r="G134" s="102" t="s">
        <v>2160</v>
      </c>
      <c r="H134" s="65"/>
      <c r="I134" s="69" t="s">
        <v>355</v>
      </c>
      <c r="J134" s="70"/>
      <c r="K134" s="70"/>
      <c r="L134" s="69" t="s">
        <v>2493</v>
      </c>
      <c r="M134" s="73">
        <v>6.6918552676810785</v>
      </c>
      <c r="N134" s="74">
        <v>2472.272216796875</v>
      </c>
      <c r="O134" s="74">
        <v>8442.4833984375</v>
      </c>
      <c r="P134" s="75"/>
      <c r="Q134" s="76"/>
      <c r="R134" s="76"/>
      <c r="S134" s="88"/>
      <c r="T134" s="48">
        <v>2</v>
      </c>
      <c r="U134" s="48">
        <v>0</v>
      </c>
      <c r="V134" s="49">
        <v>0</v>
      </c>
      <c r="W134" s="49">
        <v>0.002525</v>
      </c>
      <c r="X134" s="49">
        <v>0.00705</v>
      </c>
      <c r="Y134" s="49">
        <v>0.654961</v>
      </c>
      <c r="Z134" s="49">
        <v>1</v>
      </c>
      <c r="AA134" s="49">
        <v>0</v>
      </c>
      <c r="AB134" s="71">
        <v>134</v>
      </c>
      <c r="AC134" s="71"/>
      <c r="AD134" s="72"/>
      <c r="AE134" s="78" t="s">
        <v>1590</v>
      </c>
      <c r="AF134" s="78">
        <v>1714</v>
      </c>
      <c r="AG134" s="78">
        <v>41022</v>
      </c>
      <c r="AH134" s="78">
        <v>9083</v>
      </c>
      <c r="AI134" s="78">
        <v>4304</v>
      </c>
      <c r="AJ134" s="78"/>
      <c r="AK134" s="78" t="s">
        <v>1751</v>
      </c>
      <c r="AL134" s="78"/>
      <c r="AM134" s="83" t="s">
        <v>1928</v>
      </c>
      <c r="AN134" s="78"/>
      <c r="AO134" s="80">
        <v>40221.418587962966</v>
      </c>
      <c r="AP134" s="83" t="s">
        <v>2074</v>
      </c>
      <c r="AQ134" s="78" t="b">
        <v>0</v>
      </c>
      <c r="AR134" s="78" t="b">
        <v>0</v>
      </c>
      <c r="AS134" s="78" t="b">
        <v>1</v>
      </c>
      <c r="AT134" s="78"/>
      <c r="AU134" s="78">
        <v>682</v>
      </c>
      <c r="AV134" s="83" t="s">
        <v>2111</v>
      </c>
      <c r="AW134" s="78" t="b">
        <v>1</v>
      </c>
      <c r="AX134" s="78" t="s">
        <v>2191</v>
      </c>
      <c r="AY134" s="83" t="s">
        <v>2323</v>
      </c>
      <c r="AZ134" s="78" t="s">
        <v>65</v>
      </c>
      <c r="BA134" s="78" t="str">
        <f>REPLACE(INDEX(GroupVertices[Group],MATCH(Vertices[[#This Row],[Vertex]],GroupVertices[Vertex],0)),1,1,"")</f>
        <v>1</v>
      </c>
      <c r="BB134" s="48"/>
      <c r="BC134" s="48"/>
      <c r="BD134" s="48"/>
      <c r="BE134" s="48"/>
      <c r="BF134" s="48"/>
      <c r="BG134" s="48"/>
      <c r="BH134" s="48"/>
      <c r="BI134" s="48"/>
      <c r="BJ134" s="48"/>
      <c r="BK134" s="48"/>
      <c r="BL134" s="48"/>
      <c r="BM134" s="49"/>
      <c r="BN134" s="48"/>
      <c r="BO134" s="49"/>
      <c r="BP134" s="48"/>
      <c r="BQ134" s="49"/>
      <c r="BR134" s="48"/>
      <c r="BS134" s="49"/>
      <c r="BT134" s="48"/>
      <c r="BU134" s="2"/>
      <c r="BV134" s="3"/>
      <c r="BW134" s="3"/>
      <c r="BX134" s="3"/>
      <c r="BY134" s="3"/>
    </row>
    <row r="135" spans="1:77" ht="41.45" customHeight="1">
      <c r="A135" s="64" t="s">
        <v>298</v>
      </c>
      <c r="C135" s="65"/>
      <c r="D135" s="65" t="s">
        <v>64</v>
      </c>
      <c r="E135" s="66">
        <v>162.03801857157828</v>
      </c>
      <c r="F135" s="68">
        <v>99.99994085994472</v>
      </c>
      <c r="G135" s="102" t="s">
        <v>764</v>
      </c>
      <c r="H135" s="65"/>
      <c r="I135" s="69" t="s">
        <v>298</v>
      </c>
      <c r="J135" s="70"/>
      <c r="K135" s="70"/>
      <c r="L135" s="69" t="s">
        <v>2494</v>
      </c>
      <c r="M135" s="73">
        <v>1.0197094090911702</v>
      </c>
      <c r="N135" s="74">
        <v>1736.1536865234375</v>
      </c>
      <c r="O135" s="74">
        <v>352.9058837890625</v>
      </c>
      <c r="P135" s="75"/>
      <c r="Q135" s="76"/>
      <c r="R135" s="76"/>
      <c r="S135" s="88"/>
      <c r="T135" s="48">
        <v>1</v>
      </c>
      <c r="U135" s="48">
        <v>4</v>
      </c>
      <c r="V135" s="49">
        <v>55</v>
      </c>
      <c r="W135" s="49">
        <v>0.002725</v>
      </c>
      <c r="X135" s="49">
        <v>0.009088</v>
      </c>
      <c r="Y135" s="49">
        <v>1.212614</v>
      </c>
      <c r="Z135" s="49">
        <v>0.3333333333333333</v>
      </c>
      <c r="AA135" s="49">
        <v>0.25</v>
      </c>
      <c r="AB135" s="71">
        <v>135</v>
      </c>
      <c r="AC135" s="71"/>
      <c r="AD135" s="72"/>
      <c r="AE135" s="78" t="s">
        <v>1591</v>
      </c>
      <c r="AF135" s="78">
        <v>79</v>
      </c>
      <c r="AG135" s="78">
        <v>156</v>
      </c>
      <c r="AH135" s="78">
        <v>172</v>
      </c>
      <c r="AI135" s="78">
        <v>27</v>
      </c>
      <c r="AJ135" s="78"/>
      <c r="AK135" s="78" t="s">
        <v>1752</v>
      </c>
      <c r="AL135" s="78" t="s">
        <v>1437</v>
      </c>
      <c r="AM135" s="78"/>
      <c r="AN135" s="78"/>
      <c r="AO135" s="80">
        <v>41128.63832175926</v>
      </c>
      <c r="AP135" s="78"/>
      <c r="AQ135" s="78" t="b">
        <v>1</v>
      </c>
      <c r="AR135" s="78" t="b">
        <v>0</v>
      </c>
      <c r="AS135" s="78" t="b">
        <v>1</v>
      </c>
      <c r="AT135" s="78"/>
      <c r="AU135" s="78">
        <v>12</v>
      </c>
      <c r="AV135" s="83" t="s">
        <v>2113</v>
      </c>
      <c r="AW135" s="78" t="b">
        <v>0</v>
      </c>
      <c r="AX135" s="78" t="s">
        <v>2191</v>
      </c>
      <c r="AY135" s="83" t="s">
        <v>2324</v>
      </c>
      <c r="AZ135" s="78" t="s">
        <v>66</v>
      </c>
      <c r="BA135" s="78" t="str">
        <f>REPLACE(INDEX(GroupVertices[Group],MATCH(Vertices[[#This Row],[Vertex]],GroupVertices[Vertex],0)),1,1,"")</f>
        <v>1</v>
      </c>
      <c r="BB135" s="48"/>
      <c r="BC135" s="48"/>
      <c r="BD135" s="48"/>
      <c r="BE135" s="48"/>
      <c r="BF135" s="48"/>
      <c r="BG135" s="48"/>
      <c r="BH135" s="119" t="s">
        <v>3057</v>
      </c>
      <c r="BI135" s="119" t="s">
        <v>3057</v>
      </c>
      <c r="BJ135" s="119" t="s">
        <v>3134</v>
      </c>
      <c r="BK135" s="119" t="s">
        <v>3134</v>
      </c>
      <c r="BL135" s="119">
        <v>0</v>
      </c>
      <c r="BM135" s="123">
        <v>0</v>
      </c>
      <c r="BN135" s="119">
        <v>0</v>
      </c>
      <c r="BO135" s="123">
        <v>0</v>
      </c>
      <c r="BP135" s="119">
        <v>0</v>
      </c>
      <c r="BQ135" s="123">
        <v>0</v>
      </c>
      <c r="BR135" s="119">
        <v>36</v>
      </c>
      <c r="BS135" s="123">
        <v>100</v>
      </c>
      <c r="BT135" s="119">
        <v>36</v>
      </c>
      <c r="BU135" s="2"/>
      <c r="BV135" s="3"/>
      <c r="BW135" s="3"/>
      <c r="BX135" s="3"/>
      <c r="BY135" s="3"/>
    </row>
    <row r="136" spans="1:77" ht="41.45" customHeight="1">
      <c r="A136" s="64" t="s">
        <v>356</v>
      </c>
      <c r="C136" s="65"/>
      <c r="D136" s="65" t="s">
        <v>64</v>
      </c>
      <c r="E136" s="66">
        <v>162.1274425357131</v>
      </c>
      <c r="F136" s="68">
        <v>99.99980175587102</v>
      </c>
      <c r="G136" s="102" t="s">
        <v>2161</v>
      </c>
      <c r="H136" s="65"/>
      <c r="I136" s="69" t="s">
        <v>356</v>
      </c>
      <c r="J136" s="70"/>
      <c r="K136" s="70"/>
      <c r="L136" s="69" t="s">
        <v>2495</v>
      </c>
      <c r="M136" s="73">
        <v>1.066068160052092</v>
      </c>
      <c r="N136" s="74">
        <v>1022.751220703125</v>
      </c>
      <c r="O136" s="74">
        <v>849.1748046875</v>
      </c>
      <c r="P136" s="75"/>
      <c r="Q136" s="76"/>
      <c r="R136" s="76"/>
      <c r="S136" s="88"/>
      <c r="T136" s="48">
        <v>2</v>
      </c>
      <c r="U136" s="48">
        <v>0</v>
      </c>
      <c r="V136" s="49">
        <v>0</v>
      </c>
      <c r="W136" s="49">
        <v>0.002525</v>
      </c>
      <c r="X136" s="49">
        <v>0.007224</v>
      </c>
      <c r="Y136" s="49">
        <v>0.634283</v>
      </c>
      <c r="Z136" s="49">
        <v>1</v>
      </c>
      <c r="AA136" s="49">
        <v>0</v>
      </c>
      <c r="AB136" s="71">
        <v>136</v>
      </c>
      <c r="AC136" s="71"/>
      <c r="AD136" s="72"/>
      <c r="AE136" s="78" t="s">
        <v>1592</v>
      </c>
      <c r="AF136" s="78">
        <v>99</v>
      </c>
      <c r="AG136" s="78">
        <v>490</v>
      </c>
      <c r="AH136" s="78">
        <v>254</v>
      </c>
      <c r="AI136" s="78">
        <v>280</v>
      </c>
      <c r="AJ136" s="78"/>
      <c r="AK136" s="78" t="s">
        <v>1753</v>
      </c>
      <c r="AL136" s="78" t="s">
        <v>1433</v>
      </c>
      <c r="AM136" s="83" t="s">
        <v>1929</v>
      </c>
      <c r="AN136" s="78"/>
      <c r="AO136" s="80">
        <v>40960.56560185185</v>
      </c>
      <c r="AP136" s="83" t="s">
        <v>2075</v>
      </c>
      <c r="AQ136" s="78" t="b">
        <v>0</v>
      </c>
      <c r="AR136" s="78" t="b">
        <v>0</v>
      </c>
      <c r="AS136" s="78" t="b">
        <v>0</v>
      </c>
      <c r="AT136" s="78"/>
      <c r="AU136" s="78">
        <v>1</v>
      </c>
      <c r="AV136" s="83" t="s">
        <v>2113</v>
      </c>
      <c r="AW136" s="78" t="b">
        <v>0</v>
      </c>
      <c r="AX136" s="78" t="s">
        <v>2191</v>
      </c>
      <c r="AY136" s="83" t="s">
        <v>2325</v>
      </c>
      <c r="AZ136" s="78" t="s">
        <v>65</v>
      </c>
      <c r="BA136" s="78" t="str">
        <f>REPLACE(INDEX(GroupVertices[Group],MATCH(Vertices[[#This Row],[Vertex]],GroupVertices[Vertex],0)),1,1,"")</f>
        <v>1</v>
      </c>
      <c r="BB136" s="48"/>
      <c r="BC136" s="48"/>
      <c r="BD136" s="48"/>
      <c r="BE136" s="48"/>
      <c r="BF136" s="48"/>
      <c r="BG136" s="48"/>
      <c r="BH136" s="48"/>
      <c r="BI136" s="48"/>
      <c r="BJ136" s="48"/>
      <c r="BK136" s="48"/>
      <c r="BL136" s="48"/>
      <c r="BM136" s="49"/>
      <c r="BN136" s="48"/>
      <c r="BO136" s="49"/>
      <c r="BP136" s="48"/>
      <c r="BQ136" s="49"/>
      <c r="BR136" s="48"/>
      <c r="BS136" s="49"/>
      <c r="BT136" s="48"/>
      <c r="BU136" s="2"/>
      <c r="BV136" s="3"/>
      <c r="BW136" s="3"/>
      <c r="BX136" s="3"/>
      <c r="BY136" s="3"/>
    </row>
    <row r="137" spans="1:77" ht="41.45" customHeight="1">
      <c r="A137" s="64" t="s">
        <v>357</v>
      </c>
      <c r="C137" s="65"/>
      <c r="D137" s="65" t="s">
        <v>64</v>
      </c>
      <c r="E137" s="66">
        <v>162.01499323949565</v>
      </c>
      <c r="F137" s="68">
        <v>99.9999766771613</v>
      </c>
      <c r="G137" s="102" t="s">
        <v>2162</v>
      </c>
      <c r="H137" s="65"/>
      <c r="I137" s="69" t="s">
        <v>357</v>
      </c>
      <c r="J137" s="70"/>
      <c r="K137" s="70"/>
      <c r="L137" s="69" t="s">
        <v>2496</v>
      </c>
      <c r="M137" s="73">
        <v>1.0077727247120107</v>
      </c>
      <c r="N137" s="74">
        <v>1363.9080810546875</v>
      </c>
      <c r="O137" s="74">
        <v>510.0492248535156</v>
      </c>
      <c r="P137" s="75"/>
      <c r="Q137" s="76"/>
      <c r="R137" s="76"/>
      <c r="S137" s="88"/>
      <c r="T137" s="48">
        <v>2</v>
      </c>
      <c r="U137" s="48">
        <v>0</v>
      </c>
      <c r="V137" s="49">
        <v>0</v>
      </c>
      <c r="W137" s="49">
        <v>0.002525</v>
      </c>
      <c r="X137" s="49">
        <v>0.007224</v>
      </c>
      <c r="Y137" s="49">
        <v>0.634283</v>
      </c>
      <c r="Z137" s="49">
        <v>1</v>
      </c>
      <c r="AA137" s="49">
        <v>0</v>
      </c>
      <c r="AB137" s="71">
        <v>137</v>
      </c>
      <c r="AC137" s="71"/>
      <c r="AD137" s="72"/>
      <c r="AE137" s="78" t="s">
        <v>1593</v>
      </c>
      <c r="AF137" s="78">
        <v>161</v>
      </c>
      <c r="AG137" s="78">
        <v>70</v>
      </c>
      <c r="AH137" s="78">
        <v>133</v>
      </c>
      <c r="AI137" s="78">
        <v>116</v>
      </c>
      <c r="AJ137" s="78"/>
      <c r="AK137" s="78" t="s">
        <v>1754</v>
      </c>
      <c r="AL137" s="78" t="s">
        <v>1435</v>
      </c>
      <c r="AM137" s="78"/>
      <c r="AN137" s="78"/>
      <c r="AO137" s="80">
        <v>41820.48878472222</v>
      </c>
      <c r="AP137" s="83" t="s">
        <v>2076</v>
      </c>
      <c r="AQ137" s="78" t="b">
        <v>1</v>
      </c>
      <c r="AR137" s="78" t="b">
        <v>0</v>
      </c>
      <c r="AS137" s="78" t="b">
        <v>0</v>
      </c>
      <c r="AT137" s="78"/>
      <c r="AU137" s="78">
        <v>3</v>
      </c>
      <c r="AV137" s="83" t="s">
        <v>2113</v>
      </c>
      <c r="AW137" s="78" t="b">
        <v>0</v>
      </c>
      <c r="AX137" s="78" t="s">
        <v>2191</v>
      </c>
      <c r="AY137" s="83" t="s">
        <v>2326</v>
      </c>
      <c r="AZ137" s="78" t="s">
        <v>65</v>
      </c>
      <c r="BA137" s="78" t="str">
        <f>REPLACE(INDEX(GroupVertices[Group],MATCH(Vertices[[#This Row],[Vertex]],GroupVertices[Vertex],0)),1,1,"")</f>
        <v>1</v>
      </c>
      <c r="BB137" s="48"/>
      <c r="BC137" s="48"/>
      <c r="BD137" s="48"/>
      <c r="BE137" s="48"/>
      <c r="BF137" s="48"/>
      <c r="BG137" s="48"/>
      <c r="BH137" s="48"/>
      <c r="BI137" s="48"/>
      <c r="BJ137" s="48"/>
      <c r="BK137" s="48"/>
      <c r="BL137" s="48"/>
      <c r="BM137" s="49"/>
      <c r="BN137" s="48"/>
      <c r="BO137" s="49"/>
      <c r="BP137" s="48"/>
      <c r="BQ137" s="49"/>
      <c r="BR137" s="48"/>
      <c r="BS137" s="49"/>
      <c r="BT137" s="48"/>
      <c r="BU137" s="2"/>
      <c r="BV137" s="3"/>
      <c r="BW137" s="3"/>
      <c r="BX137" s="3"/>
      <c r="BY137" s="3"/>
    </row>
    <row r="138" spans="1:77" ht="41.45" customHeight="1">
      <c r="A138" s="64" t="s">
        <v>358</v>
      </c>
      <c r="C138" s="65"/>
      <c r="D138" s="65" t="s">
        <v>64</v>
      </c>
      <c r="E138" s="66">
        <v>206.38480816270194</v>
      </c>
      <c r="F138" s="68">
        <v>99.9309569008101</v>
      </c>
      <c r="G138" s="102" t="s">
        <v>2163</v>
      </c>
      <c r="H138" s="65"/>
      <c r="I138" s="69" t="s">
        <v>358</v>
      </c>
      <c r="J138" s="70"/>
      <c r="K138" s="70"/>
      <c r="L138" s="69" t="s">
        <v>2497</v>
      </c>
      <c r="M138" s="73">
        <v>24.009763523352365</v>
      </c>
      <c r="N138" s="74">
        <v>1035.5806884765625</v>
      </c>
      <c r="O138" s="74">
        <v>9325.2255859375</v>
      </c>
      <c r="P138" s="75"/>
      <c r="Q138" s="76"/>
      <c r="R138" s="76"/>
      <c r="S138" s="88"/>
      <c r="T138" s="48">
        <v>1</v>
      </c>
      <c r="U138" s="48">
        <v>0</v>
      </c>
      <c r="V138" s="49">
        <v>0</v>
      </c>
      <c r="W138" s="49">
        <v>0.002519</v>
      </c>
      <c r="X138" s="49">
        <v>0.006449</v>
      </c>
      <c r="Y138" s="49">
        <v>0.376602</v>
      </c>
      <c r="Z138" s="49">
        <v>0</v>
      </c>
      <c r="AA138" s="49">
        <v>0</v>
      </c>
      <c r="AB138" s="71">
        <v>138</v>
      </c>
      <c r="AC138" s="71"/>
      <c r="AD138" s="72"/>
      <c r="AE138" s="78" t="s">
        <v>1594</v>
      </c>
      <c r="AF138" s="78">
        <v>76103</v>
      </c>
      <c r="AG138" s="78">
        <v>165792</v>
      </c>
      <c r="AH138" s="78">
        <v>603282</v>
      </c>
      <c r="AI138" s="78">
        <v>9136</v>
      </c>
      <c r="AJ138" s="78"/>
      <c r="AK138" s="78" t="s">
        <v>1755</v>
      </c>
      <c r="AL138" s="78" t="s">
        <v>1830</v>
      </c>
      <c r="AM138" s="83" t="s">
        <v>1930</v>
      </c>
      <c r="AN138" s="78"/>
      <c r="AO138" s="80">
        <v>39723.41831018519</v>
      </c>
      <c r="AP138" s="83" t="s">
        <v>2077</v>
      </c>
      <c r="AQ138" s="78" t="b">
        <v>0</v>
      </c>
      <c r="AR138" s="78" t="b">
        <v>0</v>
      </c>
      <c r="AS138" s="78" t="b">
        <v>1</v>
      </c>
      <c r="AT138" s="78"/>
      <c r="AU138" s="78">
        <v>845</v>
      </c>
      <c r="AV138" s="83" t="s">
        <v>2117</v>
      </c>
      <c r="AW138" s="78" t="b">
        <v>1</v>
      </c>
      <c r="AX138" s="78" t="s">
        <v>2191</v>
      </c>
      <c r="AY138" s="83" t="s">
        <v>2327</v>
      </c>
      <c r="AZ138" s="78" t="s">
        <v>65</v>
      </c>
      <c r="BA138" s="78" t="str">
        <f>REPLACE(INDEX(GroupVertices[Group],MATCH(Vertices[[#This Row],[Vertex]],GroupVertices[Vertex],0)),1,1,"")</f>
        <v>1</v>
      </c>
      <c r="BB138" s="48"/>
      <c r="BC138" s="48"/>
      <c r="BD138" s="48"/>
      <c r="BE138" s="48"/>
      <c r="BF138" s="48"/>
      <c r="BG138" s="48"/>
      <c r="BH138" s="48"/>
      <c r="BI138" s="48"/>
      <c r="BJ138" s="48"/>
      <c r="BK138" s="48"/>
      <c r="BL138" s="48"/>
      <c r="BM138" s="49"/>
      <c r="BN138" s="48"/>
      <c r="BO138" s="49"/>
      <c r="BP138" s="48"/>
      <c r="BQ138" s="49"/>
      <c r="BR138" s="48"/>
      <c r="BS138" s="49"/>
      <c r="BT138" s="48"/>
      <c r="BU138" s="2"/>
      <c r="BV138" s="3"/>
      <c r="BW138" s="3"/>
      <c r="BX138" s="3"/>
      <c r="BY138" s="3"/>
    </row>
    <row r="139" spans="1:77" ht="41.45" customHeight="1">
      <c r="A139" s="64" t="s">
        <v>359</v>
      </c>
      <c r="C139" s="65"/>
      <c r="D139" s="65" t="s">
        <v>64</v>
      </c>
      <c r="E139" s="66">
        <v>181.40071643454323</v>
      </c>
      <c r="F139" s="68">
        <v>99.96982107967584</v>
      </c>
      <c r="G139" s="102" t="s">
        <v>2164</v>
      </c>
      <c r="H139" s="65"/>
      <c r="I139" s="69" t="s">
        <v>359</v>
      </c>
      <c r="J139" s="70"/>
      <c r="K139" s="70"/>
      <c r="L139" s="69" t="s">
        <v>2498</v>
      </c>
      <c r="M139" s="73">
        <v>11.05762818003088</v>
      </c>
      <c r="N139" s="74">
        <v>1591.0765380859375</v>
      </c>
      <c r="O139" s="74">
        <v>9607.935546875</v>
      </c>
      <c r="P139" s="75"/>
      <c r="Q139" s="76"/>
      <c r="R139" s="76"/>
      <c r="S139" s="88"/>
      <c r="T139" s="48">
        <v>1</v>
      </c>
      <c r="U139" s="48">
        <v>0</v>
      </c>
      <c r="V139" s="49">
        <v>0</v>
      </c>
      <c r="W139" s="49">
        <v>0.002519</v>
      </c>
      <c r="X139" s="49">
        <v>0.006449</v>
      </c>
      <c r="Y139" s="49">
        <v>0.376602</v>
      </c>
      <c r="Z139" s="49">
        <v>0</v>
      </c>
      <c r="AA139" s="49">
        <v>0</v>
      </c>
      <c r="AB139" s="71">
        <v>139</v>
      </c>
      <c r="AC139" s="71"/>
      <c r="AD139" s="72"/>
      <c r="AE139" s="78" t="s">
        <v>1595</v>
      </c>
      <c r="AF139" s="78">
        <v>101</v>
      </c>
      <c r="AG139" s="78">
        <v>72476</v>
      </c>
      <c r="AH139" s="78">
        <v>6820</v>
      </c>
      <c r="AI139" s="78">
        <v>2191</v>
      </c>
      <c r="AJ139" s="78"/>
      <c r="AK139" s="78" t="s">
        <v>1756</v>
      </c>
      <c r="AL139" s="78" t="s">
        <v>1437</v>
      </c>
      <c r="AM139" s="83" t="s">
        <v>1931</v>
      </c>
      <c r="AN139" s="78"/>
      <c r="AO139" s="80">
        <v>41499.5721875</v>
      </c>
      <c r="AP139" s="83" t="s">
        <v>2078</v>
      </c>
      <c r="AQ139" s="78" t="b">
        <v>0</v>
      </c>
      <c r="AR139" s="78" t="b">
        <v>0</v>
      </c>
      <c r="AS139" s="78" t="b">
        <v>1</v>
      </c>
      <c r="AT139" s="78"/>
      <c r="AU139" s="78">
        <v>352</v>
      </c>
      <c r="AV139" s="83" t="s">
        <v>2110</v>
      </c>
      <c r="AW139" s="78" t="b">
        <v>1</v>
      </c>
      <c r="AX139" s="78" t="s">
        <v>2191</v>
      </c>
      <c r="AY139" s="83" t="s">
        <v>2328</v>
      </c>
      <c r="AZ139" s="78" t="s">
        <v>65</v>
      </c>
      <c r="BA139" s="78" t="str">
        <f>REPLACE(INDEX(GroupVertices[Group],MATCH(Vertices[[#This Row],[Vertex]],GroupVertices[Vertex],0)),1,1,"")</f>
        <v>1</v>
      </c>
      <c r="BB139" s="48"/>
      <c r="BC139" s="48"/>
      <c r="BD139" s="48"/>
      <c r="BE139" s="48"/>
      <c r="BF139" s="48"/>
      <c r="BG139" s="48"/>
      <c r="BH139" s="48"/>
      <c r="BI139" s="48"/>
      <c r="BJ139" s="48"/>
      <c r="BK139" s="48"/>
      <c r="BL139" s="48"/>
      <c r="BM139" s="49"/>
      <c r="BN139" s="48"/>
      <c r="BO139" s="49"/>
      <c r="BP139" s="48"/>
      <c r="BQ139" s="49"/>
      <c r="BR139" s="48"/>
      <c r="BS139" s="49"/>
      <c r="BT139" s="48"/>
      <c r="BU139" s="2"/>
      <c r="BV139" s="3"/>
      <c r="BW139" s="3"/>
      <c r="BX139" s="3"/>
      <c r="BY139" s="3"/>
    </row>
    <row r="140" spans="1:77" ht="41.45" customHeight="1">
      <c r="A140" s="64" t="s">
        <v>360</v>
      </c>
      <c r="C140" s="65"/>
      <c r="D140" s="65" t="s">
        <v>64</v>
      </c>
      <c r="E140" s="66">
        <v>163.17215004485703</v>
      </c>
      <c r="F140" s="68">
        <v>99.99817665378848</v>
      </c>
      <c r="G140" s="102" t="s">
        <v>2165</v>
      </c>
      <c r="H140" s="65"/>
      <c r="I140" s="69" t="s">
        <v>360</v>
      </c>
      <c r="J140" s="70"/>
      <c r="K140" s="70"/>
      <c r="L140" s="69" t="s">
        <v>2499</v>
      </c>
      <c r="M140" s="73">
        <v>1.6076605140925615</v>
      </c>
      <c r="N140" s="74">
        <v>3172.44482421875</v>
      </c>
      <c r="O140" s="74">
        <v>6247.89990234375</v>
      </c>
      <c r="P140" s="75"/>
      <c r="Q140" s="76"/>
      <c r="R140" s="76"/>
      <c r="S140" s="88"/>
      <c r="T140" s="48">
        <v>2</v>
      </c>
      <c r="U140" s="48">
        <v>0</v>
      </c>
      <c r="V140" s="49">
        <v>0</v>
      </c>
      <c r="W140" s="49">
        <v>0.00271</v>
      </c>
      <c r="X140" s="49">
        <v>0.007858</v>
      </c>
      <c r="Y140" s="49">
        <v>0.673474</v>
      </c>
      <c r="Z140" s="49">
        <v>1</v>
      </c>
      <c r="AA140" s="49">
        <v>0</v>
      </c>
      <c r="AB140" s="71">
        <v>140</v>
      </c>
      <c r="AC140" s="71"/>
      <c r="AD140" s="72"/>
      <c r="AE140" s="78" t="s">
        <v>1596</v>
      </c>
      <c r="AF140" s="78">
        <v>265</v>
      </c>
      <c r="AG140" s="78">
        <v>4392</v>
      </c>
      <c r="AH140" s="78">
        <v>389</v>
      </c>
      <c r="AI140" s="78">
        <v>400</v>
      </c>
      <c r="AJ140" s="78"/>
      <c r="AK140" s="78" t="s">
        <v>1757</v>
      </c>
      <c r="AL140" s="78"/>
      <c r="AM140" s="83" t="s">
        <v>1932</v>
      </c>
      <c r="AN140" s="78"/>
      <c r="AO140" s="80">
        <v>43384.44283564815</v>
      </c>
      <c r="AP140" s="83" t="s">
        <v>2079</v>
      </c>
      <c r="AQ140" s="78" t="b">
        <v>0</v>
      </c>
      <c r="AR140" s="78" t="b">
        <v>0</v>
      </c>
      <c r="AS140" s="78" t="b">
        <v>0</v>
      </c>
      <c r="AT140" s="78"/>
      <c r="AU140" s="78">
        <v>13</v>
      </c>
      <c r="AV140" s="83" t="s">
        <v>2113</v>
      </c>
      <c r="AW140" s="78" t="b">
        <v>1</v>
      </c>
      <c r="AX140" s="78" t="s">
        <v>2191</v>
      </c>
      <c r="AY140" s="83" t="s">
        <v>2329</v>
      </c>
      <c r="AZ140" s="78" t="s">
        <v>65</v>
      </c>
      <c r="BA140" s="78" t="str">
        <f>REPLACE(INDEX(GroupVertices[Group],MATCH(Vertices[[#This Row],[Vertex]],GroupVertices[Vertex],0)),1,1,"")</f>
        <v>2</v>
      </c>
      <c r="BB140" s="48"/>
      <c r="BC140" s="48"/>
      <c r="BD140" s="48"/>
      <c r="BE140" s="48"/>
      <c r="BF140" s="48"/>
      <c r="BG140" s="48"/>
      <c r="BH140" s="48"/>
      <c r="BI140" s="48"/>
      <c r="BJ140" s="48"/>
      <c r="BK140" s="48"/>
      <c r="BL140" s="48"/>
      <c r="BM140" s="49"/>
      <c r="BN140" s="48"/>
      <c r="BO140" s="49"/>
      <c r="BP140" s="48"/>
      <c r="BQ140" s="49"/>
      <c r="BR140" s="48"/>
      <c r="BS140" s="49"/>
      <c r="BT140" s="48"/>
      <c r="BU140" s="2"/>
      <c r="BV140" s="3"/>
      <c r="BW140" s="3"/>
      <c r="BX140" s="3"/>
      <c r="BY140" s="3"/>
    </row>
    <row r="141" spans="1:77" ht="41.45" customHeight="1">
      <c r="A141" s="64" t="s">
        <v>305</v>
      </c>
      <c r="C141" s="65"/>
      <c r="D141" s="65" t="s">
        <v>64</v>
      </c>
      <c r="E141" s="66">
        <v>162.1651933708718</v>
      </c>
      <c r="F141" s="68">
        <v>99.999743032295</v>
      </c>
      <c r="G141" s="102" t="s">
        <v>770</v>
      </c>
      <c r="H141" s="65"/>
      <c r="I141" s="69" t="s">
        <v>305</v>
      </c>
      <c r="J141" s="70"/>
      <c r="K141" s="70"/>
      <c r="L141" s="69" t="s">
        <v>2500</v>
      </c>
      <c r="M141" s="73">
        <v>1.0856387704876909</v>
      </c>
      <c r="N141" s="74">
        <v>1978.546630859375</v>
      </c>
      <c r="O141" s="74">
        <v>3791.373291015625</v>
      </c>
      <c r="P141" s="75"/>
      <c r="Q141" s="76"/>
      <c r="R141" s="76"/>
      <c r="S141" s="88"/>
      <c r="T141" s="48">
        <v>1</v>
      </c>
      <c r="U141" s="48">
        <v>2</v>
      </c>
      <c r="V141" s="49">
        <v>0</v>
      </c>
      <c r="W141" s="49">
        <v>0.002525</v>
      </c>
      <c r="X141" s="49">
        <v>0.00705</v>
      </c>
      <c r="Y141" s="49">
        <v>0.654961</v>
      </c>
      <c r="Z141" s="49">
        <v>0.5</v>
      </c>
      <c r="AA141" s="49">
        <v>0.5</v>
      </c>
      <c r="AB141" s="71">
        <v>141</v>
      </c>
      <c r="AC141" s="71"/>
      <c r="AD141" s="72"/>
      <c r="AE141" s="78" t="s">
        <v>1597</v>
      </c>
      <c r="AF141" s="78">
        <v>1241</v>
      </c>
      <c r="AG141" s="78">
        <v>631</v>
      </c>
      <c r="AH141" s="78">
        <v>317</v>
      </c>
      <c r="AI141" s="78">
        <v>472</v>
      </c>
      <c r="AJ141" s="78"/>
      <c r="AK141" s="78" t="s">
        <v>1758</v>
      </c>
      <c r="AL141" s="78" t="s">
        <v>1435</v>
      </c>
      <c r="AM141" s="83" t="s">
        <v>1933</v>
      </c>
      <c r="AN141" s="78"/>
      <c r="AO141" s="80">
        <v>43375.349375</v>
      </c>
      <c r="AP141" s="83" t="s">
        <v>2080</v>
      </c>
      <c r="AQ141" s="78" t="b">
        <v>1</v>
      </c>
      <c r="AR141" s="78" t="b">
        <v>0</v>
      </c>
      <c r="AS141" s="78" t="b">
        <v>0</v>
      </c>
      <c r="AT141" s="78"/>
      <c r="AU141" s="78">
        <v>9</v>
      </c>
      <c r="AV141" s="78"/>
      <c r="AW141" s="78" t="b">
        <v>0</v>
      </c>
      <c r="AX141" s="78" t="s">
        <v>2191</v>
      </c>
      <c r="AY141" s="83" t="s">
        <v>2330</v>
      </c>
      <c r="AZ141" s="78" t="s">
        <v>66</v>
      </c>
      <c r="BA141" s="78" t="str">
        <f>REPLACE(INDEX(GroupVertices[Group],MATCH(Vertices[[#This Row],[Vertex]],GroupVertices[Vertex],0)),1,1,"")</f>
        <v>1</v>
      </c>
      <c r="BB141" s="48"/>
      <c r="BC141" s="48"/>
      <c r="BD141" s="48"/>
      <c r="BE141" s="48"/>
      <c r="BF141" s="48"/>
      <c r="BG141" s="48"/>
      <c r="BH141" s="119" t="s">
        <v>3058</v>
      </c>
      <c r="BI141" s="119" t="s">
        <v>3058</v>
      </c>
      <c r="BJ141" s="119" t="s">
        <v>3135</v>
      </c>
      <c r="BK141" s="119" t="s">
        <v>3135</v>
      </c>
      <c r="BL141" s="119">
        <v>0</v>
      </c>
      <c r="BM141" s="123">
        <v>0</v>
      </c>
      <c r="BN141" s="119">
        <v>0</v>
      </c>
      <c r="BO141" s="123">
        <v>0</v>
      </c>
      <c r="BP141" s="119">
        <v>0</v>
      </c>
      <c r="BQ141" s="123">
        <v>0</v>
      </c>
      <c r="BR141" s="119">
        <v>40</v>
      </c>
      <c r="BS141" s="123">
        <v>100</v>
      </c>
      <c r="BT141" s="119">
        <v>40</v>
      </c>
      <c r="BU141" s="2"/>
      <c r="BV141" s="3"/>
      <c r="BW141" s="3"/>
      <c r="BX141" s="3"/>
      <c r="BY141" s="3"/>
    </row>
    <row r="142" spans="1:77" ht="41.45" customHeight="1">
      <c r="A142" s="64" t="s">
        <v>361</v>
      </c>
      <c r="C142" s="65"/>
      <c r="D142" s="65" t="s">
        <v>64</v>
      </c>
      <c r="E142" s="66">
        <v>171.2294098552562</v>
      </c>
      <c r="F142" s="68">
        <v>99.98564312686078</v>
      </c>
      <c r="G142" s="102" t="s">
        <v>2166</v>
      </c>
      <c r="H142" s="65"/>
      <c r="I142" s="69" t="s">
        <v>361</v>
      </c>
      <c r="J142" s="70"/>
      <c r="K142" s="70"/>
      <c r="L142" s="69" t="s">
        <v>2501</v>
      </c>
      <c r="M142" s="73">
        <v>5.7846672548649565</v>
      </c>
      <c r="N142" s="74">
        <v>1371.1160888671875</v>
      </c>
      <c r="O142" s="74">
        <v>5752.48876953125</v>
      </c>
      <c r="P142" s="75"/>
      <c r="Q142" s="76"/>
      <c r="R142" s="76"/>
      <c r="S142" s="88"/>
      <c r="T142" s="48">
        <v>2</v>
      </c>
      <c r="U142" s="48">
        <v>0</v>
      </c>
      <c r="V142" s="49">
        <v>0</v>
      </c>
      <c r="W142" s="49">
        <v>0.002525</v>
      </c>
      <c r="X142" s="49">
        <v>0.00705</v>
      </c>
      <c r="Y142" s="49">
        <v>0.654961</v>
      </c>
      <c r="Z142" s="49">
        <v>1</v>
      </c>
      <c r="AA142" s="49">
        <v>0</v>
      </c>
      <c r="AB142" s="71">
        <v>142</v>
      </c>
      <c r="AC142" s="71"/>
      <c r="AD142" s="72"/>
      <c r="AE142" s="78" t="s">
        <v>1598</v>
      </c>
      <c r="AF142" s="78">
        <v>50</v>
      </c>
      <c r="AG142" s="78">
        <v>34486</v>
      </c>
      <c r="AH142" s="78">
        <v>4707</v>
      </c>
      <c r="AI142" s="78">
        <v>986</v>
      </c>
      <c r="AJ142" s="78"/>
      <c r="AK142" s="78" t="s">
        <v>1759</v>
      </c>
      <c r="AL142" s="78"/>
      <c r="AM142" s="83" t="s">
        <v>1934</v>
      </c>
      <c r="AN142" s="78"/>
      <c r="AO142" s="80">
        <v>40996.31508101852</v>
      </c>
      <c r="AP142" s="83" t="s">
        <v>2081</v>
      </c>
      <c r="AQ142" s="78" t="b">
        <v>0</v>
      </c>
      <c r="AR142" s="78" t="b">
        <v>0</v>
      </c>
      <c r="AS142" s="78" t="b">
        <v>1</v>
      </c>
      <c r="AT142" s="78"/>
      <c r="AU142" s="78">
        <v>379</v>
      </c>
      <c r="AV142" s="83" t="s">
        <v>2113</v>
      </c>
      <c r="AW142" s="78" t="b">
        <v>1</v>
      </c>
      <c r="AX142" s="78" t="s">
        <v>2191</v>
      </c>
      <c r="AY142" s="83" t="s">
        <v>2331</v>
      </c>
      <c r="AZ142" s="78" t="s">
        <v>65</v>
      </c>
      <c r="BA142" s="78" t="str">
        <f>REPLACE(INDEX(GroupVertices[Group],MATCH(Vertices[[#This Row],[Vertex]],GroupVertices[Vertex],0)),1,1,"")</f>
        <v>1</v>
      </c>
      <c r="BB142" s="48"/>
      <c r="BC142" s="48"/>
      <c r="BD142" s="48"/>
      <c r="BE142" s="48"/>
      <c r="BF142" s="48"/>
      <c r="BG142" s="48"/>
      <c r="BH142" s="48"/>
      <c r="BI142" s="48"/>
      <c r="BJ142" s="48"/>
      <c r="BK142" s="48"/>
      <c r="BL142" s="48"/>
      <c r="BM142" s="49"/>
      <c r="BN142" s="48"/>
      <c r="BO142" s="49"/>
      <c r="BP142" s="48"/>
      <c r="BQ142" s="49"/>
      <c r="BR142" s="48"/>
      <c r="BS142" s="49"/>
      <c r="BT142" s="48"/>
      <c r="BU142" s="2"/>
      <c r="BV142" s="3"/>
      <c r="BW142" s="3"/>
      <c r="BX142" s="3"/>
      <c r="BY142" s="3"/>
    </row>
    <row r="143" spans="1:77" ht="41.45" customHeight="1">
      <c r="A143" s="64" t="s">
        <v>362</v>
      </c>
      <c r="C143" s="65"/>
      <c r="D143" s="65" t="s">
        <v>64</v>
      </c>
      <c r="E143" s="66">
        <v>162.33922204358927</v>
      </c>
      <c r="F143" s="68">
        <v>99.99947232077433</v>
      </c>
      <c r="G143" s="102" t="s">
        <v>2167</v>
      </c>
      <c r="H143" s="65"/>
      <c r="I143" s="69" t="s">
        <v>362</v>
      </c>
      <c r="J143" s="70"/>
      <c r="K143" s="70"/>
      <c r="L143" s="69" t="s">
        <v>2502</v>
      </c>
      <c r="M143" s="73">
        <v>1.1758578966092452</v>
      </c>
      <c r="N143" s="74">
        <v>2328.22216796875</v>
      </c>
      <c r="O143" s="74">
        <v>7532.39111328125</v>
      </c>
      <c r="P143" s="75"/>
      <c r="Q143" s="76"/>
      <c r="R143" s="76"/>
      <c r="S143" s="88"/>
      <c r="T143" s="48">
        <v>1</v>
      </c>
      <c r="U143" s="48">
        <v>0</v>
      </c>
      <c r="V143" s="49">
        <v>0</v>
      </c>
      <c r="W143" s="49">
        <v>0.002519</v>
      </c>
      <c r="X143" s="49">
        <v>0.006449</v>
      </c>
      <c r="Y143" s="49">
        <v>0.376602</v>
      </c>
      <c r="Z143" s="49">
        <v>0</v>
      </c>
      <c r="AA143" s="49">
        <v>0</v>
      </c>
      <c r="AB143" s="71">
        <v>143</v>
      </c>
      <c r="AC143" s="71"/>
      <c r="AD143" s="72"/>
      <c r="AE143" s="78" t="s">
        <v>1599</v>
      </c>
      <c r="AF143" s="78">
        <v>43</v>
      </c>
      <c r="AG143" s="78">
        <v>1281</v>
      </c>
      <c r="AH143" s="78">
        <v>2</v>
      </c>
      <c r="AI143" s="78">
        <v>409</v>
      </c>
      <c r="AJ143" s="78"/>
      <c r="AK143" s="78" t="s">
        <v>1760</v>
      </c>
      <c r="AL143" s="78" t="s">
        <v>1437</v>
      </c>
      <c r="AM143" s="83" t="s">
        <v>1935</v>
      </c>
      <c r="AN143" s="78"/>
      <c r="AO143" s="80">
        <v>43199.4237037037</v>
      </c>
      <c r="AP143" s="78"/>
      <c r="AQ143" s="78" t="b">
        <v>0</v>
      </c>
      <c r="AR143" s="78" t="b">
        <v>0</v>
      </c>
      <c r="AS143" s="78" t="b">
        <v>0</v>
      </c>
      <c r="AT143" s="78"/>
      <c r="AU143" s="78">
        <v>7</v>
      </c>
      <c r="AV143" s="83" t="s">
        <v>2113</v>
      </c>
      <c r="AW143" s="78" t="b">
        <v>1</v>
      </c>
      <c r="AX143" s="78" t="s">
        <v>2191</v>
      </c>
      <c r="AY143" s="83" t="s">
        <v>2332</v>
      </c>
      <c r="AZ143" s="78" t="s">
        <v>65</v>
      </c>
      <c r="BA143" s="78" t="str">
        <f>REPLACE(INDEX(GroupVertices[Group],MATCH(Vertices[[#This Row],[Vertex]],GroupVertices[Vertex],0)),1,1,"")</f>
        <v>1</v>
      </c>
      <c r="BB143" s="48"/>
      <c r="BC143" s="48"/>
      <c r="BD143" s="48"/>
      <c r="BE143" s="48"/>
      <c r="BF143" s="48"/>
      <c r="BG143" s="48"/>
      <c r="BH143" s="48"/>
      <c r="BI143" s="48"/>
      <c r="BJ143" s="48"/>
      <c r="BK143" s="48"/>
      <c r="BL143" s="48"/>
      <c r="BM143" s="49"/>
      <c r="BN143" s="48"/>
      <c r="BO143" s="49"/>
      <c r="BP143" s="48"/>
      <c r="BQ143" s="49"/>
      <c r="BR143" s="48"/>
      <c r="BS143" s="49"/>
      <c r="BT143" s="48"/>
      <c r="BU143" s="2"/>
      <c r="BV143" s="3"/>
      <c r="BW143" s="3"/>
      <c r="BX143" s="3"/>
      <c r="BY143" s="3"/>
    </row>
    <row r="144" spans="1:77" ht="41.45" customHeight="1">
      <c r="A144" s="64" t="s">
        <v>306</v>
      </c>
      <c r="C144" s="65"/>
      <c r="D144" s="65" t="s">
        <v>64</v>
      </c>
      <c r="E144" s="66">
        <v>162.02222212282393</v>
      </c>
      <c r="F144" s="68">
        <v>99.9999654322212</v>
      </c>
      <c r="G144" s="102" t="s">
        <v>771</v>
      </c>
      <c r="H144" s="65"/>
      <c r="I144" s="69" t="s">
        <v>306</v>
      </c>
      <c r="J144" s="70"/>
      <c r="K144" s="70"/>
      <c r="L144" s="69" t="s">
        <v>2503</v>
      </c>
      <c r="M144" s="73">
        <v>1.0115202884124446</v>
      </c>
      <c r="N144" s="74">
        <v>2742.1806640625</v>
      </c>
      <c r="O144" s="74">
        <v>2560.685546875</v>
      </c>
      <c r="P144" s="75"/>
      <c r="Q144" s="76"/>
      <c r="R144" s="76"/>
      <c r="S144" s="88"/>
      <c r="T144" s="48">
        <v>2</v>
      </c>
      <c r="U144" s="48">
        <v>2</v>
      </c>
      <c r="V144" s="49">
        <v>0</v>
      </c>
      <c r="W144" s="49">
        <v>0.002525</v>
      </c>
      <c r="X144" s="49">
        <v>0.00705</v>
      </c>
      <c r="Y144" s="49">
        <v>0.654961</v>
      </c>
      <c r="Z144" s="49">
        <v>1</v>
      </c>
      <c r="AA144" s="49">
        <v>1</v>
      </c>
      <c r="AB144" s="71">
        <v>144</v>
      </c>
      <c r="AC144" s="71"/>
      <c r="AD144" s="72"/>
      <c r="AE144" s="78" t="s">
        <v>1600</v>
      </c>
      <c r="AF144" s="78">
        <v>65</v>
      </c>
      <c r="AG144" s="78">
        <v>97</v>
      </c>
      <c r="AH144" s="78">
        <v>42</v>
      </c>
      <c r="AI144" s="78">
        <v>39</v>
      </c>
      <c r="AJ144" s="78"/>
      <c r="AK144" s="78" t="s">
        <v>1761</v>
      </c>
      <c r="AL144" s="78" t="s">
        <v>1797</v>
      </c>
      <c r="AM144" s="83" t="s">
        <v>1936</v>
      </c>
      <c r="AN144" s="78"/>
      <c r="AO144" s="80">
        <v>42244.45469907407</v>
      </c>
      <c r="AP144" s="83" t="s">
        <v>2082</v>
      </c>
      <c r="AQ144" s="78" t="b">
        <v>0</v>
      </c>
      <c r="AR144" s="78" t="b">
        <v>0</v>
      </c>
      <c r="AS144" s="78" t="b">
        <v>0</v>
      </c>
      <c r="AT144" s="78"/>
      <c r="AU144" s="78">
        <v>4</v>
      </c>
      <c r="AV144" s="83" t="s">
        <v>2113</v>
      </c>
      <c r="AW144" s="78" t="b">
        <v>0</v>
      </c>
      <c r="AX144" s="78" t="s">
        <v>2191</v>
      </c>
      <c r="AY144" s="83" t="s">
        <v>2333</v>
      </c>
      <c r="AZ144" s="78" t="s">
        <v>66</v>
      </c>
      <c r="BA144" s="78" t="str">
        <f>REPLACE(INDEX(GroupVertices[Group],MATCH(Vertices[[#This Row],[Vertex]],GroupVertices[Vertex],0)),1,1,"")</f>
        <v>1</v>
      </c>
      <c r="BB144" s="48"/>
      <c r="BC144" s="48"/>
      <c r="BD144" s="48"/>
      <c r="BE144" s="48"/>
      <c r="BF144" s="48" t="s">
        <v>293</v>
      </c>
      <c r="BG144" s="48" t="s">
        <v>293</v>
      </c>
      <c r="BH144" s="119" t="s">
        <v>3059</v>
      </c>
      <c r="BI144" s="119" t="s">
        <v>3059</v>
      </c>
      <c r="BJ144" s="119" t="s">
        <v>3136</v>
      </c>
      <c r="BK144" s="119" t="s">
        <v>3136</v>
      </c>
      <c r="BL144" s="119">
        <v>0</v>
      </c>
      <c r="BM144" s="123">
        <v>0</v>
      </c>
      <c r="BN144" s="119">
        <v>0</v>
      </c>
      <c r="BO144" s="123">
        <v>0</v>
      </c>
      <c r="BP144" s="119">
        <v>0</v>
      </c>
      <c r="BQ144" s="123">
        <v>0</v>
      </c>
      <c r="BR144" s="119">
        <v>26</v>
      </c>
      <c r="BS144" s="123">
        <v>100</v>
      </c>
      <c r="BT144" s="119">
        <v>26</v>
      </c>
      <c r="BU144" s="2"/>
      <c r="BV144" s="3"/>
      <c r="BW144" s="3"/>
      <c r="BX144" s="3"/>
      <c r="BY144" s="3"/>
    </row>
    <row r="145" spans="1:77" ht="41.45" customHeight="1">
      <c r="A145" s="64" t="s">
        <v>307</v>
      </c>
      <c r="C145" s="65"/>
      <c r="D145" s="65" t="s">
        <v>64</v>
      </c>
      <c r="E145" s="66">
        <v>164.22301549165098</v>
      </c>
      <c r="F145" s="68">
        <v>99.9965419726829</v>
      </c>
      <c r="G145" s="102" t="s">
        <v>772</v>
      </c>
      <c r="H145" s="65"/>
      <c r="I145" s="69" t="s">
        <v>307</v>
      </c>
      <c r="J145" s="70"/>
      <c r="K145" s="70"/>
      <c r="L145" s="69" t="s">
        <v>2504</v>
      </c>
      <c r="M145" s="73">
        <v>2.152445237211178</v>
      </c>
      <c r="N145" s="74">
        <v>2189.86181640625</v>
      </c>
      <c r="O145" s="74">
        <v>1771.460205078125</v>
      </c>
      <c r="P145" s="75"/>
      <c r="Q145" s="76"/>
      <c r="R145" s="76"/>
      <c r="S145" s="88"/>
      <c r="T145" s="48">
        <v>2</v>
      </c>
      <c r="U145" s="48">
        <v>2</v>
      </c>
      <c r="V145" s="49">
        <v>0</v>
      </c>
      <c r="W145" s="49">
        <v>0.002525</v>
      </c>
      <c r="X145" s="49">
        <v>0.00705</v>
      </c>
      <c r="Y145" s="49">
        <v>0.654961</v>
      </c>
      <c r="Z145" s="49">
        <v>1</v>
      </c>
      <c r="AA145" s="49">
        <v>1</v>
      </c>
      <c r="AB145" s="71">
        <v>145</v>
      </c>
      <c r="AC145" s="71"/>
      <c r="AD145" s="72"/>
      <c r="AE145" s="78" t="s">
        <v>1601</v>
      </c>
      <c r="AF145" s="78">
        <v>1938</v>
      </c>
      <c r="AG145" s="78">
        <v>8317</v>
      </c>
      <c r="AH145" s="78">
        <v>10883</v>
      </c>
      <c r="AI145" s="78">
        <v>4316</v>
      </c>
      <c r="AJ145" s="78"/>
      <c r="AK145" s="78" t="s">
        <v>1762</v>
      </c>
      <c r="AL145" s="78" t="s">
        <v>1433</v>
      </c>
      <c r="AM145" s="83" t="s">
        <v>1937</v>
      </c>
      <c r="AN145" s="78"/>
      <c r="AO145" s="80">
        <v>39581.385659722226</v>
      </c>
      <c r="AP145" s="83" t="s">
        <v>2083</v>
      </c>
      <c r="AQ145" s="78" t="b">
        <v>0</v>
      </c>
      <c r="AR145" s="78" t="b">
        <v>0</v>
      </c>
      <c r="AS145" s="78" t="b">
        <v>1</v>
      </c>
      <c r="AT145" s="78"/>
      <c r="AU145" s="78">
        <v>161</v>
      </c>
      <c r="AV145" s="83" t="s">
        <v>2113</v>
      </c>
      <c r="AW145" s="78" t="b">
        <v>1</v>
      </c>
      <c r="AX145" s="78" t="s">
        <v>2191</v>
      </c>
      <c r="AY145" s="83" t="s">
        <v>2334</v>
      </c>
      <c r="AZ145" s="78" t="s">
        <v>66</v>
      </c>
      <c r="BA145" s="78" t="str">
        <f>REPLACE(INDEX(GroupVertices[Group],MATCH(Vertices[[#This Row],[Vertex]],GroupVertices[Vertex],0)),1,1,"")</f>
        <v>1</v>
      </c>
      <c r="BB145" s="48"/>
      <c r="BC145" s="48"/>
      <c r="BD145" s="48"/>
      <c r="BE145" s="48"/>
      <c r="BF145" s="48" t="s">
        <v>293</v>
      </c>
      <c r="BG145" s="48" t="s">
        <v>293</v>
      </c>
      <c r="BH145" s="119" t="s">
        <v>3059</v>
      </c>
      <c r="BI145" s="119" t="s">
        <v>3059</v>
      </c>
      <c r="BJ145" s="119" t="s">
        <v>3136</v>
      </c>
      <c r="BK145" s="119" t="s">
        <v>3136</v>
      </c>
      <c r="BL145" s="119">
        <v>0</v>
      </c>
      <c r="BM145" s="123">
        <v>0</v>
      </c>
      <c r="BN145" s="119">
        <v>0</v>
      </c>
      <c r="BO145" s="123">
        <v>0</v>
      </c>
      <c r="BP145" s="119">
        <v>0</v>
      </c>
      <c r="BQ145" s="123">
        <v>0</v>
      </c>
      <c r="BR145" s="119">
        <v>26</v>
      </c>
      <c r="BS145" s="123">
        <v>100</v>
      </c>
      <c r="BT145" s="119">
        <v>26</v>
      </c>
      <c r="BU145" s="2"/>
      <c r="BV145" s="3"/>
      <c r="BW145" s="3"/>
      <c r="BX145" s="3"/>
      <c r="BY145" s="3"/>
    </row>
    <row r="146" spans="1:77" ht="41.45" customHeight="1">
      <c r="A146" s="64" t="s">
        <v>363</v>
      </c>
      <c r="C146" s="65"/>
      <c r="D146" s="65" t="s">
        <v>64</v>
      </c>
      <c r="E146" s="66">
        <v>177.7940391265786</v>
      </c>
      <c r="F146" s="68">
        <v>99.97543147182189</v>
      </c>
      <c r="G146" s="102" t="s">
        <v>2168</v>
      </c>
      <c r="H146" s="65"/>
      <c r="I146" s="69" t="s">
        <v>363</v>
      </c>
      <c r="J146" s="70"/>
      <c r="K146" s="70"/>
      <c r="L146" s="69" t="s">
        <v>2505</v>
      </c>
      <c r="M146" s="73">
        <v>9.18787149082556</v>
      </c>
      <c r="N146" s="74">
        <v>7228.048828125</v>
      </c>
      <c r="O146" s="74">
        <v>2411.5234375</v>
      </c>
      <c r="P146" s="75"/>
      <c r="Q146" s="76"/>
      <c r="R146" s="76"/>
      <c r="S146" s="88"/>
      <c r="T146" s="48">
        <v>2</v>
      </c>
      <c r="U146" s="48">
        <v>0</v>
      </c>
      <c r="V146" s="49">
        <v>0</v>
      </c>
      <c r="W146" s="49">
        <v>0.002538</v>
      </c>
      <c r="X146" s="49">
        <v>0.007112</v>
      </c>
      <c r="Y146" s="49">
        <v>0.6622</v>
      </c>
      <c r="Z146" s="49">
        <v>1</v>
      </c>
      <c r="AA146" s="49">
        <v>0</v>
      </c>
      <c r="AB146" s="71">
        <v>146</v>
      </c>
      <c r="AC146" s="71"/>
      <c r="AD146" s="72"/>
      <c r="AE146" s="78" t="s">
        <v>1602</v>
      </c>
      <c r="AF146" s="78">
        <v>3328</v>
      </c>
      <c r="AG146" s="78">
        <v>59005</v>
      </c>
      <c r="AH146" s="78">
        <v>9997</v>
      </c>
      <c r="AI146" s="78">
        <v>16562</v>
      </c>
      <c r="AJ146" s="78"/>
      <c r="AK146" s="78" t="s">
        <v>1763</v>
      </c>
      <c r="AL146" s="78" t="s">
        <v>1831</v>
      </c>
      <c r="AM146" s="83" t="s">
        <v>1938</v>
      </c>
      <c r="AN146" s="78"/>
      <c r="AO146" s="80">
        <v>40126.6766087963</v>
      </c>
      <c r="AP146" s="83" t="s">
        <v>2084</v>
      </c>
      <c r="AQ146" s="78" t="b">
        <v>0</v>
      </c>
      <c r="AR146" s="78" t="b">
        <v>0</v>
      </c>
      <c r="AS146" s="78" t="b">
        <v>1</v>
      </c>
      <c r="AT146" s="78"/>
      <c r="AU146" s="78">
        <v>1160</v>
      </c>
      <c r="AV146" s="83" t="s">
        <v>2113</v>
      </c>
      <c r="AW146" s="78" t="b">
        <v>1</v>
      </c>
      <c r="AX146" s="78" t="s">
        <v>2191</v>
      </c>
      <c r="AY146" s="83" t="s">
        <v>2335</v>
      </c>
      <c r="AZ146" s="78" t="s">
        <v>65</v>
      </c>
      <c r="BA146" s="78" t="str">
        <f>REPLACE(INDEX(GroupVertices[Group],MATCH(Vertices[[#This Row],[Vertex]],GroupVertices[Vertex],0)),1,1,"")</f>
        <v>8</v>
      </c>
      <c r="BB146" s="48"/>
      <c r="BC146" s="48"/>
      <c r="BD146" s="48"/>
      <c r="BE146" s="48"/>
      <c r="BF146" s="48"/>
      <c r="BG146" s="48"/>
      <c r="BH146" s="48"/>
      <c r="BI146" s="48"/>
      <c r="BJ146" s="48"/>
      <c r="BK146" s="48"/>
      <c r="BL146" s="48"/>
      <c r="BM146" s="49"/>
      <c r="BN146" s="48"/>
      <c r="BO146" s="49"/>
      <c r="BP146" s="48"/>
      <c r="BQ146" s="49"/>
      <c r="BR146" s="48"/>
      <c r="BS146" s="49"/>
      <c r="BT146" s="48"/>
      <c r="BU146" s="2"/>
      <c r="BV146" s="3"/>
      <c r="BW146" s="3"/>
      <c r="BX146" s="3"/>
      <c r="BY146" s="3"/>
    </row>
    <row r="147" spans="1:77" ht="41.45" customHeight="1">
      <c r="A147" s="64" t="s">
        <v>364</v>
      </c>
      <c r="C147" s="65"/>
      <c r="D147" s="65" t="s">
        <v>64</v>
      </c>
      <c r="E147" s="66">
        <v>163.15822775103965</v>
      </c>
      <c r="F147" s="68">
        <v>99.99819831071014</v>
      </c>
      <c r="G147" s="102" t="s">
        <v>2169</v>
      </c>
      <c r="H147" s="65"/>
      <c r="I147" s="69" t="s">
        <v>364</v>
      </c>
      <c r="J147" s="70"/>
      <c r="K147" s="70"/>
      <c r="L147" s="69" t="s">
        <v>2506</v>
      </c>
      <c r="M147" s="73">
        <v>1.6004429840028371</v>
      </c>
      <c r="N147" s="74">
        <v>194.9122772216797</v>
      </c>
      <c r="O147" s="74">
        <v>6522.1259765625</v>
      </c>
      <c r="P147" s="75"/>
      <c r="Q147" s="76"/>
      <c r="R147" s="76"/>
      <c r="S147" s="88"/>
      <c r="T147" s="48">
        <v>1</v>
      </c>
      <c r="U147" s="48">
        <v>0</v>
      </c>
      <c r="V147" s="49">
        <v>0</v>
      </c>
      <c r="W147" s="49">
        <v>0.002519</v>
      </c>
      <c r="X147" s="49">
        <v>0.006449</v>
      </c>
      <c r="Y147" s="49">
        <v>0.376602</v>
      </c>
      <c r="Z147" s="49">
        <v>0</v>
      </c>
      <c r="AA147" s="49">
        <v>0</v>
      </c>
      <c r="AB147" s="71">
        <v>147</v>
      </c>
      <c r="AC147" s="71"/>
      <c r="AD147" s="72"/>
      <c r="AE147" s="78" t="s">
        <v>1603</v>
      </c>
      <c r="AF147" s="78">
        <v>37</v>
      </c>
      <c r="AG147" s="78">
        <v>4340</v>
      </c>
      <c r="AH147" s="78">
        <v>5684</v>
      </c>
      <c r="AI147" s="78">
        <v>841</v>
      </c>
      <c r="AJ147" s="78"/>
      <c r="AK147" s="78" t="s">
        <v>1764</v>
      </c>
      <c r="AL147" s="78" t="s">
        <v>1437</v>
      </c>
      <c r="AM147" s="83" t="s">
        <v>1939</v>
      </c>
      <c r="AN147" s="78"/>
      <c r="AO147" s="80">
        <v>41155.45738425926</v>
      </c>
      <c r="AP147" s="83" t="s">
        <v>2085</v>
      </c>
      <c r="AQ147" s="78" t="b">
        <v>0</v>
      </c>
      <c r="AR147" s="78" t="b">
        <v>0</v>
      </c>
      <c r="AS147" s="78" t="b">
        <v>0</v>
      </c>
      <c r="AT147" s="78"/>
      <c r="AU147" s="78">
        <v>154</v>
      </c>
      <c r="AV147" s="83" t="s">
        <v>2113</v>
      </c>
      <c r="AW147" s="78" t="b">
        <v>0</v>
      </c>
      <c r="AX147" s="78" t="s">
        <v>2191</v>
      </c>
      <c r="AY147" s="83" t="s">
        <v>2336</v>
      </c>
      <c r="AZ147" s="78" t="s">
        <v>65</v>
      </c>
      <c r="BA147" s="78" t="str">
        <f>REPLACE(INDEX(GroupVertices[Group],MATCH(Vertices[[#This Row],[Vertex]],GroupVertices[Vertex],0)),1,1,"")</f>
        <v>1</v>
      </c>
      <c r="BB147" s="48"/>
      <c r="BC147" s="48"/>
      <c r="BD147" s="48"/>
      <c r="BE147" s="48"/>
      <c r="BF147" s="48"/>
      <c r="BG147" s="48"/>
      <c r="BH147" s="48"/>
      <c r="BI147" s="48"/>
      <c r="BJ147" s="48"/>
      <c r="BK147" s="48"/>
      <c r="BL147" s="48"/>
      <c r="BM147" s="49"/>
      <c r="BN147" s="48"/>
      <c r="BO147" s="49"/>
      <c r="BP147" s="48"/>
      <c r="BQ147" s="49"/>
      <c r="BR147" s="48"/>
      <c r="BS147" s="49"/>
      <c r="BT147" s="48"/>
      <c r="BU147" s="2"/>
      <c r="BV147" s="3"/>
      <c r="BW147" s="3"/>
      <c r="BX147" s="3"/>
      <c r="BY147" s="3"/>
    </row>
    <row r="148" spans="1:77" ht="41.45" customHeight="1">
      <c r="A148" s="64" t="s">
        <v>310</v>
      </c>
      <c r="C148" s="65"/>
      <c r="D148" s="65" t="s">
        <v>64</v>
      </c>
      <c r="E148" s="66">
        <v>162.0176706036913</v>
      </c>
      <c r="F148" s="68">
        <v>99.99997251236867</v>
      </c>
      <c r="G148" s="102" t="s">
        <v>2170</v>
      </c>
      <c r="H148" s="65"/>
      <c r="I148" s="69" t="s">
        <v>310</v>
      </c>
      <c r="J148" s="70"/>
      <c r="K148" s="70"/>
      <c r="L148" s="69" t="s">
        <v>2507</v>
      </c>
      <c r="M148" s="73">
        <v>1.009160711267727</v>
      </c>
      <c r="N148" s="74">
        <v>1450.871337890625</v>
      </c>
      <c r="O148" s="74">
        <v>2424.530517578125</v>
      </c>
      <c r="P148" s="75"/>
      <c r="Q148" s="76"/>
      <c r="R148" s="76"/>
      <c r="S148" s="88"/>
      <c r="T148" s="48">
        <v>1</v>
      </c>
      <c r="U148" s="48">
        <v>2</v>
      </c>
      <c r="V148" s="49">
        <v>0</v>
      </c>
      <c r="W148" s="49">
        <v>0.002525</v>
      </c>
      <c r="X148" s="49">
        <v>0.00705</v>
      </c>
      <c r="Y148" s="49">
        <v>0.654961</v>
      </c>
      <c r="Z148" s="49">
        <v>0.5</v>
      </c>
      <c r="AA148" s="49">
        <v>0.5</v>
      </c>
      <c r="AB148" s="71">
        <v>148</v>
      </c>
      <c r="AC148" s="71"/>
      <c r="AD148" s="72"/>
      <c r="AE148" s="78" t="s">
        <v>1604</v>
      </c>
      <c r="AF148" s="78">
        <v>137</v>
      </c>
      <c r="AG148" s="78">
        <v>80</v>
      </c>
      <c r="AH148" s="78">
        <v>154</v>
      </c>
      <c r="AI148" s="78">
        <v>44</v>
      </c>
      <c r="AJ148" s="78"/>
      <c r="AK148" s="78" t="s">
        <v>1765</v>
      </c>
      <c r="AL148" s="78"/>
      <c r="AM148" s="78"/>
      <c r="AN148" s="78"/>
      <c r="AO148" s="80">
        <v>41400.60597222222</v>
      </c>
      <c r="AP148" s="83" t="s">
        <v>2086</v>
      </c>
      <c r="AQ148" s="78" t="b">
        <v>0</v>
      </c>
      <c r="AR148" s="78" t="b">
        <v>0</v>
      </c>
      <c r="AS148" s="78" t="b">
        <v>0</v>
      </c>
      <c r="AT148" s="78"/>
      <c r="AU148" s="78">
        <v>18</v>
      </c>
      <c r="AV148" s="83" t="s">
        <v>2113</v>
      </c>
      <c r="AW148" s="78" t="b">
        <v>0</v>
      </c>
      <c r="AX148" s="78" t="s">
        <v>2191</v>
      </c>
      <c r="AY148" s="83" t="s">
        <v>2337</v>
      </c>
      <c r="AZ148" s="78" t="s">
        <v>66</v>
      </c>
      <c r="BA148" s="78" t="str">
        <f>REPLACE(INDEX(GroupVertices[Group],MATCH(Vertices[[#This Row],[Vertex]],GroupVertices[Vertex],0)),1,1,"")</f>
        <v>1</v>
      </c>
      <c r="BB148" s="48" t="s">
        <v>506</v>
      </c>
      <c r="BC148" s="48" t="s">
        <v>506</v>
      </c>
      <c r="BD148" s="48" t="s">
        <v>539</v>
      </c>
      <c r="BE148" s="48" t="s">
        <v>539</v>
      </c>
      <c r="BF148" s="48" t="s">
        <v>589</v>
      </c>
      <c r="BG148" s="48" t="s">
        <v>589</v>
      </c>
      <c r="BH148" s="119" t="s">
        <v>3060</v>
      </c>
      <c r="BI148" s="119" t="s">
        <v>3060</v>
      </c>
      <c r="BJ148" s="119" t="s">
        <v>3137</v>
      </c>
      <c r="BK148" s="119" t="s">
        <v>3137</v>
      </c>
      <c r="BL148" s="119">
        <v>1</v>
      </c>
      <c r="BM148" s="123">
        <v>3.125</v>
      </c>
      <c r="BN148" s="119">
        <v>0</v>
      </c>
      <c r="BO148" s="123">
        <v>0</v>
      </c>
      <c r="BP148" s="119">
        <v>0</v>
      </c>
      <c r="BQ148" s="123">
        <v>0</v>
      </c>
      <c r="BR148" s="119">
        <v>31</v>
      </c>
      <c r="BS148" s="123">
        <v>96.875</v>
      </c>
      <c r="BT148" s="119">
        <v>32</v>
      </c>
      <c r="BU148" s="2"/>
      <c r="BV148" s="3"/>
      <c r="BW148" s="3"/>
      <c r="BX148" s="3"/>
      <c r="BY148" s="3"/>
    </row>
    <row r="149" spans="1:77" ht="41.45" customHeight="1">
      <c r="A149" s="64" t="s">
        <v>365</v>
      </c>
      <c r="C149" s="65"/>
      <c r="D149" s="65" t="s">
        <v>64</v>
      </c>
      <c r="E149" s="66">
        <v>194.6574175129012</v>
      </c>
      <c r="F149" s="68">
        <v>99.94919952546908</v>
      </c>
      <c r="G149" s="102" t="s">
        <v>2171</v>
      </c>
      <c r="H149" s="65"/>
      <c r="I149" s="69" t="s">
        <v>365</v>
      </c>
      <c r="J149" s="70"/>
      <c r="K149" s="70"/>
      <c r="L149" s="69" t="s">
        <v>2508</v>
      </c>
      <c r="M149" s="73">
        <v>17.930104812004178</v>
      </c>
      <c r="N149" s="74">
        <v>2803.253662109375</v>
      </c>
      <c r="O149" s="74">
        <v>4073.8134765625</v>
      </c>
      <c r="P149" s="75"/>
      <c r="Q149" s="76"/>
      <c r="R149" s="76"/>
      <c r="S149" s="88"/>
      <c r="T149" s="48">
        <v>2</v>
      </c>
      <c r="U149" s="48">
        <v>0</v>
      </c>
      <c r="V149" s="49">
        <v>0</v>
      </c>
      <c r="W149" s="49">
        <v>0.002525</v>
      </c>
      <c r="X149" s="49">
        <v>0.00705</v>
      </c>
      <c r="Y149" s="49">
        <v>0.654961</v>
      </c>
      <c r="Z149" s="49">
        <v>1</v>
      </c>
      <c r="AA149" s="49">
        <v>0</v>
      </c>
      <c r="AB149" s="71">
        <v>149</v>
      </c>
      <c r="AC149" s="71"/>
      <c r="AD149" s="72"/>
      <c r="AE149" s="78" t="s">
        <v>1605</v>
      </c>
      <c r="AF149" s="78">
        <v>1720</v>
      </c>
      <c r="AG149" s="78">
        <v>121990</v>
      </c>
      <c r="AH149" s="78">
        <v>37844</v>
      </c>
      <c r="AI149" s="78">
        <v>25130</v>
      </c>
      <c r="AJ149" s="78"/>
      <c r="AK149" s="78" t="s">
        <v>1766</v>
      </c>
      <c r="AL149" s="78" t="s">
        <v>1832</v>
      </c>
      <c r="AM149" s="83" t="s">
        <v>1940</v>
      </c>
      <c r="AN149" s="78"/>
      <c r="AO149" s="80">
        <v>40466.06260416667</v>
      </c>
      <c r="AP149" s="83" t="s">
        <v>2087</v>
      </c>
      <c r="AQ149" s="78" t="b">
        <v>0</v>
      </c>
      <c r="AR149" s="78" t="b">
        <v>0</v>
      </c>
      <c r="AS149" s="78" t="b">
        <v>1</v>
      </c>
      <c r="AT149" s="78"/>
      <c r="AU149" s="78">
        <v>2198</v>
      </c>
      <c r="AV149" s="83" t="s">
        <v>2113</v>
      </c>
      <c r="AW149" s="78" t="b">
        <v>1</v>
      </c>
      <c r="AX149" s="78" t="s">
        <v>2191</v>
      </c>
      <c r="AY149" s="83" t="s">
        <v>2338</v>
      </c>
      <c r="AZ149" s="78" t="s">
        <v>65</v>
      </c>
      <c r="BA149" s="78" t="str">
        <f>REPLACE(INDEX(GroupVertices[Group],MATCH(Vertices[[#This Row],[Vertex]],GroupVertices[Vertex],0)),1,1,"")</f>
        <v>1</v>
      </c>
      <c r="BB149" s="48"/>
      <c r="BC149" s="48"/>
      <c r="BD149" s="48"/>
      <c r="BE149" s="48"/>
      <c r="BF149" s="48"/>
      <c r="BG149" s="48"/>
      <c r="BH149" s="48"/>
      <c r="BI149" s="48"/>
      <c r="BJ149" s="48"/>
      <c r="BK149" s="48"/>
      <c r="BL149" s="48"/>
      <c r="BM149" s="49"/>
      <c r="BN149" s="48"/>
      <c r="BO149" s="49"/>
      <c r="BP149" s="48"/>
      <c r="BQ149" s="49"/>
      <c r="BR149" s="48"/>
      <c r="BS149" s="49"/>
      <c r="BT149" s="48"/>
      <c r="BU149" s="2"/>
      <c r="BV149" s="3"/>
      <c r="BW149" s="3"/>
      <c r="BX149" s="3"/>
      <c r="BY149" s="3"/>
    </row>
    <row r="150" spans="1:77" ht="41.45" customHeight="1">
      <c r="A150" s="64" t="s">
        <v>366</v>
      </c>
      <c r="C150" s="65"/>
      <c r="D150" s="65" t="s">
        <v>64</v>
      </c>
      <c r="E150" s="66">
        <v>162.2503335522936</v>
      </c>
      <c r="F150" s="68">
        <v>99.99961059188949</v>
      </c>
      <c r="G150" s="102" t="s">
        <v>2172</v>
      </c>
      <c r="H150" s="65"/>
      <c r="I150" s="69" t="s">
        <v>366</v>
      </c>
      <c r="J150" s="70"/>
      <c r="K150" s="70"/>
      <c r="L150" s="69" t="s">
        <v>2509</v>
      </c>
      <c r="M150" s="73">
        <v>1.1297767429594667</v>
      </c>
      <c r="N150" s="74">
        <v>2470.52685546875</v>
      </c>
      <c r="O150" s="74">
        <v>8905.966796875</v>
      </c>
      <c r="P150" s="75"/>
      <c r="Q150" s="76"/>
      <c r="R150" s="76"/>
      <c r="S150" s="88"/>
      <c r="T150" s="48">
        <v>1</v>
      </c>
      <c r="U150" s="48">
        <v>0</v>
      </c>
      <c r="V150" s="49">
        <v>0</v>
      </c>
      <c r="W150" s="49">
        <v>0.002519</v>
      </c>
      <c r="X150" s="49">
        <v>0.006449</v>
      </c>
      <c r="Y150" s="49">
        <v>0.376602</v>
      </c>
      <c r="Z150" s="49">
        <v>0</v>
      </c>
      <c r="AA150" s="49">
        <v>0</v>
      </c>
      <c r="AB150" s="71">
        <v>150</v>
      </c>
      <c r="AC150" s="71"/>
      <c r="AD150" s="72"/>
      <c r="AE150" s="78" t="s">
        <v>1606</v>
      </c>
      <c r="AF150" s="78">
        <v>179</v>
      </c>
      <c r="AG150" s="78">
        <v>949</v>
      </c>
      <c r="AH150" s="78">
        <v>307</v>
      </c>
      <c r="AI150" s="78">
        <v>84</v>
      </c>
      <c r="AJ150" s="78"/>
      <c r="AK150" s="78" t="s">
        <v>1767</v>
      </c>
      <c r="AL150" s="78" t="s">
        <v>1833</v>
      </c>
      <c r="AM150" s="78"/>
      <c r="AN150" s="78"/>
      <c r="AO150" s="80">
        <v>40759.73939814815</v>
      </c>
      <c r="AP150" s="78"/>
      <c r="AQ150" s="78" t="b">
        <v>1</v>
      </c>
      <c r="AR150" s="78" t="b">
        <v>0</v>
      </c>
      <c r="AS150" s="78" t="b">
        <v>1</v>
      </c>
      <c r="AT150" s="78"/>
      <c r="AU150" s="78">
        <v>32</v>
      </c>
      <c r="AV150" s="83" t="s">
        <v>2113</v>
      </c>
      <c r="AW150" s="78" t="b">
        <v>0</v>
      </c>
      <c r="AX150" s="78" t="s">
        <v>2191</v>
      </c>
      <c r="AY150" s="83" t="s">
        <v>2339</v>
      </c>
      <c r="AZ150" s="78" t="s">
        <v>65</v>
      </c>
      <c r="BA150" s="78" t="str">
        <f>REPLACE(INDEX(GroupVertices[Group],MATCH(Vertices[[#This Row],[Vertex]],GroupVertices[Vertex],0)),1,1,"")</f>
        <v>1</v>
      </c>
      <c r="BB150" s="48"/>
      <c r="BC150" s="48"/>
      <c r="BD150" s="48"/>
      <c r="BE150" s="48"/>
      <c r="BF150" s="48"/>
      <c r="BG150" s="48"/>
      <c r="BH150" s="48"/>
      <c r="BI150" s="48"/>
      <c r="BJ150" s="48"/>
      <c r="BK150" s="48"/>
      <c r="BL150" s="48"/>
      <c r="BM150" s="49"/>
      <c r="BN150" s="48"/>
      <c r="BO150" s="49"/>
      <c r="BP150" s="48"/>
      <c r="BQ150" s="49"/>
      <c r="BR150" s="48"/>
      <c r="BS150" s="49"/>
      <c r="BT150" s="48"/>
      <c r="BU150" s="2"/>
      <c r="BV150" s="3"/>
      <c r="BW150" s="3"/>
      <c r="BX150" s="3"/>
      <c r="BY150" s="3"/>
    </row>
    <row r="151" spans="1:77" ht="41.45" customHeight="1">
      <c r="A151" s="64" t="s">
        <v>367</v>
      </c>
      <c r="C151" s="65"/>
      <c r="D151" s="65" t="s">
        <v>64</v>
      </c>
      <c r="E151" s="66">
        <v>1000</v>
      </c>
      <c r="F151" s="68">
        <v>98.6964432310028</v>
      </c>
      <c r="G151" s="102" t="s">
        <v>2173</v>
      </c>
      <c r="H151" s="65"/>
      <c r="I151" s="69" t="s">
        <v>367</v>
      </c>
      <c r="J151" s="70"/>
      <c r="K151" s="70"/>
      <c r="L151" s="69" t="s">
        <v>2510</v>
      </c>
      <c r="M151" s="73">
        <v>435.43201921446513</v>
      </c>
      <c r="N151" s="74">
        <v>2288.615234375</v>
      </c>
      <c r="O151" s="74">
        <v>1082.187255859375</v>
      </c>
      <c r="P151" s="75"/>
      <c r="Q151" s="76"/>
      <c r="R151" s="76"/>
      <c r="S151" s="88"/>
      <c r="T151" s="48">
        <v>1</v>
      </c>
      <c r="U151" s="48">
        <v>0</v>
      </c>
      <c r="V151" s="49">
        <v>0</v>
      </c>
      <c r="W151" s="49">
        <v>0.002519</v>
      </c>
      <c r="X151" s="49">
        <v>0.006449</v>
      </c>
      <c r="Y151" s="49">
        <v>0.376602</v>
      </c>
      <c r="Z151" s="49">
        <v>0</v>
      </c>
      <c r="AA151" s="49">
        <v>0</v>
      </c>
      <c r="AB151" s="71">
        <v>151</v>
      </c>
      <c r="AC151" s="71"/>
      <c r="AD151" s="72"/>
      <c r="AE151" s="78" t="s">
        <v>1607</v>
      </c>
      <c r="AF151" s="78">
        <v>52</v>
      </c>
      <c r="AG151" s="78">
        <v>3129958</v>
      </c>
      <c r="AH151" s="78">
        <v>1934</v>
      </c>
      <c r="AI151" s="78">
        <v>166</v>
      </c>
      <c r="AJ151" s="78"/>
      <c r="AK151" s="78" t="s">
        <v>1768</v>
      </c>
      <c r="AL151" s="78" t="s">
        <v>1435</v>
      </c>
      <c r="AM151" s="83" t="s">
        <v>1941</v>
      </c>
      <c r="AN151" s="78"/>
      <c r="AO151" s="80">
        <v>40134.15949074074</v>
      </c>
      <c r="AP151" s="83" t="s">
        <v>2088</v>
      </c>
      <c r="AQ151" s="78" t="b">
        <v>0</v>
      </c>
      <c r="AR151" s="78" t="b">
        <v>0</v>
      </c>
      <c r="AS151" s="78" t="b">
        <v>1</v>
      </c>
      <c r="AT151" s="78"/>
      <c r="AU151" s="78">
        <v>5843</v>
      </c>
      <c r="AV151" s="83" t="s">
        <v>2116</v>
      </c>
      <c r="AW151" s="78" t="b">
        <v>1</v>
      </c>
      <c r="AX151" s="78" t="s">
        <v>2191</v>
      </c>
      <c r="AY151" s="83" t="s">
        <v>2340</v>
      </c>
      <c r="AZ151" s="78" t="s">
        <v>65</v>
      </c>
      <c r="BA151" s="78" t="str">
        <f>REPLACE(INDEX(GroupVertices[Group],MATCH(Vertices[[#This Row],[Vertex]],GroupVertices[Vertex],0)),1,1,"")</f>
        <v>1</v>
      </c>
      <c r="BB151" s="48"/>
      <c r="BC151" s="48"/>
      <c r="BD151" s="48"/>
      <c r="BE151" s="48"/>
      <c r="BF151" s="48"/>
      <c r="BG151" s="48"/>
      <c r="BH151" s="48"/>
      <c r="BI151" s="48"/>
      <c r="BJ151" s="48"/>
      <c r="BK151" s="48"/>
      <c r="BL151" s="48"/>
      <c r="BM151" s="49"/>
      <c r="BN151" s="48"/>
      <c r="BO151" s="49"/>
      <c r="BP151" s="48"/>
      <c r="BQ151" s="49"/>
      <c r="BR151" s="48"/>
      <c r="BS151" s="49"/>
      <c r="BT151" s="48"/>
      <c r="BU151" s="2"/>
      <c r="BV151" s="3"/>
      <c r="BW151" s="3"/>
      <c r="BX151" s="3"/>
      <c r="BY151" s="3"/>
    </row>
    <row r="152" spans="1:77" ht="41.45" customHeight="1">
      <c r="A152" s="64" t="s">
        <v>368</v>
      </c>
      <c r="C152" s="65"/>
      <c r="D152" s="65" t="s">
        <v>64</v>
      </c>
      <c r="E152" s="66">
        <v>165.85674312383864</v>
      </c>
      <c r="F152" s="68">
        <v>99.99400061622272</v>
      </c>
      <c r="G152" s="102" t="s">
        <v>2174</v>
      </c>
      <c r="H152" s="65"/>
      <c r="I152" s="69" t="s">
        <v>368</v>
      </c>
      <c r="J152" s="70"/>
      <c r="K152" s="70"/>
      <c r="L152" s="69" t="s">
        <v>2511</v>
      </c>
      <c r="M152" s="73">
        <v>2.9993946335092163</v>
      </c>
      <c r="N152" s="74">
        <v>2861.54150390625</v>
      </c>
      <c r="O152" s="74">
        <v>3194.93701171875</v>
      </c>
      <c r="P152" s="75"/>
      <c r="Q152" s="76"/>
      <c r="R152" s="76"/>
      <c r="S152" s="88"/>
      <c r="T152" s="48">
        <v>1</v>
      </c>
      <c r="U152" s="48">
        <v>0</v>
      </c>
      <c r="V152" s="49">
        <v>0</v>
      </c>
      <c r="W152" s="49">
        <v>0.002519</v>
      </c>
      <c r="X152" s="49">
        <v>0.006449</v>
      </c>
      <c r="Y152" s="49">
        <v>0.376602</v>
      </c>
      <c r="Z152" s="49">
        <v>0</v>
      </c>
      <c r="AA152" s="49">
        <v>0</v>
      </c>
      <c r="AB152" s="71">
        <v>152</v>
      </c>
      <c r="AC152" s="71"/>
      <c r="AD152" s="72"/>
      <c r="AE152" s="78" t="s">
        <v>1608</v>
      </c>
      <c r="AF152" s="78">
        <v>3058</v>
      </c>
      <c r="AG152" s="78">
        <v>14419</v>
      </c>
      <c r="AH152" s="78">
        <v>2715</v>
      </c>
      <c r="AI152" s="78">
        <v>5834</v>
      </c>
      <c r="AJ152" s="78"/>
      <c r="AK152" s="78" t="s">
        <v>1769</v>
      </c>
      <c r="AL152" s="78" t="s">
        <v>1797</v>
      </c>
      <c r="AM152" s="78"/>
      <c r="AN152" s="78"/>
      <c r="AO152" s="80">
        <v>39925.908055555556</v>
      </c>
      <c r="AP152" s="83" t="s">
        <v>2089</v>
      </c>
      <c r="AQ152" s="78" t="b">
        <v>1</v>
      </c>
      <c r="AR152" s="78" t="b">
        <v>0</v>
      </c>
      <c r="AS152" s="78" t="b">
        <v>1</v>
      </c>
      <c r="AT152" s="78"/>
      <c r="AU152" s="78">
        <v>300</v>
      </c>
      <c r="AV152" s="83" t="s">
        <v>2113</v>
      </c>
      <c r="AW152" s="78" t="b">
        <v>0</v>
      </c>
      <c r="AX152" s="78" t="s">
        <v>2191</v>
      </c>
      <c r="AY152" s="83" t="s">
        <v>2341</v>
      </c>
      <c r="AZ152" s="78" t="s">
        <v>65</v>
      </c>
      <c r="BA152" s="78" t="str">
        <f>REPLACE(INDEX(GroupVertices[Group],MATCH(Vertices[[#This Row],[Vertex]],GroupVertices[Vertex],0)),1,1,"")</f>
        <v>1</v>
      </c>
      <c r="BB152" s="48"/>
      <c r="BC152" s="48"/>
      <c r="BD152" s="48"/>
      <c r="BE152" s="48"/>
      <c r="BF152" s="48"/>
      <c r="BG152" s="48"/>
      <c r="BH152" s="48"/>
      <c r="BI152" s="48"/>
      <c r="BJ152" s="48"/>
      <c r="BK152" s="48"/>
      <c r="BL152" s="48"/>
      <c r="BM152" s="49"/>
      <c r="BN152" s="48"/>
      <c r="BO152" s="49"/>
      <c r="BP152" s="48"/>
      <c r="BQ152" s="49"/>
      <c r="BR152" s="48"/>
      <c r="BS152" s="49"/>
      <c r="BT152" s="48"/>
      <c r="BU152" s="2"/>
      <c r="BV152" s="3"/>
      <c r="BW152" s="3"/>
      <c r="BX152" s="3"/>
      <c r="BY152" s="3"/>
    </row>
    <row r="153" spans="1:77" ht="41.45" customHeight="1">
      <c r="A153" s="64" t="s">
        <v>369</v>
      </c>
      <c r="C153" s="65"/>
      <c r="D153" s="65" t="s">
        <v>64</v>
      </c>
      <c r="E153" s="66">
        <v>170.0971525369144</v>
      </c>
      <c r="F153" s="68">
        <v>99.98740441766218</v>
      </c>
      <c r="G153" s="102" t="s">
        <v>2175</v>
      </c>
      <c r="H153" s="65"/>
      <c r="I153" s="69" t="s">
        <v>369</v>
      </c>
      <c r="J153" s="70"/>
      <c r="K153" s="70"/>
      <c r="L153" s="69" t="s">
        <v>2512</v>
      </c>
      <c r="M153" s="73">
        <v>5.197687740452567</v>
      </c>
      <c r="N153" s="74">
        <v>2817.1904296875</v>
      </c>
      <c r="O153" s="74">
        <v>7219.65283203125</v>
      </c>
      <c r="P153" s="75"/>
      <c r="Q153" s="76"/>
      <c r="R153" s="76"/>
      <c r="S153" s="88"/>
      <c r="T153" s="48">
        <v>1</v>
      </c>
      <c r="U153" s="48">
        <v>0</v>
      </c>
      <c r="V153" s="49">
        <v>0</v>
      </c>
      <c r="W153" s="49">
        <v>0.002519</v>
      </c>
      <c r="X153" s="49">
        <v>0.006449</v>
      </c>
      <c r="Y153" s="49">
        <v>0.376602</v>
      </c>
      <c r="Z153" s="49">
        <v>0</v>
      </c>
      <c r="AA153" s="49">
        <v>0</v>
      </c>
      <c r="AB153" s="71">
        <v>153</v>
      </c>
      <c r="AC153" s="71"/>
      <c r="AD153" s="72"/>
      <c r="AE153" s="78" t="s">
        <v>1609</v>
      </c>
      <c r="AF153" s="78">
        <v>1493</v>
      </c>
      <c r="AG153" s="78">
        <v>30257</v>
      </c>
      <c r="AH153" s="78">
        <v>7619</v>
      </c>
      <c r="AI153" s="78">
        <v>2047</v>
      </c>
      <c r="AJ153" s="78"/>
      <c r="AK153" s="78" t="s">
        <v>1770</v>
      </c>
      <c r="AL153" s="78" t="s">
        <v>1433</v>
      </c>
      <c r="AM153" s="83" t="s">
        <v>1942</v>
      </c>
      <c r="AN153" s="78"/>
      <c r="AO153" s="80">
        <v>40807.55353009259</v>
      </c>
      <c r="AP153" s="83" t="s">
        <v>2090</v>
      </c>
      <c r="AQ153" s="78" t="b">
        <v>0</v>
      </c>
      <c r="AR153" s="78" t="b">
        <v>0</v>
      </c>
      <c r="AS153" s="78" t="b">
        <v>1</v>
      </c>
      <c r="AT153" s="78"/>
      <c r="AU153" s="78">
        <v>640</v>
      </c>
      <c r="AV153" s="83" t="s">
        <v>2113</v>
      </c>
      <c r="AW153" s="78" t="b">
        <v>1</v>
      </c>
      <c r="AX153" s="78" t="s">
        <v>2191</v>
      </c>
      <c r="AY153" s="83" t="s">
        <v>2342</v>
      </c>
      <c r="AZ153" s="78" t="s">
        <v>65</v>
      </c>
      <c r="BA153" s="78" t="str">
        <f>REPLACE(INDEX(GroupVertices[Group],MATCH(Vertices[[#This Row],[Vertex]],GroupVertices[Vertex],0)),1,1,"")</f>
        <v>1</v>
      </c>
      <c r="BB153" s="48"/>
      <c r="BC153" s="48"/>
      <c r="BD153" s="48"/>
      <c r="BE153" s="48"/>
      <c r="BF153" s="48"/>
      <c r="BG153" s="48"/>
      <c r="BH153" s="48"/>
      <c r="BI153" s="48"/>
      <c r="BJ153" s="48"/>
      <c r="BK153" s="48"/>
      <c r="BL153" s="48"/>
      <c r="BM153" s="49"/>
      <c r="BN153" s="48"/>
      <c r="BO153" s="49"/>
      <c r="BP153" s="48"/>
      <c r="BQ153" s="49"/>
      <c r="BR153" s="48"/>
      <c r="BS153" s="49"/>
      <c r="BT153" s="48"/>
      <c r="BU153" s="2"/>
      <c r="BV153" s="3"/>
      <c r="BW153" s="3"/>
      <c r="BX153" s="3"/>
      <c r="BY153" s="3"/>
    </row>
    <row r="154" spans="1:77" ht="41.45" customHeight="1">
      <c r="A154" s="64" t="s">
        <v>311</v>
      </c>
      <c r="C154" s="65"/>
      <c r="D154" s="65" t="s">
        <v>64</v>
      </c>
      <c r="E154" s="66">
        <v>163.5539421791572</v>
      </c>
      <c r="F154" s="68">
        <v>99.99758275436005</v>
      </c>
      <c r="G154" s="102" t="s">
        <v>776</v>
      </c>
      <c r="H154" s="65"/>
      <c r="I154" s="69" t="s">
        <v>311</v>
      </c>
      <c r="J154" s="70"/>
      <c r="K154" s="70"/>
      <c r="L154" s="69" t="s">
        <v>2513</v>
      </c>
      <c r="M154" s="73">
        <v>1.8055873969376948</v>
      </c>
      <c r="N154" s="74">
        <v>775.7136840820312</v>
      </c>
      <c r="O154" s="74">
        <v>6877.18701171875</v>
      </c>
      <c r="P154" s="75"/>
      <c r="Q154" s="76"/>
      <c r="R154" s="76"/>
      <c r="S154" s="88"/>
      <c r="T154" s="48">
        <v>1</v>
      </c>
      <c r="U154" s="48">
        <v>1</v>
      </c>
      <c r="V154" s="49">
        <v>0</v>
      </c>
      <c r="W154" s="49">
        <v>0.002519</v>
      </c>
      <c r="X154" s="49">
        <v>0.006449</v>
      </c>
      <c r="Y154" s="49">
        <v>0.376602</v>
      </c>
      <c r="Z154" s="49">
        <v>0</v>
      </c>
      <c r="AA154" s="49">
        <v>1</v>
      </c>
      <c r="AB154" s="71">
        <v>154</v>
      </c>
      <c r="AC154" s="71"/>
      <c r="AD154" s="72"/>
      <c r="AE154" s="78" t="s">
        <v>1610</v>
      </c>
      <c r="AF154" s="78">
        <v>2683</v>
      </c>
      <c r="AG154" s="78">
        <v>5818</v>
      </c>
      <c r="AH154" s="78">
        <v>3505</v>
      </c>
      <c r="AI154" s="78">
        <v>544</v>
      </c>
      <c r="AJ154" s="78"/>
      <c r="AK154" s="86" t="s">
        <v>1771</v>
      </c>
      <c r="AL154" s="78" t="s">
        <v>1437</v>
      </c>
      <c r="AM154" s="83" t="s">
        <v>1943</v>
      </c>
      <c r="AN154" s="78"/>
      <c r="AO154" s="80">
        <v>39486.367210648146</v>
      </c>
      <c r="AP154" s="83" t="s">
        <v>2091</v>
      </c>
      <c r="AQ154" s="78" t="b">
        <v>0</v>
      </c>
      <c r="AR154" s="78" t="b">
        <v>0</v>
      </c>
      <c r="AS154" s="78" t="b">
        <v>1</v>
      </c>
      <c r="AT154" s="78"/>
      <c r="AU154" s="78">
        <v>293</v>
      </c>
      <c r="AV154" s="83" t="s">
        <v>2113</v>
      </c>
      <c r="AW154" s="78" t="b">
        <v>0</v>
      </c>
      <c r="AX154" s="78" t="s">
        <v>2191</v>
      </c>
      <c r="AY154" s="83" t="s">
        <v>2343</v>
      </c>
      <c r="AZ154" s="78" t="s">
        <v>66</v>
      </c>
      <c r="BA154" s="78" t="str">
        <f>REPLACE(INDEX(GroupVertices[Group],MATCH(Vertices[[#This Row],[Vertex]],GroupVertices[Vertex],0)),1,1,"")</f>
        <v>1</v>
      </c>
      <c r="BB154" s="48"/>
      <c r="BC154" s="48"/>
      <c r="BD154" s="48"/>
      <c r="BE154" s="48"/>
      <c r="BF154" s="48"/>
      <c r="BG154" s="48"/>
      <c r="BH154" s="119" t="s">
        <v>3061</v>
      </c>
      <c r="BI154" s="119" t="s">
        <v>3061</v>
      </c>
      <c r="BJ154" s="119" t="s">
        <v>3138</v>
      </c>
      <c r="BK154" s="119" t="s">
        <v>3138</v>
      </c>
      <c r="BL154" s="119">
        <v>0</v>
      </c>
      <c r="BM154" s="123">
        <v>0</v>
      </c>
      <c r="BN154" s="119">
        <v>0</v>
      </c>
      <c r="BO154" s="123">
        <v>0</v>
      </c>
      <c r="BP154" s="119">
        <v>0</v>
      </c>
      <c r="BQ154" s="123">
        <v>0</v>
      </c>
      <c r="BR154" s="119">
        <v>41</v>
      </c>
      <c r="BS154" s="123">
        <v>100</v>
      </c>
      <c r="BT154" s="119">
        <v>41</v>
      </c>
      <c r="BU154" s="2"/>
      <c r="BV154" s="3"/>
      <c r="BW154" s="3"/>
      <c r="BX154" s="3"/>
      <c r="BY154" s="3"/>
    </row>
    <row r="155" spans="1:77" ht="41.45" customHeight="1">
      <c r="A155" s="64" t="s">
        <v>312</v>
      </c>
      <c r="C155" s="65"/>
      <c r="D155" s="65" t="s">
        <v>64</v>
      </c>
      <c r="E155" s="66">
        <v>163.48459844648977</v>
      </c>
      <c r="F155" s="68">
        <v>99.99769062248906</v>
      </c>
      <c r="G155" s="102" t="s">
        <v>777</v>
      </c>
      <c r="H155" s="65"/>
      <c r="I155" s="69" t="s">
        <v>312</v>
      </c>
      <c r="J155" s="70"/>
      <c r="K155" s="70"/>
      <c r="L155" s="69" t="s">
        <v>2514</v>
      </c>
      <c r="M155" s="73">
        <v>1.7696385451446446</v>
      </c>
      <c r="N155" s="74">
        <v>1849.795166015625</v>
      </c>
      <c r="O155" s="74">
        <v>1756.65087890625</v>
      </c>
      <c r="P155" s="75"/>
      <c r="Q155" s="76"/>
      <c r="R155" s="76"/>
      <c r="S155" s="88"/>
      <c r="T155" s="48">
        <v>1</v>
      </c>
      <c r="U155" s="48">
        <v>2</v>
      </c>
      <c r="V155" s="49">
        <v>0</v>
      </c>
      <c r="W155" s="49">
        <v>0.002525</v>
      </c>
      <c r="X155" s="49">
        <v>0.00705</v>
      </c>
      <c r="Y155" s="49">
        <v>0.654961</v>
      </c>
      <c r="Z155" s="49">
        <v>0.5</v>
      </c>
      <c r="AA155" s="49">
        <v>0.5</v>
      </c>
      <c r="AB155" s="71">
        <v>155</v>
      </c>
      <c r="AC155" s="71"/>
      <c r="AD155" s="72"/>
      <c r="AE155" s="78" t="s">
        <v>1611</v>
      </c>
      <c r="AF155" s="78">
        <v>945</v>
      </c>
      <c r="AG155" s="78">
        <v>5559</v>
      </c>
      <c r="AH155" s="78">
        <v>4802</v>
      </c>
      <c r="AI155" s="78">
        <v>2776</v>
      </c>
      <c r="AJ155" s="78"/>
      <c r="AK155" s="78" t="s">
        <v>1772</v>
      </c>
      <c r="AL155" s="78" t="s">
        <v>1834</v>
      </c>
      <c r="AM155" s="83" t="s">
        <v>1944</v>
      </c>
      <c r="AN155" s="78"/>
      <c r="AO155" s="80">
        <v>39982.787673611114</v>
      </c>
      <c r="AP155" s="83" t="s">
        <v>2092</v>
      </c>
      <c r="AQ155" s="78" t="b">
        <v>0</v>
      </c>
      <c r="AR155" s="78" t="b">
        <v>0</v>
      </c>
      <c r="AS155" s="78" t="b">
        <v>0</v>
      </c>
      <c r="AT155" s="78"/>
      <c r="AU155" s="78">
        <v>148</v>
      </c>
      <c r="AV155" s="83" t="s">
        <v>2121</v>
      </c>
      <c r="AW155" s="78" t="b">
        <v>0</v>
      </c>
      <c r="AX155" s="78" t="s">
        <v>2191</v>
      </c>
      <c r="AY155" s="83" t="s">
        <v>2344</v>
      </c>
      <c r="AZ155" s="78" t="s">
        <v>66</v>
      </c>
      <c r="BA155" s="78" t="str">
        <f>REPLACE(INDEX(GroupVertices[Group],MATCH(Vertices[[#This Row],[Vertex]],GroupVertices[Vertex],0)),1,1,"")</f>
        <v>1</v>
      </c>
      <c r="BB155" s="48"/>
      <c r="BC155" s="48"/>
      <c r="BD155" s="48"/>
      <c r="BE155" s="48"/>
      <c r="BF155" s="48"/>
      <c r="BG155" s="48"/>
      <c r="BH155" s="119" t="s">
        <v>3062</v>
      </c>
      <c r="BI155" s="119" t="s">
        <v>3062</v>
      </c>
      <c r="BJ155" s="119" t="s">
        <v>3139</v>
      </c>
      <c r="BK155" s="119" t="s">
        <v>3139</v>
      </c>
      <c r="BL155" s="119">
        <v>0</v>
      </c>
      <c r="BM155" s="123">
        <v>0</v>
      </c>
      <c r="BN155" s="119">
        <v>0</v>
      </c>
      <c r="BO155" s="123">
        <v>0</v>
      </c>
      <c r="BP155" s="119">
        <v>0</v>
      </c>
      <c r="BQ155" s="123">
        <v>0</v>
      </c>
      <c r="BR155" s="119">
        <v>35</v>
      </c>
      <c r="BS155" s="123">
        <v>100</v>
      </c>
      <c r="BT155" s="119">
        <v>35</v>
      </c>
      <c r="BU155" s="2"/>
      <c r="BV155" s="3"/>
      <c r="BW155" s="3"/>
      <c r="BX155" s="3"/>
      <c r="BY155" s="3"/>
    </row>
    <row r="156" spans="1:77" ht="41.45" customHeight="1">
      <c r="A156" s="64" t="s">
        <v>370</v>
      </c>
      <c r="C156" s="65"/>
      <c r="D156" s="65" t="s">
        <v>64</v>
      </c>
      <c r="E156" s="66">
        <v>162.08942396413482</v>
      </c>
      <c r="F156" s="68">
        <v>99.9998608959263</v>
      </c>
      <c r="G156" s="102" t="s">
        <v>2176</v>
      </c>
      <c r="H156" s="65"/>
      <c r="I156" s="69" t="s">
        <v>370</v>
      </c>
      <c r="J156" s="70"/>
      <c r="K156" s="70"/>
      <c r="L156" s="69" t="s">
        <v>2515</v>
      </c>
      <c r="M156" s="73">
        <v>1.0463587509609218</v>
      </c>
      <c r="N156" s="74">
        <v>1692.2886962890625</v>
      </c>
      <c r="O156" s="74">
        <v>1008.52880859375</v>
      </c>
      <c r="P156" s="75"/>
      <c r="Q156" s="76"/>
      <c r="R156" s="76"/>
      <c r="S156" s="88"/>
      <c r="T156" s="48">
        <v>2</v>
      </c>
      <c r="U156" s="48">
        <v>0</v>
      </c>
      <c r="V156" s="49">
        <v>0</v>
      </c>
      <c r="W156" s="49">
        <v>0.002525</v>
      </c>
      <c r="X156" s="49">
        <v>0.00705</v>
      </c>
      <c r="Y156" s="49">
        <v>0.654961</v>
      </c>
      <c r="Z156" s="49">
        <v>1</v>
      </c>
      <c r="AA156" s="49">
        <v>0</v>
      </c>
      <c r="AB156" s="71">
        <v>156</v>
      </c>
      <c r="AC156" s="71"/>
      <c r="AD156" s="72"/>
      <c r="AE156" s="78" t="s">
        <v>1612</v>
      </c>
      <c r="AF156" s="78">
        <v>50</v>
      </c>
      <c r="AG156" s="78">
        <v>348</v>
      </c>
      <c r="AH156" s="78">
        <v>47</v>
      </c>
      <c r="AI156" s="78">
        <v>6</v>
      </c>
      <c r="AJ156" s="78"/>
      <c r="AK156" s="78" t="s">
        <v>1773</v>
      </c>
      <c r="AL156" s="78" t="s">
        <v>1835</v>
      </c>
      <c r="AM156" s="83" t="s">
        <v>1945</v>
      </c>
      <c r="AN156" s="78"/>
      <c r="AO156" s="80">
        <v>40621.71475694444</v>
      </c>
      <c r="AP156" s="78"/>
      <c r="AQ156" s="78" t="b">
        <v>1</v>
      </c>
      <c r="AR156" s="78" t="b">
        <v>0</v>
      </c>
      <c r="AS156" s="78" t="b">
        <v>1</v>
      </c>
      <c r="AT156" s="78"/>
      <c r="AU156" s="78">
        <v>6</v>
      </c>
      <c r="AV156" s="83" t="s">
        <v>2113</v>
      </c>
      <c r="AW156" s="78" t="b">
        <v>0</v>
      </c>
      <c r="AX156" s="78" t="s">
        <v>2191</v>
      </c>
      <c r="AY156" s="83" t="s">
        <v>2345</v>
      </c>
      <c r="AZ156" s="78" t="s">
        <v>65</v>
      </c>
      <c r="BA156" s="78" t="str">
        <f>REPLACE(INDEX(GroupVertices[Group],MATCH(Vertices[[#This Row],[Vertex]],GroupVertices[Vertex],0)),1,1,"")</f>
        <v>1</v>
      </c>
      <c r="BB156" s="48"/>
      <c r="BC156" s="48"/>
      <c r="BD156" s="48"/>
      <c r="BE156" s="48"/>
      <c r="BF156" s="48"/>
      <c r="BG156" s="48"/>
      <c r="BH156" s="48"/>
      <c r="BI156" s="48"/>
      <c r="BJ156" s="48"/>
      <c r="BK156" s="48"/>
      <c r="BL156" s="48"/>
      <c r="BM156" s="49"/>
      <c r="BN156" s="48"/>
      <c r="BO156" s="49"/>
      <c r="BP156" s="48"/>
      <c r="BQ156" s="49"/>
      <c r="BR156" s="48"/>
      <c r="BS156" s="49"/>
      <c r="BT156" s="48"/>
      <c r="BU156" s="2"/>
      <c r="BV156" s="3"/>
      <c r="BW156" s="3"/>
      <c r="BX156" s="3"/>
      <c r="BY156" s="3"/>
    </row>
    <row r="157" spans="1:77" ht="41.45" customHeight="1">
      <c r="A157" s="64" t="s">
        <v>313</v>
      </c>
      <c r="C157" s="65"/>
      <c r="D157" s="65" t="s">
        <v>64</v>
      </c>
      <c r="E157" s="66">
        <v>164.26558558236187</v>
      </c>
      <c r="F157" s="68">
        <v>99.99647575248015</v>
      </c>
      <c r="G157" s="102" t="s">
        <v>2177</v>
      </c>
      <c r="H157" s="65"/>
      <c r="I157" s="69" t="s">
        <v>313</v>
      </c>
      <c r="J157" s="70"/>
      <c r="K157" s="70"/>
      <c r="L157" s="69" t="s">
        <v>2516</v>
      </c>
      <c r="M157" s="73">
        <v>2.1745142234470665</v>
      </c>
      <c r="N157" s="74">
        <v>2738.884765625</v>
      </c>
      <c r="O157" s="74">
        <v>4921.2373046875</v>
      </c>
      <c r="P157" s="75"/>
      <c r="Q157" s="76"/>
      <c r="R157" s="76"/>
      <c r="S157" s="88"/>
      <c r="T157" s="48">
        <v>1</v>
      </c>
      <c r="U157" s="48">
        <v>1</v>
      </c>
      <c r="V157" s="49">
        <v>0</v>
      </c>
      <c r="W157" s="49">
        <v>0.002519</v>
      </c>
      <c r="X157" s="49">
        <v>0.006449</v>
      </c>
      <c r="Y157" s="49">
        <v>0.376602</v>
      </c>
      <c r="Z157" s="49">
        <v>0</v>
      </c>
      <c r="AA157" s="49">
        <v>1</v>
      </c>
      <c r="AB157" s="71">
        <v>157</v>
      </c>
      <c r="AC157" s="71"/>
      <c r="AD157" s="72"/>
      <c r="AE157" s="78" t="s">
        <v>1613</v>
      </c>
      <c r="AF157" s="78">
        <v>2306</v>
      </c>
      <c r="AG157" s="78">
        <v>8476</v>
      </c>
      <c r="AH157" s="78">
        <v>5041</v>
      </c>
      <c r="AI157" s="78">
        <v>5332</v>
      </c>
      <c r="AJ157" s="78"/>
      <c r="AK157" s="78" t="s">
        <v>1774</v>
      </c>
      <c r="AL157" s="78" t="s">
        <v>1435</v>
      </c>
      <c r="AM157" s="83" t="s">
        <v>1946</v>
      </c>
      <c r="AN157" s="78"/>
      <c r="AO157" s="80">
        <v>42030.733402777776</v>
      </c>
      <c r="AP157" s="83" t="s">
        <v>2093</v>
      </c>
      <c r="AQ157" s="78" t="b">
        <v>0</v>
      </c>
      <c r="AR157" s="78" t="b">
        <v>0</v>
      </c>
      <c r="AS157" s="78" t="b">
        <v>1</v>
      </c>
      <c r="AT157" s="78"/>
      <c r="AU157" s="78">
        <v>428</v>
      </c>
      <c r="AV157" s="83" t="s">
        <v>2113</v>
      </c>
      <c r="AW157" s="78" t="b">
        <v>0</v>
      </c>
      <c r="AX157" s="78" t="s">
        <v>2191</v>
      </c>
      <c r="AY157" s="83" t="s">
        <v>2346</v>
      </c>
      <c r="AZ157" s="78" t="s">
        <v>66</v>
      </c>
      <c r="BA157" s="78" t="str">
        <f>REPLACE(INDEX(GroupVertices[Group],MATCH(Vertices[[#This Row],[Vertex]],GroupVertices[Vertex],0)),1,1,"")</f>
        <v>1</v>
      </c>
      <c r="BB157" s="48" t="s">
        <v>517</v>
      </c>
      <c r="BC157" s="48" t="s">
        <v>517</v>
      </c>
      <c r="BD157" s="48" t="s">
        <v>539</v>
      </c>
      <c r="BE157" s="48" t="s">
        <v>539</v>
      </c>
      <c r="BF157" s="48" t="s">
        <v>597</v>
      </c>
      <c r="BG157" s="48" t="s">
        <v>597</v>
      </c>
      <c r="BH157" s="119" t="s">
        <v>3063</v>
      </c>
      <c r="BI157" s="119" t="s">
        <v>3063</v>
      </c>
      <c r="BJ157" s="119" t="s">
        <v>3140</v>
      </c>
      <c r="BK157" s="119" t="s">
        <v>3140</v>
      </c>
      <c r="BL157" s="119">
        <v>0</v>
      </c>
      <c r="BM157" s="123">
        <v>0</v>
      </c>
      <c r="BN157" s="119">
        <v>0</v>
      </c>
      <c r="BO157" s="123">
        <v>0</v>
      </c>
      <c r="BP157" s="119">
        <v>0</v>
      </c>
      <c r="BQ157" s="123">
        <v>0</v>
      </c>
      <c r="BR157" s="119">
        <v>35</v>
      </c>
      <c r="BS157" s="123">
        <v>100</v>
      </c>
      <c r="BT157" s="119">
        <v>35</v>
      </c>
      <c r="BU157" s="2"/>
      <c r="BV157" s="3"/>
      <c r="BW157" s="3"/>
      <c r="BX157" s="3"/>
      <c r="BY157" s="3"/>
    </row>
    <row r="158" spans="1:77" ht="41.45" customHeight="1">
      <c r="A158" s="64" t="s">
        <v>371</v>
      </c>
      <c r="C158" s="65"/>
      <c r="D158" s="65" t="s">
        <v>64</v>
      </c>
      <c r="E158" s="66">
        <v>169.81469061427296</v>
      </c>
      <c r="F158" s="68">
        <v>99.98784380328418</v>
      </c>
      <c r="G158" s="102" t="s">
        <v>2178</v>
      </c>
      <c r="H158" s="65"/>
      <c r="I158" s="69" t="s">
        <v>371</v>
      </c>
      <c r="J158" s="70"/>
      <c r="K158" s="70"/>
      <c r="L158" s="69" t="s">
        <v>2517</v>
      </c>
      <c r="M158" s="73">
        <v>5.051255158824506</v>
      </c>
      <c r="N158" s="74">
        <v>9229.0966796875</v>
      </c>
      <c r="O158" s="74">
        <v>1852.755859375</v>
      </c>
      <c r="P158" s="75"/>
      <c r="Q158" s="76"/>
      <c r="R158" s="76"/>
      <c r="S158" s="88"/>
      <c r="T158" s="48">
        <v>2</v>
      </c>
      <c r="U158" s="48">
        <v>0</v>
      </c>
      <c r="V158" s="49">
        <v>0</v>
      </c>
      <c r="W158" s="49">
        <v>0.002532</v>
      </c>
      <c r="X158" s="49">
        <v>0.007112</v>
      </c>
      <c r="Y158" s="49">
        <v>0.649819</v>
      </c>
      <c r="Z158" s="49">
        <v>1</v>
      </c>
      <c r="AA158" s="49">
        <v>0</v>
      </c>
      <c r="AB158" s="71">
        <v>158</v>
      </c>
      <c r="AC158" s="71"/>
      <c r="AD158" s="72"/>
      <c r="AE158" s="78" t="s">
        <v>1614</v>
      </c>
      <c r="AF158" s="78">
        <v>963</v>
      </c>
      <c r="AG158" s="78">
        <v>29202</v>
      </c>
      <c r="AH158" s="78">
        <v>14279</v>
      </c>
      <c r="AI158" s="78">
        <v>2619</v>
      </c>
      <c r="AJ158" s="78"/>
      <c r="AK158" s="78" t="s">
        <v>1775</v>
      </c>
      <c r="AL158" s="78" t="s">
        <v>1433</v>
      </c>
      <c r="AM158" s="83" t="s">
        <v>1947</v>
      </c>
      <c r="AN158" s="78"/>
      <c r="AO158" s="80">
        <v>39932.4059837963</v>
      </c>
      <c r="AP158" s="83" t="s">
        <v>2094</v>
      </c>
      <c r="AQ158" s="78" t="b">
        <v>0</v>
      </c>
      <c r="AR158" s="78" t="b">
        <v>0</v>
      </c>
      <c r="AS158" s="78" t="b">
        <v>1</v>
      </c>
      <c r="AT158" s="78"/>
      <c r="AU158" s="78">
        <v>873</v>
      </c>
      <c r="AV158" s="83" t="s">
        <v>2113</v>
      </c>
      <c r="AW158" s="78" t="b">
        <v>1</v>
      </c>
      <c r="AX158" s="78" t="s">
        <v>2191</v>
      </c>
      <c r="AY158" s="83" t="s">
        <v>2347</v>
      </c>
      <c r="AZ158" s="78" t="s">
        <v>65</v>
      </c>
      <c r="BA158" s="78" t="str">
        <f>REPLACE(INDEX(GroupVertices[Group],MATCH(Vertices[[#This Row],[Vertex]],GroupVertices[Vertex],0)),1,1,"")</f>
        <v>13</v>
      </c>
      <c r="BB158" s="48"/>
      <c r="BC158" s="48"/>
      <c r="BD158" s="48"/>
      <c r="BE158" s="48"/>
      <c r="BF158" s="48"/>
      <c r="BG158" s="48"/>
      <c r="BH158" s="48"/>
      <c r="BI158" s="48"/>
      <c r="BJ158" s="48"/>
      <c r="BK158" s="48"/>
      <c r="BL158" s="48"/>
      <c r="BM158" s="49"/>
      <c r="BN158" s="48"/>
      <c r="BO158" s="49"/>
      <c r="BP158" s="48"/>
      <c r="BQ158" s="49"/>
      <c r="BR158" s="48"/>
      <c r="BS158" s="49"/>
      <c r="BT158" s="48"/>
      <c r="BU158" s="2"/>
      <c r="BV158" s="3"/>
      <c r="BW158" s="3"/>
      <c r="BX158" s="3"/>
      <c r="BY158" s="3"/>
    </row>
    <row r="159" spans="1:77" ht="41.45" customHeight="1">
      <c r="A159" s="64" t="s">
        <v>372</v>
      </c>
      <c r="C159" s="65"/>
      <c r="D159" s="65" t="s">
        <v>64</v>
      </c>
      <c r="E159" s="66">
        <v>162.0655954227935</v>
      </c>
      <c r="F159" s="68">
        <v>99.99989796258068</v>
      </c>
      <c r="G159" s="102" t="s">
        <v>2179</v>
      </c>
      <c r="H159" s="65"/>
      <c r="I159" s="69" t="s">
        <v>372</v>
      </c>
      <c r="J159" s="70"/>
      <c r="K159" s="70"/>
      <c r="L159" s="69" t="s">
        <v>2518</v>
      </c>
      <c r="M159" s="73">
        <v>1.0340056706150473</v>
      </c>
      <c r="N159" s="74">
        <v>4718.0625</v>
      </c>
      <c r="O159" s="74">
        <v>1080.583251953125</v>
      </c>
      <c r="P159" s="75"/>
      <c r="Q159" s="76"/>
      <c r="R159" s="76"/>
      <c r="S159" s="88"/>
      <c r="T159" s="48">
        <v>2</v>
      </c>
      <c r="U159" s="48">
        <v>0</v>
      </c>
      <c r="V159" s="49">
        <v>0</v>
      </c>
      <c r="W159" s="49">
        <v>0.002667</v>
      </c>
      <c r="X159" s="49">
        <v>0.008796</v>
      </c>
      <c r="Y159" s="49">
        <v>0.576802</v>
      </c>
      <c r="Z159" s="49">
        <v>1</v>
      </c>
      <c r="AA159" s="49">
        <v>0</v>
      </c>
      <c r="AB159" s="71">
        <v>159</v>
      </c>
      <c r="AC159" s="71"/>
      <c r="AD159" s="72"/>
      <c r="AE159" s="78" t="s">
        <v>372</v>
      </c>
      <c r="AF159" s="78">
        <v>21</v>
      </c>
      <c r="AG159" s="78">
        <v>259</v>
      </c>
      <c r="AH159" s="78">
        <v>691</v>
      </c>
      <c r="AI159" s="78">
        <v>0</v>
      </c>
      <c r="AJ159" s="78"/>
      <c r="AK159" s="78" t="s">
        <v>1776</v>
      </c>
      <c r="AL159" s="78" t="s">
        <v>1437</v>
      </c>
      <c r="AM159" s="83" t="s">
        <v>1948</v>
      </c>
      <c r="AN159" s="78"/>
      <c r="AO159" s="80">
        <v>41604.42309027778</v>
      </c>
      <c r="AP159" s="83" t="s">
        <v>2095</v>
      </c>
      <c r="AQ159" s="78" t="b">
        <v>0</v>
      </c>
      <c r="AR159" s="78" t="b">
        <v>0</v>
      </c>
      <c r="AS159" s="78" t="b">
        <v>0</v>
      </c>
      <c r="AT159" s="78"/>
      <c r="AU159" s="78">
        <v>13</v>
      </c>
      <c r="AV159" s="83" t="s">
        <v>2113</v>
      </c>
      <c r="AW159" s="78" t="b">
        <v>0</v>
      </c>
      <c r="AX159" s="78" t="s">
        <v>2191</v>
      </c>
      <c r="AY159" s="83" t="s">
        <v>2348</v>
      </c>
      <c r="AZ159" s="78" t="s">
        <v>65</v>
      </c>
      <c r="BA159" s="78" t="str">
        <f>REPLACE(INDEX(GroupVertices[Group],MATCH(Vertices[[#This Row],[Vertex]],GroupVertices[Vertex],0)),1,1,"")</f>
        <v>3</v>
      </c>
      <c r="BB159" s="48"/>
      <c r="BC159" s="48"/>
      <c r="BD159" s="48"/>
      <c r="BE159" s="48"/>
      <c r="BF159" s="48"/>
      <c r="BG159" s="48"/>
      <c r="BH159" s="48"/>
      <c r="BI159" s="48"/>
      <c r="BJ159" s="48"/>
      <c r="BK159" s="48"/>
      <c r="BL159" s="48"/>
      <c r="BM159" s="49"/>
      <c r="BN159" s="48"/>
      <c r="BO159" s="49"/>
      <c r="BP159" s="48"/>
      <c r="BQ159" s="49"/>
      <c r="BR159" s="48"/>
      <c r="BS159" s="49"/>
      <c r="BT159" s="48"/>
      <c r="BU159" s="2"/>
      <c r="BV159" s="3"/>
      <c r="BW159" s="3"/>
      <c r="BX159" s="3"/>
      <c r="BY159" s="3"/>
    </row>
    <row r="160" spans="1:77" ht="41.45" customHeight="1">
      <c r="A160" s="64" t="s">
        <v>373</v>
      </c>
      <c r="C160" s="65"/>
      <c r="D160" s="65" t="s">
        <v>64</v>
      </c>
      <c r="E160" s="66">
        <v>162.02222212282393</v>
      </c>
      <c r="F160" s="68">
        <v>99.9999654322212</v>
      </c>
      <c r="G160" s="102" t="s">
        <v>2180</v>
      </c>
      <c r="H160" s="65"/>
      <c r="I160" s="69" t="s">
        <v>373</v>
      </c>
      <c r="J160" s="70"/>
      <c r="K160" s="70"/>
      <c r="L160" s="69" t="s">
        <v>2519</v>
      </c>
      <c r="M160" s="73">
        <v>1.0115202884124446</v>
      </c>
      <c r="N160" s="74">
        <v>450.72247314453125</v>
      </c>
      <c r="O160" s="74">
        <v>3078.44677734375</v>
      </c>
      <c r="P160" s="75"/>
      <c r="Q160" s="76"/>
      <c r="R160" s="76"/>
      <c r="S160" s="88"/>
      <c r="T160" s="48">
        <v>1</v>
      </c>
      <c r="U160" s="48">
        <v>0</v>
      </c>
      <c r="V160" s="49">
        <v>0</v>
      </c>
      <c r="W160" s="49">
        <v>0.002519</v>
      </c>
      <c r="X160" s="49">
        <v>0.006449</v>
      </c>
      <c r="Y160" s="49">
        <v>0.376602</v>
      </c>
      <c r="Z160" s="49">
        <v>0</v>
      </c>
      <c r="AA160" s="49">
        <v>0</v>
      </c>
      <c r="AB160" s="71">
        <v>160</v>
      </c>
      <c r="AC160" s="71"/>
      <c r="AD160" s="72"/>
      <c r="AE160" s="78" t="s">
        <v>1615</v>
      </c>
      <c r="AF160" s="78">
        <v>119</v>
      </c>
      <c r="AG160" s="78">
        <v>97</v>
      </c>
      <c r="AH160" s="78">
        <v>112</v>
      </c>
      <c r="AI160" s="78">
        <v>0</v>
      </c>
      <c r="AJ160" s="78"/>
      <c r="AK160" s="78" t="s">
        <v>1777</v>
      </c>
      <c r="AL160" s="78" t="s">
        <v>1836</v>
      </c>
      <c r="AM160" s="83" t="s">
        <v>1949</v>
      </c>
      <c r="AN160" s="78"/>
      <c r="AO160" s="80">
        <v>42941.57912037037</v>
      </c>
      <c r="AP160" s="83" t="s">
        <v>2096</v>
      </c>
      <c r="AQ160" s="78" t="b">
        <v>1</v>
      </c>
      <c r="AR160" s="78" t="b">
        <v>0</v>
      </c>
      <c r="AS160" s="78" t="b">
        <v>0</v>
      </c>
      <c r="AT160" s="78"/>
      <c r="AU160" s="78">
        <v>0</v>
      </c>
      <c r="AV160" s="78"/>
      <c r="AW160" s="78" t="b">
        <v>0</v>
      </c>
      <c r="AX160" s="78" t="s">
        <v>2191</v>
      </c>
      <c r="AY160" s="83" t="s">
        <v>2349</v>
      </c>
      <c r="AZ160" s="78" t="s">
        <v>65</v>
      </c>
      <c r="BA160" s="78" t="str">
        <f>REPLACE(INDEX(GroupVertices[Group],MATCH(Vertices[[#This Row],[Vertex]],GroupVertices[Vertex],0)),1,1,"")</f>
        <v>1</v>
      </c>
      <c r="BB160" s="48"/>
      <c r="BC160" s="48"/>
      <c r="BD160" s="48"/>
      <c r="BE160" s="48"/>
      <c r="BF160" s="48"/>
      <c r="BG160" s="48"/>
      <c r="BH160" s="48"/>
      <c r="BI160" s="48"/>
      <c r="BJ160" s="48"/>
      <c r="BK160" s="48"/>
      <c r="BL160" s="48"/>
      <c r="BM160" s="49"/>
      <c r="BN160" s="48"/>
      <c r="BO160" s="49"/>
      <c r="BP160" s="48"/>
      <c r="BQ160" s="49"/>
      <c r="BR160" s="48"/>
      <c r="BS160" s="49"/>
      <c r="BT160" s="48"/>
      <c r="BU160" s="2"/>
      <c r="BV160" s="3"/>
      <c r="BW160" s="3"/>
      <c r="BX160" s="3"/>
      <c r="BY160" s="3"/>
    </row>
    <row r="161" spans="1:77" ht="41.45" customHeight="1">
      <c r="A161" s="64" t="s">
        <v>374</v>
      </c>
      <c r="C161" s="65"/>
      <c r="D161" s="65" t="s">
        <v>64</v>
      </c>
      <c r="E161" s="66">
        <v>168.2481648233962</v>
      </c>
      <c r="F161" s="68">
        <v>99.99028062344946</v>
      </c>
      <c r="G161" s="102" t="s">
        <v>2181</v>
      </c>
      <c r="H161" s="65"/>
      <c r="I161" s="69" t="s">
        <v>374</v>
      </c>
      <c r="J161" s="70"/>
      <c r="K161" s="70"/>
      <c r="L161" s="69" t="s">
        <v>2520</v>
      </c>
      <c r="M161" s="73">
        <v>4.239144225074945</v>
      </c>
      <c r="N161" s="74">
        <v>2525.1279296875</v>
      </c>
      <c r="O161" s="74">
        <v>1595.2298583984375</v>
      </c>
      <c r="P161" s="75"/>
      <c r="Q161" s="76"/>
      <c r="R161" s="76"/>
      <c r="S161" s="88"/>
      <c r="T161" s="48">
        <v>1</v>
      </c>
      <c r="U161" s="48">
        <v>0</v>
      </c>
      <c r="V161" s="49">
        <v>0</v>
      </c>
      <c r="W161" s="49">
        <v>0.002519</v>
      </c>
      <c r="X161" s="49">
        <v>0.006449</v>
      </c>
      <c r="Y161" s="49">
        <v>0.376602</v>
      </c>
      <c r="Z161" s="49">
        <v>0</v>
      </c>
      <c r="AA161" s="49">
        <v>0</v>
      </c>
      <c r="AB161" s="71">
        <v>161</v>
      </c>
      <c r="AC161" s="71"/>
      <c r="AD161" s="72"/>
      <c r="AE161" s="78" t="s">
        <v>1616</v>
      </c>
      <c r="AF161" s="78">
        <v>3672</v>
      </c>
      <c r="AG161" s="78">
        <v>23351</v>
      </c>
      <c r="AH161" s="78">
        <v>10967</v>
      </c>
      <c r="AI161" s="78">
        <v>7883</v>
      </c>
      <c r="AJ161" s="78"/>
      <c r="AK161" s="78" t="s">
        <v>1778</v>
      </c>
      <c r="AL161" s="78" t="s">
        <v>1837</v>
      </c>
      <c r="AM161" s="83" t="s">
        <v>1950</v>
      </c>
      <c r="AN161" s="78"/>
      <c r="AO161" s="80">
        <v>39952.62920138889</v>
      </c>
      <c r="AP161" s="83" t="s">
        <v>2097</v>
      </c>
      <c r="AQ161" s="78" t="b">
        <v>0</v>
      </c>
      <c r="AR161" s="78" t="b">
        <v>0</v>
      </c>
      <c r="AS161" s="78" t="b">
        <v>1</v>
      </c>
      <c r="AT161" s="78"/>
      <c r="AU161" s="78">
        <v>567</v>
      </c>
      <c r="AV161" s="83" t="s">
        <v>2113</v>
      </c>
      <c r="AW161" s="78" t="b">
        <v>1</v>
      </c>
      <c r="AX161" s="78" t="s">
        <v>2191</v>
      </c>
      <c r="AY161" s="83" t="s">
        <v>2350</v>
      </c>
      <c r="AZ161" s="78" t="s">
        <v>65</v>
      </c>
      <c r="BA161" s="78" t="str">
        <f>REPLACE(INDEX(GroupVertices[Group],MATCH(Vertices[[#This Row],[Vertex]],GroupVertices[Vertex],0)),1,1,"")</f>
        <v>1</v>
      </c>
      <c r="BB161" s="48"/>
      <c r="BC161" s="48"/>
      <c r="BD161" s="48"/>
      <c r="BE161" s="48"/>
      <c r="BF161" s="48"/>
      <c r="BG161" s="48"/>
      <c r="BH161" s="48"/>
      <c r="BI161" s="48"/>
      <c r="BJ161" s="48"/>
      <c r="BK161" s="48"/>
      <c r="BL161" s="48"/>
      <c r="BM161" s="49"/>
      <c r="BN161" s="48"/>
      <c r="BO161" s="49"/>
      <c r="BP161" s="48"/>
      <c r="BQ161" s="49"/>
      <c r="BR161" s="48"/>
      <c r="BS161" s="49"/>
      <c r="BT161" s="48"/>
      <c r="BU161" s="2"/>
      <c r="BV161" s="3"/>
      <c r="BW161" s="3"/>
      <c r="BX161" s="3"/>
      <c r="BY161" s="3"/>
    </row>
    <row r="162" spans="1:77" ht="41.45" customHeight="1">
      <c r="A162" s="64" t="s">
        <v>375</v>
      </c>
      <c r="C162" s="65"/>
      <c r="D162" s="65" t="s">
        <v>64</v>
      </c>
      <c r="E162" s="66">
        <v>163.41525471382235</v>
      </c>
      <c r="F162" s="68">
        <v>99.99779849061807</v>
      </c>
      <c r="G162" s="102" t="s">
        <v>2182</v>
      </c>
      <c r="H162" s="65"/>
      <c r="I162" s="69" t="s">
        <v>375</v>
      </c>
      <c r="J162" s="70"/>
      <c r="K162" s="70"/>
      <c r="L162" s="69" t="s">
        <v>2521</v>
      </c>
      <c r="M162" s="73">
        <v>1.7336896933515944</v>
      </c>
      <c r="N162" s="74">
        <v>248.23960876464844</v>
      </c>
      <c r="O162" s="74">
        <v>2873.876708984375</v>
      </c>
      <c r="P162" s="75"/>
      <c r="Q162" s="76"/>
      <c r="R162" s="76"/>
      <c r="S162" s="88"/>
      <c r="T162" s="48">
        <v>1</v>
      </c>
      <c r="U162" s="48">
        <v>0</v>
      </c>
      <c r="V162" s="49">
        <v>0</v>
      </c>
      <c r="W162" s="49">
        <v>0.002519</v>
      </c>
      <c r="X162" s="49">
        <v>0.006449</v>
      </c>
      <c r="Y162" s="49">
        <v>0.376602</v>
      </c>
      <c r="Z162" s="49">
        <v>0</v>
      </c>
      <c r="AA162" s="49">
        <v>0</v>
      </c>
      <c r="AB162" s="71">
        <v>162</v>
      </c>
      <c r="AC162" s="71"/>
      <c r="AD162" s="72"/>
      <c r="AE162" s="78" t="s">
        <v>1617</v>
      </c>
      <c r="AF162" s="78">
        <v>1742</v>
      </c>
      <c r="AG162" s="78">
        <v>5300</v>
      </c>
      <c r="AH162" s="78">
        <v>4157</v>
      </c>
      <c r="AI162" s="78">
        <v>1259</v>
      </c>
      <c r="AJ162" s="78"/>
      <c r="AK162" s="78" t="s">
        <v>1779</v>
      </c>
      <c r="AL162" s="78" t="s">
        <v>1838</v>
      </c>
      <c r="AM162" s="83" t="s">
        <v>1951</v>
      </c>
      <c r="AN162" s="78"/>
      <c r="AO162" s="80">
        <v>40704.86318287037</v>
      </c>
      <c r="AP162" s="83" t="s">
        <v>2098</v>
      </c>
      <c r="AQ162" s="78" t="b">
        <v>0</v>
      </c>
      <c r="AR162" s="78" t="b">
        <v>0</v>
      </c>
      <c r="AS162" s="78" t="b">
        <v>1</v>
      </c>
      <c r="AT162" s="78"/>
      <c r="AU162" s="78">
        <v>267</v>
      </c>
      <c r="AV162" s="83" t="s">
        <v>2109</v>
      </c>
      <c r="AW162" s="78" t="b">
        <v>0</v>
      </c>
      <c r="AX162" s="78" t="s">
        <v>2191</v>
      </c>
      <c r="AY162" s="83" t="s">
        <v>2351</v>
      </c>
      <c r="AZ162" s="78" t="s">
        <v>65</v>
      </c>
      <c r="BA162" s="78" t="str">
        <f>REPLACE(INDEX(GroupVertices[Group],MATCH(Vertices[[#This Row],[Vertex]],GroupVertices[Vertex],0)),1,1,"")</f>
        <v>1</v>
      </c>
      <c r="BB162" s="48"/>
      <c r="BC162" s="48"/>
      <c r="BD162" s="48"/>
      <c r="BE162" s="48"/>
      <c r="BF162" s="48"/>
      <c r="BG162" s="48"/>
      <c r="BH162" s="48"/>
      <c r="BI162" s="48"/>
      <c r="BJ162" s="48"/>
      <c r="BK162" s="48"/>
      <c r="BL162" s="48"/>
      <c r="BM162" s="49"/>
      <c r="BN162" s="48"/>
      <c r="BO162" s="49"/>
      <c r="BP162" s="48"/>
      <c r="BQ162" s="49"/>
      <c r="BR162" s="48"/>
      <c r="BS162" s="49"/>
      <c r="BT162" s="48"/>
      <c r="BU162" s="2"/>
      <c r="BV162" s="3"/>
      <c r="BW162" s="3"/>
      <c r="BX162" s="3"/>
      <c r="BY162" s="3"/>
    </row>
    <row r="163" spans="1:77" ht="41.45" customHeight="1">
      <c r="A163" s="64" t="s">
        <v>376</v>
      </c>
      <c r="C163" s="65"/>
      <c r="D163" s="65" t="s">
        <v>64</v>
      </c>
      <c r="E163" s="66">
        <v>202.8980767707026</v>
      </c>
      <c r="F163" s="68">
        <v>99.93638071024652</v>
      </c>
      <c r="G163" s="102" t="s">
        <v>2183</v>
      </c>
      <c r="H163" s="65"/>
      <c r="I163" s="69" t="s">
        <v>376</v>
      </c>
      <c r="J163" s="70"/>
      <c r="K163" s="70"/>
      <c r="L163" s="69" t="s">
        <v>2522</v>
      </c>
      <c r="M163" s="73">
        <v>22.202188631843132</v>
      </c>
      <c r="N163" s="74">
        <v>249.95745849609375</v>
      </c>
      <c r="O163" s="74">
        <v>5274.81396484375</v>
      </c>
      <c r="P163" s="75"/>
      <c r="Q163" s="76"/>
      <c r="R163" s="76"/>
      <c r="S163" s="88"/>
      <c r="T163" s="48">
        <v>1</v>
      </c>
      <c r="U163" s="48">
        <v>0</v>
      </c>
      <c r="V163" s="49">
        <v>0</v>
      </c>
      <c r="W163" s="49">
        <v>0.002519</v>
      </c>
      <c r="X163" s="49">
        <v>0.006449</v>
      </c>
      <c r="Y163" s="49">
        <v>0.376602</v>
      </c>
      <c r="Z163" s="49">
        <v>0</v>
      </c>
      <c r="AA163" s="49">
        <v>0</v>
      </c>
      <c r="AB163" s="71">
        <v>163</v>
      </c>
      <c r="AC163" s="71"/>
      <c r="AD163" s="72"/>
      <c r="AE163" s="78" t="s">
        <v>1618</v>
      </c>
      <c r="AF163" s="78">
        <v>536</v>
      </c>
      <c r="AG163" s="78">
        <v>152769</v>
      </c>
      <c r="AH163" s="78">
        <v>14890</v>
      </c>
      <c r="AI163" s="78">
        <v>1554</v>
      </c>
      <c r="AJ163" s="78"/>
      <c r="AK163" s="78"/>
      <c r="AL163" s="78" t="s">
        <v>1435</v>
      </c>
      <c r="AM163" s="78"/>
      <c r="AN163" s="78"/>
      <c r="AO163" s="80">
        <v>40176.40366898148</v>
      </c>
      <c r="AP163" s="83" t="s">
        <v>2099</v>
      </c>
      <c r="AQ163" s="78" t="b">
        <v>0</v>
      </c>
      <c r="AR163" s="78" t="b">
        <v>0</v>
      </c>
      <c r="AS163" s="78" t="b">
        <v>1</v>
      </c>
      <c r="AT163" s="78"/>
      <c r="AU163" s="78">
        <v>1119</v>
      </c>
      <c r="AV163" s="83" t="s">
        <v>2113</v>
      </c>
      <c r="AW163" s="78" t="b">
        <v>1</v>
      </c>
      <c r="AX163" s="78" t="s">
        <v>2191</v>
      </c>
      <c r="AY163" s="83" t="s">
        <v>2352</v>
      </c>
      <c r="AZ163" s="78" t="s">
        <v>65</v>
      </c>
      <c r="BA163" s="78" t="str">
        <f>REPLACE(INDEX(GroupVertices[Group],MATCH(Vertices[[#This Row],[Vertex]],GroupVertices[Vertex],0)),1,1,"")</f>
        <v>1</v>
      </c>
      <c r="BB163" s="48"/>
      <c r="BC163" s="48"/>
      <c r="BD163" s="48"/>
      <c r="BE163" s="48"/>
      <c r="BF163" s="48"/>
      <c r="BG163" s="48"/>
      <c r="BH163" s="48"/>
      <c r="BI163" s="48"/>
      <c r="BJ163" s="48"/>
      <c r="BK163" s="48"/>
      <c r="BL163" s="48"/>
      <c r="BM163" s="49"/>
      <c r="BN163" s="48"/>
      <c r="BO163" s="49"/>
      <c r="BP163" s="48"/>
      <c r="BQ163" s="49"/>
      <c r="BR163" s="48"/>
      <c r="BS163" s="49"/>
      <c r="BT163" s="48"/>
      <c r="BU163" s="2"/>
      <c r="BV163" s="3"/>
      <c r="BW163" s="3"/>
      <c r="BX163" s="3"/>
      <c r="BY163" s="3"/>
    </row>
    <row r="164" spans="1:77" ht="41.45" customHeight="1">
      <c r="A164" s="64" t="s">
        <v>377</v>
      </c>
      <c r="C164" s="65"/>
      <c r="D164" s="65" t="s">
        <v>64</v>
      </c>
      <c r="E164" s="66">
        <v>162.18286397456313</v>
      </c>
      <c r="F164" s="68">
        <v>99.99971554466367</v>
      </c>
      <c r="G164" s="102" t="s">
        <v>2184</v>
      </c>
      <c r="H164" s="65"/>
      <c r="I164" s="69" t="s">
        <v>377</v>
      </c>
      <c r="J164" s="70"/>
      <c r="K164" s="70"/>
      <c r="L164" s="69" t="s">
        <v>2523</v>
      </c>
      <c r="M164" s="73">
        <v>1.0947994817554179</v>
      </c>
      <c r="N164" s="74">
        <v>2943.175537109375</v>
      </c>
      <c r="O164" s="74">
        <v>5642.56298828125</v>
      </c>
      <c r="P164" s="75"/>
      <c r="Q164" s="76"/>
      <c r="R164" s="76"/>
      <c r="S164" s="88"/>
      <c r="T164" s="48">
        <v>1</v>
      </c>
      <c r="U164" s="48">
        <v>0</v>
      </c>
      <c r="V164" s="49">
        <v>0</v>
      </c>
      <c r="W164" s="49">
        <v>0.002519</v>
      </c>
      <c r="X164" s="49">
        <v>0.006449</v>
      </c>
      <c r="Y164" s="49">
        <v>0.376602</v>
      </c>
      <c r="Z164" s="49">
        <v>0</v>
      </c>
      <c r="AA164" s="49">
        <v>0</v>
      </c>
      <c r="AB164" s="71">
        <v>164</v>
      </c>
      <c r="AC164" s="71"/>
      <c r="AD164" s="72"/>
      <c r="AE164" s="78" t="s">
        <v>1619</v>
      </c>
      <c r="AF164" s="78">
        <v>428</v>
      </c>
      <c r="AG164" s="78">
        <v>697</v>
      </c>
      <c r="AH164" s="78">
        <v>1563</v>
      </c>
      <c r="AI164" s="78">
        <v>982</v>
      </c>
      <c r="AJ164" s="78"/>
      <c r="AK164" s="78" t="s">
        <v>1780</v>
      </c>
      <c r="AL164" s="78" t="s">
        <v>1435</v>
      </c>
      <c r="AM164" s="83" t="s">
        <v>1952</v>
      </c>
      <c r="AN164" s="78"/>
      <c r="AO164" s="80">
        <v>42859.56420138889</v>
      </c>
      <c r="AP164" s="83" t="s">
        <v>2100</v>
      </c>
      <c r="AQ164" s="78" t="b">
        <v>1</v>
      </c>
      <c r="AR164" s="78" t="b">
        <v>0</v>
      </c>
      <c r="AS164" s="78" t="b">
        <v>1</v>
      </c>
      <c r="AT164" s="78"/>
      <c r="AU164" s="78">
        <v>25</v>
      </c>
      <c r="AV164" s="78"/>
      <c r="AW164" s="78" t="b">
        <v>0</v>
      </c>
      <c r="AX164" s="78" t="s">
        <v>2191</v>
      </c>
      <c r="AY164" s="83" t="s">
        <v>2353</v>
      </c>
      <c r="AZ164" s="78" t="s">
        <v>65</v>
      </c>
      <c r="BA164" s="78" t="str">
        <f>REPLACE(INDEX(GroupVertices[Group],MATCH(Vertices[[#This Row],[Vertex]],GroupVertices[Vertex],0)),1,1,"")</f>
        <v>1</v>
      </c>
      <c r="BB164" s="48"/>
      <c r="BC164" s="48"/>
      <c r="BD164" s="48"/>
      <c r="BE164" s="48"/>
      <c r="BF164" s="48"/>
      <c r="BG164" s="48"/>
      <c r="BH164" s="48"/>
      <c r="BI164" s="48"/>
      <c r="BJ164" s="48"/>
      <c r="BK164" s="48"/>
      <c r="BL164" s="48"/>
      <c r="BM164" s="49"/>
      <c r="BN164" s="48"/>
      <c r="BO164" s="49"/>
      <c r="BP164" s="48"/>
      <c r="BQ164" s="49"/>
      <c r="BR164" s="48"/>
      <c r="BS164" s="49"/>
      <c r="BT164" s="48"/>
      <c r="BU164" s="2"/>
      <c r="BV164" s="3"/>
      <c r="BW164" s="3"/>
      <c r="BX164" s="3"/>
      <c r="BY164" s="3"/>
    </row>
    <row r="165" spans="1:77" ht="41.45" customHeight="1">
      <c r="A165" s="64" t="s">
        <v>378</v>
      </c>
      <c r="C165" s="65"/>
      <c r="D165" s="65" t="s">
        <v>64</v>
      </c>
      <c r="E165" s="66">
        <v>162.67469577730463</v>
      </c>
      <c r="F165" s="68">
        <v>99.99895047225833</v>
      </c>
      <c r="G165" s="102" t="s">
        <v>2185</v>
      </c>
      <c r="H165" s="65"/>
      <c r="I165" s="69" t="s">
        <v>378</v>
      </c>
      <c r="J165" s="70"/>
      <c r="K165" s="70"/>
      <c r="L165" s="69" t="s">
        <v>2524</v>
      </c>
      <c r="M165" s="73">
        <v>1.3497726120404876</v>
      </c>
      <c r="N165" s="74">
        <v>562.0676879882812</v>
      </c>
      <c r="O165" s="74">
        <v>8098.7666015625</v>
      </c>
      <c r="P165" s="75"/>
      <c r="Q165" s="76"/>
      <c r="R165" s="76"/>
      <c r="S165" s="88"/>
      <c r="T165" s="48">
        <v>1</v>
      </c>
      <c r="U165" s="48">
        <v>0</v>
      </c>
      <c r="V165" s="49">
        <v>0</v>
      </c>
      <c r="W165" s="49">
        <v>0.002519</v>
      </c>
      <c r="X165" s="49">
        <v>0.006449</v>
      </c>
      <c r="Y165" s="49">
        <v>0.376602</v>
      </c>
      <c r="Z165" s="49">
        <v>0</v>
      </c>
      <c r="AA165" s="49">
        <v>0</v>
      </c>
      <c r="AB165" s="71">
        <v>165</v>
      </c>
      <c r="AC165" s="71"/>
      <c r="AD165" s="72"/>
      <c r="AE165" s="78" t="s">
        <v>1620</v>
      </c>
      <c r="AF165" s="78">
        <v>2296</v>
      </c>
      <c r="AG165" s="78">
        <v>2534</v>
      </c>
      <c r="AH165" s="78">
        <v>7021</v>
      </c>
      <c r="AI165" s="78">
        <v>7402</v>
      </c>
      <c r="AJ165" s="78"/>
      <c r="AK165" s="78" t="s">
        <v>1781</v>
      </c>
      <c r="AL165" s="78" t="s">
        <v>1435</v>
      </c>
      <c r="AM165" s="83" t="s">
        <v>1953</v>
      </c>
      <c r="AN165" s="78"/>
      <c r="AO165" s="80">
        <v>42299.7259375</v>
      </c>
      <c r="AP165" s="83" t="s">
        <v>2101</v>
      </c>
      <c r="AQ165" s="78" t="b">
        <v>1</v>
      </c>
      <c r="AR165" s="78" t="b">
        <v>0</v>
      </c>
      <c r="AS165" s="78" t="b">
        <v>1</v>
      </c>
      <c r="AT165" s="78"/>
      <c r="AU165" s="78">
        <v>574</v>
      </c>
      <c r="AV165" s="83" t="s">
        <v>2113</v>
      </c>
      <c r="AW165" s="78" t="b">
        <v>0</v>
      </c>
      <c r="AX165" s="78" t="s">
        <v>2191</v>
      </c>
      <c r="AY165" s="83" t="s">
        <v>2354</v>
      </c>
      <c r="AZ165" s="78" t="s">
        <v>65</v>
      </c>
      <c r="BA165" s="78" t="str">
        <f>REPLACE(INDEX(GroupVertices[Group],MATCH(Vertices[[#This Row],[Vertex]],GroupVertices[Vertex],0)),1,1,"")</f>
        <v>1</v>
      </c>
      <c r="BB165" s="48"/>
      <c r="BC165" s="48"/>
      <c r="BD165" s="48"/>
      <c r="BE165" s="48"/>
      <c r="BF165" s="48"/>
      <c r="BG165" s="48"/>
      <c r="BH165" s="48"/>
      <c r="BI165" s="48"/>
      <c r="BJ165" s="48"/>
      <c r="BK165" s="48"/>
      <c r="BL165" s="48"/>
      <c r="BM165" s="49"/>
      <c r="BN165" s="48"/>
      <c r="BO165" s="49"/>
      <c r="BP165" s="48"/>
      <c r="BQ165" s="49"/>
      <c r="BR165" s="48"/>
      <c r="BS165" s="49"/>
      <c r="BT165" s="48"/>
      <c r="BU165" s="2"/>
      <c r="BV165" s="3"/>
      <c r="BW165" s="3"/>
      <c r="BX165" s="3"/>
      <c r="BY165" s="3"/>
    </row>
    <row r="166" spans="1:77" ht="41.45" customHeight="1">
      <c r="A166" s="64" t="s">
        <v>379</v>
      </c>
      <c r="C166" s="65"/>
      <c r="D166" s="65" t="s">
        <v>64</v>
      </c>
      <c r="E166" s="66">
        <v>196.81269569040214</v>
      </c>
      <c r="F166" s="68">
        <v>99.94584686740541</v>
      </c>
      <c r="G166" s="102" t="s">
        <v>2186</v>
      </c>
      <c r="H166" s="65"/>
      <c r="I166" s="69" t="s">
        <v>379</v>
      </c>
      <c r="J166" s="70"/>
      <c r="K166" s="70"/>
      <c r="L166" s="69" t="s">
        <v>2525</v>
      </c>
      <c r="M166" s="73">
        <v>19.047433989355735</v>
      </c>
      <c r="N166" s="74">
        <v>2501.557861328125</v>
      </c>
      <c r="O166" s="74">
        <v>8000.99365234375</v>
      </c>
      <c r="P166" s="75"/>
      <c r="Q166" s="76"/>
      <c r="R166" s="76"/>
      <c r="S166" s="88"/>
      <c r="T166" s="48">
        <v>1</v>
      </c>
      <c r="U166" s="48">
        <v>0</v>
      </c>
      <c r="V166" s="49">
        <v>0</v>
      </c>
      <c r="W166" s="49">
        <v>0.002519</v>
      </c>
      <c r="X166" s="49">
        <v>0.006449</v>
      </c>
      <c r="Y166" s="49">
        <v>0.376602</v>
      </c>
      <c r="Z166" s="49">
        <v>0</v>
      </c>
      <c r="AA166" s="49">
        <v>0</v>
      </c>
      <c r="AB166" s="71">
        <v>166</v>
      </c>
      <c r="AC166" s="71"/>
      <c r="AD166" s="72"/>
      <c r="AE166" s="78" t="s">
        <v>1621</v>
      </c>
      <c r="AF166" s="78">
        <v>861</v>
      </c>
      <c r="AG166" s="78">
        <v>130040</v>
      </c>
      <c r="AH166" s="78">
        <v>9876</v>
      </c>
      <c r="AI166" s="78">
        <v>825</v>
      </c>
      <c r="AJ166" s="78"/>
      <c r="AK166" s="78" t="s">
        <v>1782</v>
      </c>
      <c r="AL166" s="78" t="s">
        <v>1839</v>
      </c>
      <c r="AM166" s="83" t="s">
        <v>1954</v>
      </c>
      <c r="AN166" s="78"/>
      <c r="AO166" s="80">
        <v>39832.644155092596</v>
      </c>
      <c r="AP166" s="83" t="s">
        <v>2102</v>
      </c>
      <c r="AQ166" s="78" t="b">
        <v>0</v>
      </c>
      <c r="AR166" s="78" t="b">
        <v>0</v>
      </c>
      <c r="AS166" s="78" t="b">
        <v>1</v>
      </c>
      <c r="AT166" s="78"/>
      <c r="AU166" s="78">
        <v>3955</v>
      </c>
      <c r="AV166" s="83" t="s">
        <v>2113</v>
      </c>
      <c r="AW166" s="78" t="b">
        <v>1</v>
      </c>
      <c r="AX166" s="78" t="s">
        <v>2191</v>
      </c>
      <c r="AY166" s="83" t="s">
        <v>2355</v>
      </c>
      <c r="AZ166" s="78" t="s">
        <v>65</v>
      </c>
      <c r="BA166" s="78" t="str">
        <f>REPLACE(INDEX(GroupVertices[Group],MATCH(Vertices[[#This Row],[Vertex]],GroupVertices[Vertex],0)),1,1,"")</f>
        <v>1</v>
      </c>
      <c r="BB166" s="48"/>
      <c r="BC166" s="48"/>
      <c r="BD166" s="48"/>
      <c r="BE166" s="48"/>
      <c r="BF166" s="48"/>
      <c r="BG166" s="48"/>
      <c r="BH166" s="48"/>
      <c r="BI166" s="48"/>
      <c r="BJ166" s="48"/>
      <c r="BK166" s="48"/>
      <c r="BL166" s="48"/>
      <c r="BM166" s="49"/>
      <c r="BN166" s="48"/>
      <c r="BO166" s="49"/>
      <c r="BP166" s="48"/>
      <c r="BQ166" s="49"/>
      <c r="BR166" s="48"/>
      <c r="BS166" s="49"/>
      <c r="BT166" s="48"/>
      <c r="BU166" s="2"/>
      <c r="BV166" s="3"/>
      <c r="BW166" s="3"/>
      <c r="BX166" s="3"/>
      <c r="BY166" s="3"/>
    </row>
    <row r="167" spans="1:77" ht="41.45" customHeight="1">
      <c r="A167" s="64" t="s">
        <v>380</v>
      </c>
      <c r="C167" s="65"/>
      <c r="D167" s="65" t="s">
        <v>64</v>
      </c>
      <c r="E167" s="66">
        <v>176.43367037876715</v>
      </c>
      <c r="F167" s="68">
        <v>99.977547602955</v>
      </c>
      <c r="G167" s="102" t="s">
        <v>2187</v>
      </c>
      <c r="H167" s="65"/>
      <c r="I167" s="69" t="s">
        <v>380</v>
      </c>
      <c r="J167" s="70"/>
      <c r="K167" s="70"/>
      <c r="L167" s="69" t="s">
        <v>2526</v>
      </c>
      <c r="M167" s="73">
        <v>8.482635521866147</v>
      </c>
      <c r="N167" s="74">
        <v>8842.5205078125</v>
      </c>
      <c r="O167" s="74">
        <v>4483.2275390625</v>
      </c>
      <c r="P167" s="75"/>
      <c r="Q167" s="76"/>
      <c r="R167" s="76"/>
      <c r="S167" s="88"/>
      <c r="T167" s="48">
        <v>2</v>
      </c>
      <c r="U167" s="48">
        <v>0</v>
      </c>
      <c r="V167" s="49">
        <v>0</v>
      </c>
      <c r="W167" s="49">
        <v>0.002532</v>
      </c>
      <c r="X167" s="49">
        <v>0.007112</v>
      </c>
      <c r="Y167" s="49">
        <v>0.627257</v>
      </c>
      <c r="Z167" s="49">
        <v>1</v>
      </c>
      <c r="AA167" s="49">
        <v>0</v>
      </c>
      <c r="AB167" s="71">
        <v>167</v>
      </c>
      <c r="AC167" s="71"/>
      <c r="AD167" s="72"/>
      <c r="AE167" s="78" t="s">
        <v>1622</v>
      </c>
      <c r="AF167" s="78">
        <v>1370</v>
      </c>
      <c r="AG167" s="78">
        <v>53924</v>
      </c>
      <c r="AH167" s="78">
        <v>19056</v>
      </c>
      <c r="AI167" s="78">
        <v>13760</v>
      </c>
      <c r="AJ167" s="78"/>
      <c r="AK167" s="78" t="s">
        <v>1783</v>
      </c>
      <c r="AL167" s="78" t="s">
        <v>1437</v>
      </c>
      <c r="AM167" s="83" t="s">
        <v>1955</v>
      </c>
      <c r="AN167" s="78"/>
      <c r="AO167" s="80">
        <v>40541.24320601852</v>
      </c>
      <c r="AP167" s="83" t="s">
        <v>2103</v>
      </c>
      <c r="AQ167" s="78" t="b">
        <v>0</v>
      </c>
      <c r="AR167" s="78" t="b">
        <v>0</v>
      </c>
      <c r="AS167" s="78" t="b">
        <v>1</v>
      </c>
      <c r="AT167" s="78"/>
      <c r="AU167" s="78">
        <v>325</v>
      </c>
      <c r="AV167" s="83" t="s">
        <v>2113</v>
      </c>
      <c r="AW167" s="78" t="b">
        <v>1</v>
      </c>
      <c r="AX167" s="78" t="s">
        <v>2191</v>
      </c>
      <c r="AY167" s="83" t="s">
        <v>2356</v>
      </c>
      <c r="AZ167" s="78" t="s">
        <v>65</v>
      </c>
      <c r="BA167" s="78" t="str">
        <f>REPLACE(INDEX(GroupVertices[Group],MATCH(Vertices[[#This Row],[Vertex]],GroupVertices[Vertex],0)),1,1,"")</f>
        <v>11</v>
      </c>
      <c r="BB167" s="48"/>
      <c r="BC167" s="48"/>
      <c r="BD167" s="48"/>
      <c r="BE167" s="48"/>
      <c r="BF167" s="48"/>
      <c r="BG167" s="48"/>
      <c r="BH167" s="48"/>
      <c r="BI167" s="48"/>
      <c r="BJ167" s="48"/>
      <c r="BK167" s="48"/>
      <c r="BL167" s="48"/>
      <c r="BM167" s="49"/>
      <c r="BN167" s="48"/>
      <c r="BO167" s="49"/>
      <c r="BP167" s="48"/>
      <c r="BQ167" s="49"/>
      <c r="BR167" s="48"/>
      <c r="BS167" s="49"/>
      <c r="BT167" s="48"/>
      <c r="BU167" s="2"/>
      <c r="BV167" s="3"/>
      <c r="BW167" s="3"/>
      <c r="BX167" s="3"/>
      <c r="BY167" s="3"/>
    </row>
    <row r="168" spans="1:77" ht="41.45" customHeight="1">
      <c r="A168" s="64" t="s">
        <v>321</v>
      </c>
      <c r="C168" s="65"/>
      <c r="D168" s="65" t="s">
        <v>64</v>
      </c>
      <c r="E168" s="66">
        <v>162.17001262642398</v>
      </c>
      <c r="F168" s="68">
        <v>99.99973553566826</v>
      </c>
      <c r="G168" s="102" t="s">
        <v>784</v>
      </c>
      <c r="H168" s="65"/>
      <c r="I168" s="69" t="s">
        <v>321</v>
      </c>
      <c r="J168" s="70"/>
      <c r="K168" s="70"/>
      <c r="L168" s="69" t="s">
        <v>2527</v>
      </c>
      <c r="M168" s="73">
        <v>1.08813714628798</v>
      </c>
      <c r="N168" s="74">
        <v>8624.6845703125</v>
      </c>
      <c r="O168" s="74">
        <v>1948.6884765625</v>
      </c>
      <c r="P168" s="75"/>
      <c r="Q168" s="76"/>
      <c r="R168" s="76"/>
      <c r="S168" s="88"/>
      <c r="T168" s="48">
        <v>0</v>
      </c>
      <c r="U168" s="48">
        <v>3</v>
      </c>
      <c r="V168" s="49">
        <v>0</v>
      </c>
      <c r="W168" s="49">
        <v>0.002532</v>
      </c>
      <c r="X168" s="49">
        <v>0.007978</v>
      </c>
      <c r="Y168" s="49">
        <v>0.820312</v>
      </c>
      <c r="Z168" s="49">
        <v>0.6666666666666666</v>
      </c>
      <c r="AA168" s="49">
        <v>0</v>
      </c>
      <c r="AB168" s="71">
        <v>168</v>
      </c>
      <c r="AC168" s="71"/>
      <c r="AD168" s="72"/>
      <c r="AE168" s="78" t="s">
        <v>1623</v>
      </c>
      <c r="AF168" s="78">
        <v>1214</v>
      </c>
      <c r="AG168" s="78">
        <v>649</v>
      </c>
      <c r="AH168" s="78">
        <v>3351</v>
      </c>
      <c r="AI168" s="78">
        <v>993</v>
      </c>
      <c r="AJ168" s="78"/>
      <c r="AK168" s="78" t="s">
        <v>1784</v>
      </c>
      <c r="AL168" s="78" t="s">
        <v>1437</v>
      </c>
      <c r="AM168" s="78"/>
      <c r="AN168" s="78"/>
      <c r="AO168" s="80">
        <v>39863.692465277774</v>
      </c>
      <c r="AP168" s="83" t="s">
        <v>2104</v>
      </c>
      <c r="AQ168" s="78" t="b">
        <v>0</v>
      </c>
      <c r="AR168" s="78" t="b">
        <v>0</v>
      </c>
      <c r="AS168" s="78" t="b">
        <v>1</v>
      </c>
      <c r="AT168" s="78"/>
      <c r="AU168" s="78">
        <v>91</v>
      </c>
      <c r="AV168" s="83" t="s">
        <v>2109</v>
      </c>
      <c r="AW168" s="78" t="b">
        <v>0</v>
      </c>
      <c r="AX168" s="78" t="s">
        <v>2191</v>
      </c>
      <c r="AY168" s="83" t="s">
        <v>2357</v>
      </c>
      <c r="AZ168" s="78" t="s">
        <v>66</v>
      </c>
      <c r="BA168" s="78" t="str">
        <f>REPLACE(INDEX(GroupVertices[Group],MATCH(Vertices[[#This Row],[Vertex]],GroupVertices[Vertex],0)),1,1,"")</f>
        <v>10</v>
      </c>
      <c r="BB168" s="48"/>
      <c r="BC168" s="48"/>
      <c r="BD168" s="48"/>
      <c r="BE168" s="48"/>
      <c r="BF168" s="48" t="s">
        <v>613</v>
      </c>
      <c r="BG168" s="48" t="s">
        <v>613</v>
      </c>
      <c r="BH168" s="119" t="s">
        <v>3064</v>
      </c>
      <c r="BI168" s="119" t="s">
        <v>3064</v>
      </c>
      <c r="BJ168" s="119" t="s">
        <v>3094</v>
      </c>
      <c r="BK168" s="119" t="s">
        <v>3094</v>
      </c>
      <c r="BL168" s="119">
        <v>0</v>
      </c>
      <c r="BM168" s="123">
        <v>0</v>
      </c>
      <c r="BN168" s="119">
        <v>0</v>
      </c>
      <c r="BO168" s="123">
        <v>0</v>
      </c>
      <c r="BP168" s="119">
        <v>0</v>
      </c>
      <c r="BQ168" s="123">
        <v>0</v>
      </c>
      <c r="BR168" s="119">
        <v>33</v>
      </c>
      <c r="BS168" s="123">
        <v>100</v>
      </c>
      <c r="BT168" s="119">
        <v>33</v>
      </c>
      <c r="BU168" s="2"/>
      <c r="BV168" s="3"/>
      <c r="BW168" s="3"/>
      <c r="BX168" s="3"/>
      <c r="BY168" s="3"/>
    </row>
    <row r="169" spans="1:77" ht="41.45" customHeight="1">
      <c r="A169" s="64" t="s">
        <v>381</v>
      </c>
      <c r="C169" s="65"/>
      <c r="D169" s="65" t="s">
        <v>64</v>
      </c>
      <c r="E169" s="66">
        <v>183.13912900678096</v>
      </c>
      <c r="F169" s="68">
        <v>99.96711687982399</v>
      </c>
      <c r="G169" s="102" t="s">
        <v>2188</v>
      </c>
      <c r="H169" s="65"/>
      <c r="I169" s="69" t="s">
        <v>381</v>
      </c>
      <c r="J169" s="70"/>
      <c r="K169" s="70"/>
      <c r="L169" s="69" t="s">
        <v>2528</v>
      </c>
      <c r="M169" s="73">
        <v>11.958847850657422</v>
      </c>
      <c r="N169" s="74">
        <v>202.34136962890625</v>
      </c>
      <c r="O169" s="74">
        <v>4117.46630859375</v>
      </c>
      <c r="P169" s="75"/>
      <c r="Q169" s="76"/>
      <c r="R169" s="76"/>
      <c r="S169" s="88"/>
      <c r="T169" s="48">
        <v>2</v>
      </c>
      <c r="U169" s="48">
        <v>0</v>
      </c>
      <c r="V169" s="49">
        <v>0</v>
      </c>
      <c r="W169" s="49">
        <v>0.002525</v>
      </c>
      <c r="X169" s="49">
        <v>0.007102</v>
      </c>
      <c r="Y169" s="49">
        <v>0.636627</v>
      </c>
      <c r="Z169" s="49">
        <v>1</v>
      </c>
      <c r="AA169" s="49">
        <v>0</v>
      </c>
      <c r="AB169" s="71">
        <v>169</v>
      </c>
      <c r="AC169" s="71"/>
      <c r="AD169" s="72"/>
      <c r="AE169" s="78" t="s">
        <v>1624</v>
      </c>
      <c r="AF169" s="78">
        <v>7713</v>
      </c>
      <c r="AG169" s="78">
        <v>78969</v>
      </c>
      <c r="AH169" s="78">
        <v>101557</v>
      </c>
      <c r="AI169" s="78">
        <v>13637</v>
      </c>
      <c r="AJ169" s="78"/>
      <c r="AK169" s="78" t="s">
        <v>1785</v>
      </c>
      <c r="AL169" s="78" t="s">
        <v>1435</v>
      </c>
      <c r="AM169" s="78"/>
      <c r="AN169" s="78"/>
      <c r="AO169" s="80">
        <v>41478.532858796294</v>
      </c>
      <c r="AP169" s="83" t="s">
        <v>2105</v>
      </c>
      <c r="AQ169" s="78" t="b">
        <v>0</v>
      </c>
      <c r="AR169" s="78" t="b">
        <v>0</v>
      </c>
      <c r="AS169" s="78" t="b">
        <v>1</v>
      </c>
      <c r="AT169" s="78"/>
      <c r="AU169" s="78">
        <v>220</v>
      </c>
      <c r="AV169" s="83" t="s">
        <v>2113</v>
      </c>
      <c r="AW169" s="78" t="b">
        <v>1</v>
      </c>
      <c r="AX169" s="78" t="s">
        <v>2191</v>
      </c>
      <c r="AY169" s="83" t="s">
        <v>2358</v>
      </c>
      <c r="AZ169" s="78" t="s">
        <v>65</v>
      </c>
      <c r="BA169" s="78" t="str">
        <f>REPLACE(INDEX(GroupVertices[Group],MATCH(Vertices[[#This Row],[Vertex]],GroupVertices[Vertex],0)),1,1,"")</f>
        <v>1</v>
      </c>
      <c r="BB169" s="48"/>
      <c r="BC169" s="48"/>
      <c r="BD169" s="48"/>
      <c r="BE169" s="48"/>
      <c r="BF169" s="48"/>
      <c r="BG169" s="48"/>
      <c r="BH169" s="48"/>
      <c r="BI169" s="48"/>
      <c r="BJ169" s="48"/>
      <c r="BK169" s="48"/>
      <c r="BL169" s="48"/>
      <c r="BM169" s="49"/>
      <c r="BN169" s="48"/>
      <c r="BO169" s="49"/>
      <c r="BP169" s="48"/>
      <c r="BQ169" s="49"/>
      <c r="BR169" s="48"/>
      <c r="BS169" s="49"/>
      <c r="BT169" s="48"/>
      <c r="BU169" s="2"/>
      <c r="BV169" s="3"/>
      <c r="BW169" s="3"/>
      <c r="BX169" s="3"/>
      <c r="BY169" s="3"/>
    </row>
    <row r="170" spans="1:77" ht="41.45" customHeight="1">
      <c r="A170" s="64" t="s">
        <v>322</v>
      </c>
      <c r="C170" s="65"/>
      <c r="D170" s="65" t="s">
        <v>64</v>
      </c>
      <c r="E170" s="66">
        <v>163.86960341782472</v>
      </c>
      <c r="F170" s="68">
        <v>99.99709172530949</v>
      </c>
      <c r="G170" s="102" t="s">
        <v>785</v>
      </c>
      <c r="H170" s="65"/>
      <c r="I170" s="69" t="s">
        <v>322</v>
      </c>
      <c r="J170" s="70"/>
      <c r="K170" s="70"/>
      <c r="L170" s="69" t="s">
        <v>2529</v>
      </c>
      <c r="M170" s="73">
        <v>1.9692310118566372</v>
      </c>
      <c r="N170" s="74">
        <v>441.353271484375</v>
      </c>
      <c r="O170" s="74">
        <v>4815.4775390625</v>
      </c>
      <c r="P170" s="75"/>
      <c r="Q170" s="76"/>
      <c r="R170" s="76"/>
      <c r="S170" s="88"/>
      <c r="T170" s="48">
        <v>1</v>
      </c>
      <c r="U170" s="48">
        <v>3</v>
      </c>
      <c r="V170" s="49">
        <v>1</v>
      </c>
      <c r="W170" s="49">
        <v>0.002532</v>
      </c>
      <c r="X170" s="49">
        <v>0.007659</v>
      </c>
      <c r="Y170" s="49">
        <v>0.917735</v>
      </c>
      <c r="Z170" s="49">
        <v>0.3333333333333333</v>
      </c>
      <c r="AA170" s="49">
        <v>0.3333333333333333</v>
      </c>
      <c r="AB170" s="71">
        <v>170</v>
      </c>
      <c r="AC170" s="71"/>
      <c r="AD170" s="72"/>
      <c r="AE170" s="78" t="s">
        <v>1625</v>
      </c>
      <c r="AF170" s="78">
        <v>7183</v>
      </c>
      <c r="AG170" s="78">
        <v>6997</v>
      </c>
      <c r="AH170" s="78">
        <v>4581</v>
      </c>
      <c r="AI170" s="78">
        <v>1656</v>
      </c>
      <c r="AJ170" s="78"/>
      <c r="AK170" s="78" t="s">
        <v>1786</v>
      </c>
      <c r="AL170" s="78" t="s">
        <v>1435</v>
      </c>
      <c r="AM170" s="83" t="s">
        <v>1956</v>
      </c>
      <c r="AN170" s="78"/>
      <c r="AO170" s="80">
        <v>39248.795949074076</v>
      </c>
      <c r="AP170" s="83" t="s">
        <v>2106</v>
      </c>
      <c r="AQ170" s="78" t="b">
        <v>0</v>
      </c>
      <c r="AR170" s="78" t="b">
        <v>0</v>
      </c>
      <c r="AS170" s="78" t="b">
        <v>1</v>
      </c>
      <c r="AT170" s="78"/>
      <c r="AU170" s="78">
        <v>217</v>
      </c>
      <c r="AV170" s="83" t="s">
        <v>2113</v>
      </c>
      <c r="AW170" s="78" t="b">
        <v>0</v>
      </c>
      <c r="AX170" s="78" t="s">
        <v>2191</v>
      </c>
      <c r="AY170" s="83" t="s">
        <v>2359</v>
      </c>
      <c r="AZ170" s="78" t="s">
        <v>66</v>
      </c>
      <c r="BA170" s="78" t="str">
        <f>REPLACE(INDEX(GroupVertices[Group],MATCH(Vertices[[#This Row],[Vertex]],GroupVertices[Vertex],0)),1,1,"")</f>
        <v>1</v>
      </c>
      <c r="BB170" s="48"/>
      <c r="BC170" s="48"/>
      <c r="BD170" s="48"/>
      <c r="BE170" s="48"/>
      <c r="BF170" s="48" t="s">
        <v>556</v>
      </c>
      <c r="BG170" s="48" t="s">
        <v>556</v>
      </c>
      <c r="BH170" s="119" t="s">
        <v>3065</v>
      </c>
      <c r="BI170" s="119" t="s">
        <v>3065</v>
      </c>
      <c r="BJ170" s="119" t="s">
        <v>3141</v>
      </c>
      <c r="BK170" s="119" t="s">
        <v>3141</v>
      </c>
      <c r="BL170" s="119">
        <v>0</v>
      </c>
      <c r="BM170" s="123">
        <v>0</v>
      </c>
      <c r="BN170" s="119">
        <v>0</v>
      </c>
      <c r="BO170" s="123">
        <v>0</v>
      </c>
      <c r="BP170" s="119">
        <v>0</v>
      </c>
      <c r="BQ170" s="123">
        <v>0</v>
      </c>
      <c r="BR170" s="119">
        <v>35</v>
      </c>
      <c r="BS170" s="123">
        <v>100</v>
      </c>
      <c r="BT170" s="119">
        <v>35</v>
      </c>
      <c r="BU170" s="2"/>
      <c r="BV170" s="3"/>
      <c r="BW170" s="3"/>
      <c r="BX170" s="3"/>
      <c r="BY170" s="3"/>
    </row>
    <row r="171" spans="1:77" ht="41.45" customHeight="1">
      <c r="A171" s="64" t="s">
        <v>382</v>
      </c>
      <c r="C171" s="65"/>
      <c r="D171" s="65" t="s">
        <v>64</v>
      </c>
      <c r="E171" s="66">
        <v>175.45348734673848</v>
      </c>
      <c r="F171" s="68">
        <v>99.97907233353526</v>
      </c>
      <c r="G171" s="102" t="s">
        <v>2189</v>
      </c>
      <c r="H171" s="65"/>
      <c r="I171" s="69" t="s">
        <v>382</v>
      </c>
      <c r="J171" s="70"/>
      <c r="K171" s="70"/>
      <c r="L171" s="69" t="s">
        <v>2530</v>
      </c>
      <c r="M171" s="73">
        <v>7.974493643818438</v>
      </c>
      <c r="N171" s="74">
        <v>324.7375183105469</v>
      </c>
      <c r="O171" s="74">
        <v>6031.07861328125</v>
      </c>
      <c r="P171" s="75"/>
      <c r="Q171" s="76"/>
      <c r="R171" s="76"/>
      <c r="S171" s="88"/>
      <c r="T171" s="48">
        <v>2</v>
      </c>
      <c r="U171" s="48">
        <v>0</v>
      </c>
      <c r="V171" s="49">
        <v>0</v>
      </c>
      <c r="W171" s="49">
        <v>0.002525</v>
      </c>
      <c r="X171" s="49">
        <v>0.007102</v>
      </c>
      <c r="Y171" s="49">
        <v>0.636627</v>
      </c>
      <c r="Z171" s="49">
        <v>1</v>
      </c>
      <c r="AA171" s="49">
        <v>0</v>
      </c>
      <c r="AB171" s="71">
        <v>171</v>
      </c>
      <c r="AC171" s="71"/>
      <c r="AD171" s="72"/>
      <c r="AE171" s="78" t="s">
        <v>1626</v>
      </c>
      <c r="AF171" s="78">
        <v>7482</v>
      </c>
      <c r="AG171" s="78">
        <v>50263</v>
      </c>
      <c r="AH171" s="78">
        <v>34789</v>
      </c>
      <c r="AI171" s="78">
        <v>3140</v>
      </c>
      <c r="AJ171" s="78"/>
      <c r="AK171" s="78" t="s">
        <v>1787</v>
      </c>
      <c r="AL171" s="78" t="s">
        <v>1840</v>
      </c>
      <c r="AM171" s="83" t="s">
        <v>1957</v>
      </c>
      <c r="AN171" s="78"/>
      <c r="AO171" s="80">
        <v>39986.75549768518</v>
      </c>
      <c r="AP171" s="83" t="s">
        <v>2107</v>
      </c>
      <c r="AQ171" s="78" t="b">
        <v>0</v>
      </c>
      <c r="AR171" s="78" t="b">
        <v>0</v>
      </c>
      <c r="AS171" s="78" t="b">
        <v>1</v>
      </c>
      <c r="AT171" s="78"/>
      <c r="AU171" s="78">
        <v>795</v>
      </c>
      <c r="AV171" s="83" t="s">
        <v>2122</v>
      </c>
      <c r="AW171" s="78" t="b">
        <v>1</v>
      </c>
      <c r="AX171" s="78" t="s">
        <v>2191</v>
      </c>
      <c r="AY171" s="83" t="s">
        <v>2360</v>
      </c>
      <c r="AZ171" s="78" t="s">
        <v>65</v>
      </c>
      <c r="BA171" s="78" t="str">
        <f>REPLACE(INDEX(GroupVertices[Group],MATCH(Vertices[[#This Row],[Vertex]],GroupVertices[Vertex],0)),1,1,"")</f>
        <v>1</v>
      </c>
      <c r="BB171" s="48"/>
      <c r="BC171" s="48"/>
      <c r="BD171" s="48"/>
      <c r="BE171" s="48"/>
      <c r="BF171" s="48"/>
      <c r="BG171" s="48"/>
      <c r="BH171" s="48"/>
      <c r="BI171" s="48"/>
      <c r="BJ171" s="48"/>
      <c r="BK171" s="48"/>
      <c r="BL171" s="48"/>
      <c r="BM171" s="49"/>
      <c r="BN171" s="48"/>
      <c r="BO171" s="49"/>
      <c r="BP171" s="48"/>
      <c r="BQ171" s="49"/>
      <c r="BR171" s="48"/>
      <c r="BS171" s="49"/>
      <c r="BT171" s="48"/>
      <c r="BU171" s="2"/>
      <c r="BV171" s="3"/>
      <c r="BW171" s="3"/>
      <c r="BX171" s="3"/>
      <c r="BY171" s="3"/>
    </row>
    <row r="172" spans="1:77" ht="41.45" customHeight="1">
      <c r="A172" s="89" t="s">
        <v>383</v>
      </c>
      <c r="C172" s="90"/>
      <c r="D172" s="90" t="s">
        <v>64</v>
      </c>
      <c r="E172" s="91">
        <v>164.13359152751616</v>
      </c>
      <c r="F172" s="92">
        <v>99.9966810767566</v>
      </c>
      <c r="G172" s="103" t="s">
        <v>2190</v>
      </c>
      <c r="H172" s="90"/>
      <c r="I172" s="93" t="s">
        <v>383</v>
      </c>
      <c r="J172" s="94"/>
      <c r="K172" s="94"/>
      <c r="L172" s="93" t="s">
        <v>2531</v>
      </c>
      <c r="M172" s="95">
        <v>2.1060864862502564</v>
      </c>
      <c r="N172" s="96">
        <v>6536.05859375</v>
      </c>
      <c r="O172" s="96">
        <v>5329.892578125</v>
      </c>
      <c r="P172" s="97"/>
      <c r="Q172" s="98"/>
      <c r="R172" s="98"/>
      <c r="S172" s="99"/>
      <c r="T172" s="48">
        <v>1</v>
      </c>
      <c r="U172" s="48">
        <v>0</v>
      </c>
      <c r="V172" s="49">
        <v>0</v>
      </c>
      <c r="W172" s="49">
        <v>0.00189</v>
      </c>
      <c r="X172" s="49">
        <v>0.000987</v>
      </c>
      <c r="Y172" s="49">
        <v>0.367859</v>
      </c>
      <c r="Z172" s="49">
        <v>0</v>
      </c>
      <c r="AA172" s="49">
        <v>0</v>
      </c>
      <c r="AB172" s="100">
        <v>172</v>
      </c>
      <c r="AC172" s="100"/>
      <c r="AD172" s="101"/>
      <c r="AE172" s="78" t="s">
        <v>1627</v>
      </c>
      <c r="AF172" s="78">
        <v>3057</v>
      </c>
      <c r="AG172" s="78">
        <v>7983</v>
      </c>
      <c r="AH172" s="78">
        <v>7921</v>
      </c>
      <c r="AI172" s="78">
        <v>584</v>
      </c>
      <c r="AJ172" s="78"/>
      <c r="AK172" s="78" t="s">
        <v>1788</v>
      </c>
      <c r="AL172" s="78" t="s">
        <v>1437</v>
      </c>
      <c r="AM172" s="83" t="s">
        <v>1958</v>
      </c>
      <c r="AN172" s="78"/>
      <c r="AO172" s="80">
        <v>40017.49884259259</v>
      </c>
      <c r="AP172" s="83" t="s">
        <v>2108</v>
      </c>
      <c r="AQ172" s="78" t="b">
        <v>0</v>
      </c>
      <c r="AR172" s="78" t="b">
        <v>0</v>
      </c>
      <c r="AS172" s="78" t="b">
        <v>0</v>
      </c>
      <c r="AT172" s="78"/>
      <c r="AU172" s="78">
        <v>252</v>
      </c>
      <c r="AV172" s="83" t="s">
        <v>2114</v>
      </c>
      <c r="AW172" s="78" t="b">
        <v>1</v>
      </c>
      <c r="AX172" s="78" t="s">
        <v>2191</v>
      </c>
      <c r="AY172" s="83" t="s">
        <v>2361</v>
      </c>
      <c r="AZ172" s="78" t="s">
        <v>65</v>
      </c>
      <c r="BA172" s="78" t="str">
        <f>REPLACE(INDEX(GroupVertices[Group],MATCH(Vertices[[#This Row],[Vertex]],GroupVertices[Vertex],0)),1,1,"")</f>
        <v>5</v>
      </c>
      <c r="BB172" s="48"/>
      <c r="BC172" s="48"/>
      <c r="BD172" s="48"/>
      <c r="BE172" s="48"/>
      <c r="BF172" s="48"/>
      <c r="BG172" s="48"/>
      <c r="BH172" s="48"/>
      <c r="BI172" s="48"/>
      <c r="BJ172" s="48"/>
      <c r="BK172" s="48"/>
      <c r="BL172" s="48"/>
      <c r="BM172" s="49"/>
      <c r="BN172" s="48"/>
      <c r="BO172" s="49"/>
      <c r="BP172" s="48"/>
      <c r="BQ172" s="49"/>
      <c r="BR172" s="48"/>
      <c r="BS172" s="49"/>
      <c r="BT172" s="48"/>
      <c r="BU172" s="2"/>
      <c r="BV172" s="3"/>
      <c r="BW172" s="3"/>
      <c r="BX172" s="3"/>
      <c r="BY1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2"/>
    <dataValidation allowBlank="1" showInputMessage="1" promptTitle="Vertex Tooltip" prompt="Enter optional text that will pop up when the mouse is hovered over the vertex." errorTitle="Invalid Vertex Image Key" sqref="L3:L17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2"/>
    <dataValidation allowBlank="1" showInputMessage="1" promptTitle="Vertex Label Fill Color" prompt="To select an optional fill color for the Label shape, right-click and select Select Color on the right-click menu." sqref="J3:J172"/>
    <dataValidation allowBlank="1" showInputMessage="1" promptTitle="Vertex Image File" prompt="Enter the path to an image file.  Hover over the column header for examples." errorTitle="Invalid Vertex Image Key" sqref="G3:G172"/>
    <dataValidation allowBlank="1" showInputMessage="1" promptTitle="Vertex Color" prompt="To select an optional vertex color, right-click and select Select Color on the right-click menu." sqref="C3:C172"/>
    <dataValidation allowBlank="1" showInputMessage="1" promptTitle="Vertex Opacity" prompt="Enter an optional vertex opacity between 0 (transparent) and 100 (opaque)." errorTitle="Invalid Vertex Opacity" error="The optional vertex opacity must be a whole number between 0 and 10." sqref="F3:F172"/>
    <dataValidation type="list" allowBlank="1" showInputMessage="1" showErrorMessage="1" promptTitle="Vertex Shape" prompt="Select an optional vertex shape." errorTitle="Invalid Vertex Shape" error="You have entered an invalid vertex shape.  Try selecting from the drop-down list instead." sqref="D3:D1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2">
      <formula1>ValidVertexLabelPositions</formula1>
    </dataValidation>
    <dataValidation allowBlank="1" showInputMessage="1" showErrorMessage="1" promptTitle="Vertex Name" prompt="Enter the name of the vertex." sqref="A3:A172"/>
  </dataValidations>
  <hyperlinks>
    <hyperlink ref="AM4" r:id="rId1" display="https://t.co/4TddSAlPY7"/>
    <hyperlink ref="AM5" r:id="rId2" display="http://t.co/8rLR5w5fCk"/>
    <hyperlink ref="AM6" r:id="rId3" display="http://t.co/NazKiT79NK"/>
    <hyperlink ref="AM7" r:id="rId4" display="https://t.co/bw9a7FlWdh"/>
    <hyperlink ref="AM8" r:id="rId5" display="https://t.co/so1i1nPwki"/>
    <hyperlink ref="AM9" r:id="rId6" display="https://t.co/tnNXZzbobD"/>
    <hyperlink ref="AM11" r:id="rId7" display="https://t.co/8ZvJMARVMt"/>
    <hyperlink ref="AM12" r:id="rId8" display="https://t.co/6rbqhfFFuE"/>
    <hyperlink ref="AM13" r:id="rId9" display="https://t.co/oTdEXqP34S"/>
    <hyperlink ref="AM14" r:id="rId10" display="https://t.co/IoesfnWwjl"/>
    <hyperlink ref="AM15" r:id="rId11" display="https://t.co/XaI6LRhyJf"/>
    <hyperlink ref="AM16" r:id="rId12" display="https://t.co/80pIyhvZgh"/>
    <hyperlink ref="AM17" r:id="rId13" display="https://t.co/k32CjprsDf"/>
    <hyperlink ref="AM18" r:id="rId14" display="https://t.co/Bh4jLKixu6"/>
    <hyperlink ref="AM19" r:id="rId15" display="https://t.co/UVcISOvz6o"/>
    <hyperlink ref="AM20" r:id="rId16" display="https://t.co/6gmpUZzxcy"/>
    <hyperlink ref="AM21" r:id="rId17" display="https://t.co/jEpHFzATBq"/>
    <hyperlink ref="AM22" r:id="rId18" display="https://t.co/o6tGBvvU6Y"/>
    <hyperlink ref="AM23" r:id="rId19" display="http://t.co/Q4U6CWjTIr"/>
    <hyperlink ref="AM24" r:id="rId20" display="http://t.co/7mzwWcfgfK"/>
    <hyperlink ref="AM25" r:id="rId21" display="https://t.co/PjgAf0zTdX"/>
    <hyperlink ref="AM26" r:id="rId22" display="https://t.co/msCYaj1Y4D"/>
    <hyperlink ref="AM28" r:id="rId23" display="https://t.co/Je7xccYNgM"/>
    <hyperlink ref="AM29" r:id="rId24" display="https://t.co/L02hTWBhJS"/>
    <hyperlink ref="AM30" r:id="rId25" display="https://t.co/4gxu5b58mb"/>
    <hyperlink ref="AM31" r:id="rId26" display="https://t.co/r0KNAP3sPH"/>
    <hyperlink ref="AM32" r:id="rId27" display="https://t.co/6HcDdSiIJj"/>
    <hyperlink ref="AM34" r:id="rId28" display="https://t.co/cCCFPLQ9qQ"/>
    <hyperlink ref="AM36" r:id="rId29" display="http://t.co/gzeuzUnQOQ"/>
    <hyperlink ref="AM39" r:id="rId30" display="https://t.co/b8GHxiGZYf"/>
    <hyperlink ref="AM40" r:id="rId31" display="https://t.co/RMlEx19wLx"/>
    <hyperlink ref="AM41" r:id="rId32" display="https://t.co/q18doC5M6i"/>
    <hyperlink ref="AM42" r:id="rId33" display="https://t.co/ShSuee0bE5"/>
    <hyperlink ref="AM43" r:id="rId34" display="https://t.co/RMlEx19wLx"/>
    <hyperlink ref="AM44" r:id="rId35" display="https://t.co/b8GHxiGZYf"/>
    <hyperlink ref="AM46" r:id="rId36" display="https://t.co/5cAECRC2vP"/>
    <hyperlink ref="AM47" r:id="rId37" display="http://t.co/COPVP6dgJP"/>
    <hyperlink ref="AM48" r:id="rId38" display="https://t.co/qqGoeyALy8"/>
    <hyperlink ref="AM50" r:id="rId39" display="https://t.co/hGwB8R4hBJ"/>
    <hyperlink ref="AM51" r:id="rId40" display="https://t.co/NOosqSpa8I"/>
    <hyperlink ref="AM52" r:id="rId41" display="https://t.co/9PNBT7iErH"/>
    <hyperlink ref="AM53" r:id="rId42" display="https://t.co/GSpSSylF15"/>
    <hyperlink ref="AM54" r:id="rId43" display="http://t.co/cXMVJ7IuLv"/>
    <hyperlink ref="AM55" r:id="rId44" display="https://t.co/zjkjVU5MVF"/>
    <hyperlink ref="AM57" r:id="rId45" display="https://t.co/PMTEVQoe1Y"/>
    <hyperlink ref="AM58" r:id="rId46" display="https://t.co/F3fLcf5sH7"/>
    <hyperlink ref="AM59" r:id="rId47" display="http://t.co/YwSlyMGUSK"/>
    <hyperlink ref="AM61" r:id="rId48" display="https://t.co/3ZT4dXA1Zr"/>
    <hyperlink ref="AM62" r:id="rId49" display="https://t.co/5C0lBIlrRm"/>
    <hyperlink ref="AM63" r:id="rId50" display="https://t.co/T792focXS2"/>
    <hyperlink ref="AM66" r:id="rId51" display="http://t.co/SlCHooqlfC"/>
    <hyperlink ref="AM67" r:id="rId52" display="http://t.co/XrUV9p8jlE"/>
    <hyperlink ref="AM68" r:id="rId53" display="https://t.co/wkFeIFIwnK"/>
    <hyperlink ref="AM70" r:id="rId54" display="http://t.co/aDha5Lotil"/>
    <hyperlink ref="AM71" r:id="rId55" display="https://t.co/9rOwiL59A5"/>
    <hyperlink ref="AM72" r:id="rId56" display="https://t.co/WnBjb3Acpq"/>
    <hyperlink ref="AM80" r:id="rId57" display="http://t.co/LJkAv8ukwK"/>
    <hyperlink ref="AM81" r:id="rId58" display="https://t.co/3urmCJUp92"/>
    <hyperlink ref="AM82" r:id="rId59" display="https://t.co/b8GHxipozF"/>
    <hyperlink ref="AM90" r:id="rId60" display="https://t.co/9CNhvlnlsQ"/>
    <hyperlink ref="AM92" r:id="rId61" display="https://t.co/uzWhP4vPvo"/>
    <hyperlink ref="AM93" r:id="rId62" display="https://t.co/dNwU7Pa4ZT"/>
    <hyperlink ref="AM94" r:id="rId63" display="http://t.co/LFa9taKW6j"/>
    <hyperlink ref="AM100" r:id="rId64" display="https://t.co/EYhZ7iSeJx"/>
    <hyperlink ref="AM101" r:id="rId65" display="https://t.co/M9Xx9quK6r"/>
    <hyperlink ref="AM102" r:id="rId66" display="http://t.co/D5nNG7kYaf"/>
    <hyperlink ref="AM103" r:id="rId67" display="https://t.co/SL88vcJXWk"/>
    <hyperlink ref="AM105" r:id="rId68" display="https://t.co/LWKsWOzEhX"/>
    <hyperlink ref="AM106" r:id="rId69" display="https://t.co/IlDLX8fSiW"/>
    <hyperlink ref="AM108" r:id="rId70" display="http://t.co/lYlFInMJFU"/>
    <hyperlink ref="AM109" r:id="rId71" display="https://t.co/iT23dHSClg"/>
    <hyperlink ref="AM110" r:id="rId72" display="https://t.co/q02mxKzJT1"/>
    <hyperlink ref="AM113" r:id="rId73" display="https://t.co/HVIHoMVixc"/>
    <hyperlink ref="AM114" r:id="rId74" display="https://t.co/HVIHoMVixc"/>
    <hyperlink ref="AM117" r:id="rId75" display="http://t.co/9I0rdsqBTj"/>
    <hyperlink ref="AM118" r:id="rId76" display="https://t.co/MCo4FmM3z0"/>
    <hyperlink ref="AM120" r:id="rId77" display="https://t.co/cEVtgZ7fGU"/>
    <hyperlink ref="AM121" r:id="rId78" display="https://t.co/EnDbSqso2Q"/>
    <hyperlink ref="AM122" r:id="rId79" display="https://t.co/mIfweLniAk"/>
    <hyperlink ref="AM123" r:id="rId80" display="https://t.co/Kcp0CduXsA"/>
    <hyperlink ref="AM124" r:id="rId81" display="https://t.co/EqKDWMEfXx"/>
    <hyperlink ref="AM125" r:id="rId82" display="http://t.co/Bn6zdxB35L"/>
    <hyperlink ref="AM126" r:id="rId83" display="https://t.co/XbrnAcb9x0"/>
    <hyperlink ref="AM127" r:id="rId84" display="https://t.co/JjCFwYMgVd"/>
    <hyperlink ref="AM128" r:id="rId85" display="https://t.co/4xkBW6xaPT"/>
    <hyperlink ref="AM129" r:id="rId86" display="https://t.co/Fl6Tty0jw3"/>
    <hyperlink ref="AM130" r:id="rId87" display="https://t.co/EM7kYHu1et"/>
    <hyperlink ref="AM131" r:id="rId88" display="http://t.co/ooKrj7Qj3z"/>
    <hyperlink ref="AM132" r:id="rId89" display="https://t.co/eo1Ga8t1Nr"/>
    <hyperlink ref="AM133" r:id="rId90" display="http://t.co/HEPCMYEuBM"/>
    <hyperlink ref="AM134" r:id="rId91" display="https://t.co/53YRaKmFOn"/>
    <hyperlink ref="AM136" r:id="rId92" display="https://t.co/hmWKduAHmc"/>
    <hyperlink ref="AM138" r:id="rId93" display="http://t.co/tiYiXyEYb5"/>
    <hyperlink ref="AM139" r:id="rId94" display="https://t.co/p6BVeFtRDQ"/>
    <hyperlink ref="AM140" r:id="rId95" display="https://t.co/zrIqrkkYjT"/>
    <hyperlink ref="AM141" r:id="rId96" display="https://t.co/GhGujxFgu0"/>
    <hyperlink ref="AM142" r:id="rId97" display="http://t.co/t67qzZycyb"/>
    <hyperlink ref="AM143" r:id="rId98" display="https://t.co/dw7XnJuyuS"/>
    <hyperlink ref="AM144" r:id="rId99" display="http://t.co/NioDgkQaNh"/>
    <hyperlink ref="AM145" r:id="rId100" display="http://t.co/IgiPJuT10c"/>
    <hyperlink ref="AM146" r:id="rId101" display="https://t.co/XDDgLUm0bl"/>
    <hyperlink ref="AM147" r:id="rId102" display="https://t.co/pRBEARMXZY"/>
    <hyperlink ref="AM149" r:id="rId103" display="https://t.co/hKkEBi9qfv"/>
    <hyperlink ref="AM151" r:id="rId104" display="http://t.co/ePGWtXraLv"/>
    <hyperlink ref="AM153" r:id="rId105" display="https://t.co/PyCHHr3RvQ"/>
    <hyperlink ref="AM154" r:id="rId106" display="https://t.co/MwcY8wCd24"/>
    <hyperlink ref="AM155" r:id="rId107" display="https://t.co/5pIVtmBGwR"/>
    <hyperlink ref="AM156" r:id="rId108" display="https://t.co/lqP3jbrpX8"/>
    <hyperlink ref="AM157" r:id="rId109" display="https://t.co/HOUFVkOUYt"/>
    <hyperlink ref="AM158" r:id="rId110" display="http://t.co/AtFGhebniX"/>
    <hyperlink ref="AM159" r:id="rId111" display="http://t.co/XxHozh3P00"/>
    <hyperlink ref="AM160" r:id="rId112" display="https://t.co/wTtREG8oEq"/>
    <hyperlink ref="AM161" r:id="rId113" display="https://t.co/0WTu11QIQL"/>
    <hyperlink ref="AM162" r:id="rId114" display="http://t.co/x36ViiYc4E"/>
    <hyperlink ref="AM164" r:id="rId115" display="https://t.co/AvFn93YXH0"/>
    <hyperlink ref="AM165" r:id="rId116" display="https://t.co/IgSQsUkRno"/>
    <hyperlink ref="AM166" r:id="rId117" display="https://t.co/bvXttejBVt"/>
    <hyperlink ref="AM167" r:id="rId118" display="https://t.co/D121HYxs4K"/>
    <hyperlink ref="AM170" r:id="rId119" display="https://t.co/ZWXAd7bKgU"/>
    <hyperlink ref="AM171" r:id="rId120" display="https://t.co/Lrx3mMaCRp"/>
    <hyperlink ref="AM172" r:id="rId121" display="http://t.co/TQnE8eY9R9"/>
    <hyperlink ref="AP3" r:id="rId122" display="https://pbs.twimg.com/profile_banners/123826713/1465990017"/>
    <hyperlink ref="AP4" r:id="rId123" display="https://pbs.twimg.com/profile_banners/150585854/1568894304"/>
    <hyperlink ref="AP5" r:id="rId124" display="https://pbs.twimg.com/profile_banners/594415658/1530775686"/>
    <hyperlink ref="AP6" r:id="rId125" display="https://pbs.twimg.com/profile_banners/248359345/1553292235"/>
    <hyperlink ref="AP7" r:id="rId126" display="https://pbs.twimg.com/profile_banners/1225131684/1565277211"/>
    <hyperlink ref="AP8" r:id="rId127" display="https://pbs.twimg.com/profile_banners/289823427/1557581940"/>
    <hyperlink ref="AP9" r:id="rId128" display="https://pbs.twimg.com/profile_banners/829681421954465794/1493026808"/>
    <hyperlink ref="AP10" r:id="rId129" display="https://pbs.twimg.com/profile_banners/890423997283934208/1519622185"/>
    <hyperlink ref="AP11" r:id="rId130" display="https://pbs.twimg.com/profile_banners/17428490/1550743380"/>
    <hyperlink ref="AP12" r:id="rId131" display="https://pbs.twimg.com/profile_banners/376502929/1564470013"/>
    <hyperlink ref="AP13" r:id="rId132" display="https://pbs.twimg.com/profile_banners/1201848506/1554105485"/>
    <hyperlink ref="AP14" r:id="rId133" display="https://pbs.twimg.com/profile_banners/1192615399/1558336813"/>
    <hyperlink ref="AP15" r:id="rId134" display="https://pbs.twimg.com/profile_banners/962954390/1568626470"/>
    <hyperlink ref="AP16" r:id="rId135" display="https://pbs.twimg.com/profile_banners/735454741455638528/1554734535"/>
    <hyperlink ref="AP17" r:id="rId136" display="https://pbs.twimg.com/profile_banners/1174957268976062464/1568968251"/>
    <hyperlink ref="AP18" r:id="rId137" display="https://pbs.twimg.com/profile_banners/276388413/1564659065"/>
    <hyperlink ref="AP19" r:id="rId138" display="https://pbs.twimg.com/profile_banners/3530607858/1550071117"/>
    <hyperlink ref="AP20" r:id="rId139" display="https://pbs.twimg.com/profile_banners/875694963849383936/1553957821"/>
    <hyperlink ref="AP21" r:id="rId140" display="https://pbs.twimg.com/profile_banners/82103983/1398294810"/>
    <hyperlink ref="AP22" r:id="rId141" display="https://pbs.twimg.com/profile_banners/722721684982263809/1551201252"/>
    <hyperlink ref="AP23" r:id="rId142" display="https://pbs.twimg.com/profile_banners/51042904/1570008553"/>
    <hyperlink ref="AP24" r:id="rId143" display="https://pbs.twimg.com/profile_banners/493241646/1534863204"/>
    <hyperlink ref="AP25" r:id="rId144" display="https://pbs.twimg.com/profile_banners/448394012/1569785263"/>
    <hyperlink ref="AP26" r:id="rId145" display="https://pbs.twimg.com/profile_banners/2243970452/1510052611"/>
    <hyperlink ref="AP27" r:id="rId146" display="https://pbs.twimg.com/profile_banners/199763021/1547805446"/>
    <hyperlink ref="AP28" r:id="rId147" display="https://pbs.twimg.com/profile_banners/1451846815/1550599024"/>
    <hyperlink ref="AP29" r:id="rId148" display="https://pbs.twimg.com/profile_banners/2417590860/1560180831"/>
    <hyperlink ref="AP30" r:id="rId149" display="https://pbs.twimg.com/profile_banners/40651858/1399886794"/>
    <hyperlink ref="AP31" r:id="rId150" display="https://pbs.twimg.com/profile_banners/14228620/1553087130"/>
    <hyperlink ref="AP32" r:id="rId151" display="https://pbs.twimg.com/profile_banners/51024865/1504696936"/>
    <hyperlink ref="AP34" r:id="rId152" display="https://pbs.twimg.com/profile_banners/153034032/1566392963"/>
    <hyperlink ref="AP35" r:id="rId153" display="https://pbs.twimg.com/profile_banners/1044349195669438464/1542221009"/>
    <hyperlink ref="AP36" r:id="rId154" display="https://pbs.twimg.com/profile_banners/7229682/1377259526"/>
    <hyperlink ref="AP37" r:id="rId155" display="https://pbs.twimg.com/profile_banners/102089240/1559143663"/>
    <hyperlink ref="AP39" r:id="rId156" display="https://pbs.twimg.com/profile_banners/182032010/1568394585"/>
    <hyperlink ref="AP40" r:id="rId157" display="https://pbs.twimg.com/profile_banners/52672572/1547742250"/>
    <hyperlink ref="AP41" r:id="rId158" display="https://pbs.twimg.com/profile_banners/1039522663927033856/1568654225"/>
    <hyperlink ref="AP42" r:id="rId159" display="https://pbs.twimg.com/profile_banners/3004120096/1524043555"/>
    <hyperlink ref="AP43" r:id="rId160" display="https://pbs.twimg.com/profile_banners/193682699/1527003360"/>
    <hyperlink ref="AP44" r:id="rId161" display="https://pbs.twimg.com/profile_banners/500079860/1568894428"/>
    <hyperlink ref="AP45" r:id="rId162" display="https://pbs.twimg.com/profile_banners/791670960/1565452893"/>
    <hyperlink ref="AP46" r:id="rId163" display="https://pbs.twimg.com/profile_banners/3068007413/1570435533"/>
    <hyperlink ref="AP47" r:id="rId164" display="https://pbs.twimg.com/profile_banners/1693808556/1547458189"/>
    <hyperlink ref="AP48" r:id="rId165" display="https://pbs.twimg.com/profile_banners/1157457804/1569947956"/>
    <hyperlink ref="AP50" r:id="rId166" display="https://pbs.twimg.com/profile_banners/278408122/1547741500"/>
    <hyperlink ref="AP51" r:id="rId167" display="https://pbs.twimg.com/profile_banners/1421991/1447934184"/>
    <hyperlink ref="AP52" r:id="rId168" display="https://pbs.twimg.com/profile_banners/1156908203197775872/1564663571"/>
    <hyperlink ref="AP53" r:id="rId169" display="https://pbs.twimg.com/profile_banners/1061053153/1527696108"/>
    <hyperlink ref="AP54" r:id="rId170" display="https://pbs.twimg.com/profile_banners/32358920/1489609691"/>
    <hyperlink ref="AP55" r:id="rId171" display="https://pbs.twimg.com/profile_banners/837280058813399042/1488464803"/>
    <hyperlink ref="AP56" r:id="rId172" display="https://pbs.twimg.com/profile_banners/1354873634/1513699111"/>
    <hyperlink ref="AP57" r:id="rId173" display="https://pbs.twimg.com/profile_banners/1179654987544178688/1570086954"/>
    <hyperlink ref="AP58" r:id="rId174" display="https://pbs.twimg.com/profile_banners/10228272/1563295551"/>
    <hyperlink ref="AP59" r:id="rId175" display="https://pbs.twimg.com/profile_banners/14792516/1531952279"/>
    <hyperlink ref="AP60" r:id="rId176" display="https://pbs.twimg.com/profile_banners/2284701096/1474316898"/>
    <hyperlink ref="AP61" r:id="rId177" display="https://pbs.twimg.com/profile_banners/38164856/1563265569"/>
    <hyperlink ref="AP62" r:id="rId178" display="https://pbs.twimg.com/profile_banners/269750887/1503458582"/>
    <hyperlink ref="AP63" r:id="rId179" display="https://pbs.twimg.com/profile_banners/4320261982/1564577070"/>
    <hyperlink ref="AP64" r:id="rId180" display="https://pbs.twimg.com/profile_banners/1051918299292991488/1548137265"/>
    <hyperlink ref="AP65" r:id="rId181" display="https://pbs.twimg.com/profile_banners/773541522344206340/1536235199"/>
    <hyperlink ref="AP66" r:id="rId182" display="https://pbs.twimg.com/profile_banners/61848596/1510913253"/>
    <hyperlink ref="AP67" r:id="rId183" display="https://pbs.twimg.com/profile_banners/222423705/1516282022"/>
    <hyperlink ref="AP68" r:id="rId184" display="https://pbs.twimg.com/profile_banners/882668346/1541758164"/>
    <hyperlink ref="AP69" r:id="rId185" display="https://pbs.twimg.com/profile_banners/498666917/1569412012"/>
    <hyperlink ref="AP70" r:id="rId186" display="https://pbs.twimg.com/profile_banners/14698522/1505902634"/>
    <hyperlink ref="AP71" r:id="rId187" display="https://pbs.twimg.com/profile_banners/750065574995234816/1469055380"/>
    <hyperlink ref="AP75" r:id="rId188" display="https://pbs.twimg.com/profile_banners/3038459401/1424724993"/>
    <hyperlink ref="AP80" r:id="rId189" display="https://pbs.twimg.com/profile_banners/3028724872/1423599151"/>
    <hyperlink ref="AP81" r:id="rId190" display="https://pbs.twimg.com/profile_banners/16977387/1558499843"/>
    <hyperlink ref="AP82" r:id="rId191" display="https://pbs.twimg.com/profile_banners/8409372/1561709859"/>
    <hyperlink ref="AP83" r:id="rId192" display="https://pbs.twimg.com/profile_banners/531580759/1550052905"/>
    <hyperlink ref="AP84" r:id="rId193" display="https://pbs.twimg.com/profile_banners/865522507918393348/1495191808"/>
    <hyperlink ref="AP85" r:id="rId194" display="https://pbs.twimg.com/profile_banners/3261838600/1558011194"/>
    <hyperlink ref="AP86" r:id="rId195" display="https://pbs.twimg.com/profile_banners/134360905/1425620793"/>
    <hyperlink ref="AP87" r:id="rId196" display="https://pbs.twimg.com/profile_banners/729658508812103681/1463673939"/>
    <hyperlink ref="AP88" r:id="rId197" display="https://pbs.twimg.com/profile_banners/193241651/1447526268"/>
    <hyperlink ref="AP89" r:id="rId198" display="https://pbs.twimg.com/profile_banners/735105360151871494/1464339374"/>
    <hyperlink ref="AP90" r:id="rId199" display="https://pbs.twimg.com/profile_banners/3070703800/1481798703"/>
    <hyperlink ref="AP91" r:id="rId200" display="https://pbs.twimg.com/profile_banners/1057782308/1540377985"/>
    <hyperlink ref="AP92" r:id="rId201" display="https://pbs.twimg.com/profile_banners/125426713/1463769940"/>
    <hyperlink ref="AP93" r:id="rId202" display="https://pbs.twimg.com/profile_banners/2785710503/1566395991"/>
    <hyperlink ref="AP94" r:id="rId203" display="https://pbs.twimg.com/profile_banners/31794857/1477258091"/>
    <hyperlink ref="AP95" r:id="rId204" display="https://pbs.twimg.com/profile_banners/732857949404663808/1464348490"/>
    <hyperlink ref="AP96" r:id="rId205" display="https://pbs.twimg.com/profile_banners/886751131/1480871224"/>
    <hyperlink ref="AP98" r:id="rId206" display="https://pbs.twimg.com/profile_banners/1166974996503257089/1568888572"/>
    <hyperlink ref="AP100" r:id="rId207" display="https://pbs.twimg.com/profile_banners/1327341482/1554733294"/>
    <hyperlink ref="AP101" r:id="rId208" display="https://pbs.twimg.com/profile_banners/368934230/1465579883"/>
    <hyperlink ref="AP102" r:id="rId209" display="https://pbs.twimg.com/profile_banners/252024110/1530797075"/>
    <hyperlink ref="AP103" r:id="rId210" display="https://pbs.twimg.com/profile_banners/2463681456/1530003237"/>
    <hyperlink ref="AP104" r:id="rId211" display="https://pbs.twimg.com/profile_banners/780087935727177728/1474825430"/>
    <hyperlink ref="AP106" r:id="rId212" display="https://pbs.twimg.com/profile_banners/100789225/1511455205"/>
    <hyperlink ref="AP108" r:id="rId213" display="https://pbs.twimg.com/profile_banners/92046659/1554121347"/>
    <hyperlink ref="AP109" r:id="rId214" display="https://pbs.twimg.com/profile_banners/9798612/1508440745"/>
    <hyperlink ref="AP110" r:id="rId215" display="https://pbs.twimg.com/profile_banners/2243148023/1550308904"/>
    <hyperlink ref="AP111" r:id="rId216" display="https://pbs.twimg.com/profile_banners/2319726741/1542969598"/>
    <hyperlink ref="AP114" r:id="rId217" display="https://pbs.twimg.com/profile_banners/705601011252011009/1537862121"/>
    <hyperlink ref="AP115" r:id="rId218" display="https://pbs.twimg.com/profile_banners/744888341582196736/1513086983"/>
    <hyperlink ref="AP116" r:id="rId219" display="https://pbs.twimg.com/profile_banners/739552986784010245/1465158839"/>
    <hyperlink ref="AP117" r:id="rId220" display="https://pbs.twimg.com/profile_banners/2165670092/1408115686"/>
    <hyperlink ref="AP118" r:id="rId221" display="https://pbs.twimg.com/profile_banners/539166352/1517415834"/>
    <hyperlink ref="AP119" r:id="rId222" display="https://pbs.twimg.com/profile_banners/1105148941270765570/1556527799"/>
    <hyperlink ref="AP120" r:id="rId223" display="https://pbs.twimg.com/profile_banners/2214126224/1532002505"/>
    <hyperlink ref="AP121" r:id="rId224" display="https://pbs.twimg.com/profile_banners/1165097849236836352/1567315712"/>
    <hyperlink ref="AP122" r:id="rId225" display="https://pbs.twimg.com/profile_banners/5932202/1539705540"/>
    <hyperlink ref="AP123" r:id="rId226" display="https://pbs.twimg.com/profile_banners/215961929/1400832447"/>
    <hyperlink ref="AP124" r:id="rId227" display="https://pbs.twimg.com/profile_banners/2383845991/1557169810"/>
    <hyperlink ref="AP125" r:id="rId228" display="https://pbs.twimg.com/profile_banners/786668760/1543845196"/>
    <hyperlink ref="AP126" r:id="rId229" display="https://pbs.twimg.com/profile_banners/270453413/1561626175"/>
    <hyperlink ref="AP127" r:id="rId230" display="https://pbs.twimg.com/profile_banners/70915740/1563200452"/>
    <hyperlink ref="AP128" r:id="rId231" display="https://pbs.twimg.com/profile_banners/20457806/1426096853"/>
    <hyperlink ref="AP129" r:id="rId232" display="https://pbs.twimg.com/profile_banners/14845968/1547722441"/>
    <hyperlink ref="AP130" r:id="rId233" display="https://pbs.twimg.com/profile_banners/761541332/1411571312"/>
    <hyperlink ref="AP131" r:id="rId234" display="https://pbs.twimg.com/profile_banners/121279282/1559569063"/>
    <hyperlink ref="AP132" r:id="rId235" display="https://pbs.twimg.com/profile_banners/235172799/1559637114"/>
    <hyperlink ref="AP133" r:id="rId236" display="https://pbs.twimg.com/profile_banners/263580149/1545226899"/>
    <hyperlink ref="AP134" r:id="rId237" display="https://pbs.twimg.com/profile_banners/113592560/1568194462"/>
    <hyperlink ref="AP136" r:id="rId238" display="https://pbs.twimg.com/profile_banners/498832766/1548242212"/>
    <hyperlink ref="AP137" r:id="rId239" display="https://pbs.twimg.com/profile_banners/2596217598/1404994218"/>
    <hyperlink ref="AP138" r:id="rId240" display="https://pbs.twimg.com/profile_banners/16557431/1569916120"/>
    <hyperlink ref="AP139" r:id="rId241" display="https://pbs.twimg.com/profile_banners/1667848166/1570538262"/>
    <hyperlink ref="AP140" r:id="rId242" display="https://pbs.twimg.com/profile_banners/1050334617209847813/1539361555"/>
    <hyperlink ref="AP141" r:id="rId243" display="https://pbs.twimg.com/profile_banners/1047039256953262080/1538499596"/>
    <hyperlink ref="AP142" r:id="rId244" display="https://pbs.twimg.com/profile_banners/538899195/1569398987"/>
    <hyperlink ref="AP144" r:id="rId245" display="https://pbs.twimg.com/profile_banners/3467613921/1562054393"/>
    <hyperlink ref="AP145" r:id="rId246" display="https://pbs.twimg.com/profile_banners/14756642/1570211456"/>
    <hyperlink ref="AP146" r:id="rId247" display="https://pbs.twimg.com/profile_banners/88697269/1560521027"/>
    <hyperlink ref="AP147" r:id="rId248" display="https://pbs.twimg.com/profile_banners/800168845/1568970733"/>
    <hyperlink ref="AP148" r:id="rId249" display="https://pbs.twimg.com/profile_banners/1407897985/1407153210"/>
    <hyperlink ref="AP149" r:id="rId250" display="https://pbs.twimg.com/profile_banners/202886242/1560487922"/>
    <hyperlink ref="AP151" r:id="rId251" display="https://pbs.twimg.com/profile_banners/90556897/1532527958"/>
    <hyperlink ref="AP152" r:id="rId252" display="https://pbs.twimg.com/profile_banners/34410689/1481065729"/>
    <hyperlink ref="AP153" r:id="rId253" display="https://pbs.twimg.com/profile_banners/377362946/1443077132"/>
    <hyperlink ref="AP154" r:id="rId254" display="https://pbs.twimg.com/profile_banners/13240082/1539251492"/>
    <hyperlink ref="AP155" r:id="rId255" display="https://pbs.twimg.com/profile_banners/48448780/1570632473"/>
    <hyperlink ref="AP157" r:id="rId256" display="https://pbs.twimg.com/profile_banners/3000049594/1564999172"/>
    <hyperlink ref="AP158" r:id="rId257" display="https://pbs.twimg.com/profile_banners/36324731/1548411908"/>
    <hyperlink ref="AP159" r:id="rId258" display="https://pbs.twimg.com/profile_banners/2215469522/1559058000"/>
    <hyperlink ref="AP160" r:id="rId259" display="https://pbs.twimg.com/profile_banners/889846178002722818/1500991003"/>
    <hyperlink ref="AP161" r:id="rId260" display="https://pbs.twimg.com/profile_banners/41132801/1566327045"/>
    <hyperlink ref="AP162" r:id="rId261" display="https://pbs.twimg.com/profile_banners/314799259/1551283353"/>
    <hyperlink ref="AP163" r:id="rId262" display="https://pbs.twimg.com/profile_banners/100186027/1570462509"/>
    <hyperlink ref="AP164" r:id="rId263" display="https://pbs.twimg.com/profile_banners/860124967110926337/1570712428"/>
    <hyperlink ref="AP165" r:id="rId264" display="https://pbs.twimg.com/profile_banners/4018357937/1546448237"/>
    <hyperlink ref="AP166" r:id="rId265" display="https://pbs.twimg.com/profile_banners/19186720/1562839277"/>
    <hyperlink ref="AP167" r:id="rId266" display="https://pbs.twimg.com/profile_banners/231689692/1565943605"/>
    <hyperlink ref="AP168" r:id="rId267" display="https://pbs.twimg.com/profile_banners/21313941/1366745417"/>
    <hyperlink ref="AP169" r:id="rId268" display="https://pbs.twimg.com/profile_banners/1615194500/1566810709"/>
    <hyperlink ref="AP170" r:id="rId269" display="https://pbs.twimg.com/profile_banners/6840382/1555597121"/>
    <hyperlink ref="AP171" r:id="rId270" display="https://pbs.twimg.com/profile_banners/49710151/1552662558"/>
    <hyperlink ref="AP172" r:id="rId271" display="https://pbs.twimg.com/profile_banners/59438003/1539360989"/>
    <hyperlink ref="AV3" r:id="rId272" display="http://abs.twimg.com/images/themes/theme14/bg.gif"/>
    <hyperlink ref="AV4" r:id="rId273" display="http://abs.twimg.com/images/themes/theme9/bg.gif"/>
    <hyperlink ref="AV5" r:id="rId274" display="http://abs.twimg.com/images/themes/theme17/bg.gif"/>
    <hyperlink ref="AV6" r:id="rId275" display="http://abs.twimg.com/images/themes/theme14/bg.gif"/>
    <hyperlink ref="AV7" r:id="rId276" display="http://abs.twimg.com/images/themes/theme15/bg.png"/>
    <hyperlink ref="AV8" r:id="rId277" display="http://abs.twimg.com/images/themes/theme1/bg.png"/>
    <hyperlink ref="AV11" r:id="rId278" display="http://abs.twimg.com/images/themes/theme9/bg.gif"/>
    <hyperlink ref="AV12" r:id="rId279" display="http://abs.twimg.com/images/themes/theme1/bg.png"/>
    <hyperlink ref="AV13" r:id="rId280" display="http://abs.twimg.com/images/themes/theme1/bg.png"/>
    <hyperlink ref="AV14" r:id="rId281" display="http://abs.twimg.com/images/themes/theme1/bg.png"/>
    <hyperlink ref="AV15" r:id="rId282" display="http://abs.twimg.com/images/themes/theme1/bg.png"/>
    <hyperlink ref="AV16" r:id="rId283" display="http://abs.twimg.com/images/themes/theme1/bg.png"/>
    <hyperlink ref="AV18" r:id="rId284" display="http://abs.twimg.com/images/themes/theme2/bg.gif"/>
    <hyperlink ref="AV19" r:id="rId285" display="http://abs.twimg.com/images/themes/theme1/bg.png"/>
    <hyperlink ref="AV20" r:id="rId286" display="http://abs.twimg.com/images/themes/theme1/bg.png"/>
    <hyperlink ref="AV21" r:id="rId287" display="http://abs.twimg.com/images/themes/theme1/bg.png"/>
    <hyperlink ref="AV23" r:id="rId288" display="http://abs.twimg.com/images/themes/theme1/bg.png"/>
    <hyperlink ref="AV24" r:id="rId289" display="http://abs.twimg.com/images/themes/theme1/bg.png"/>
    <hyperlink ref="AV25" r:id="rId290" display="http://abs.twimg.com/images/themes/theme1/bg.png"/>
    <hyperlink ref="AV26" r:id="rId291" display="http://abs.twimg.com/images/themes/theme14/bg.gif"/>
    <hyperlink ref="AV27" r:id="rId292" display="http://abs.twimg.com/images/themes/theme1/bg.png"/>
    <hyperlink ref="AV28" r:id="rId293" display="http://abs.twimg.com/images/themes/theme1/bg.png"/>
    <hyperlink ref="AV29" r:id="rId294" display="http://abs.twimg.com/images/themes/theme1/bg.png"/>
    <hyperlink ref="AV30" r:id="rId295" display="http://abs.twimg.com/images/themes/theme15/bg.png"/>
    <hyperlink ref="AV31" r:id="rId296" display="http://abs.twimg.com/images/themes/theme15/bg.png"/>
    <hyperlink ref="AV32" r:id="rId297" display="http://abs.twimg.com/images/themes/theme7/bg.gif"/>
    <hyperlink ref="AV33" r:id="rId298" display="http://abs.twimg.com/images/themes/theme1/bg.png"/>
    <hyperlink ref="AV34" r:id="rId299" display="http://abs.twimg.com/images/themes/theme18/bg.gif"/>
    <hyperlink ref="AV36" r:id="rId300" display="http://abs.twimg.com/images/themes/theme1/bg.png"/>
    <hyperlink ref="AV37" r:id="rId301" display="http://abs.twimg.com/images/themes/theme1/bg.png"/>
    <hyperlink ref="AV38" r:id="rId302" display="http://abs.twimg.com/images/themes/theme1/bg.png"/>
    <hyperlink ref="AV39" r:id="rId303" display="http://abs.twimg.com/images/themes/theme1/bg.png"/>
    <hyperlink ref="AV40" r:id="rId304" display="http://abs.twimg.com/images/themes/theme1/bg.png"/>
    <hyperlink ref="AV42" r:id="rId305" display="http://abs.twimg.com/images/themes/theme1/bg.png"/>
    <hyperlink ref="AV43" r:id="rId306" display="http://abs.twimg.com/images/themes/theme1/bg.png"/>
    <hyperlink ref="AV44" r:id="rId307" display="http://abs.twimg.com/images/themes/theme9/bg.gif"/>
    <hyperlink ref="AV45" r:id="rId308" display="http://abs.twimg.com/images/themes/theme1/bg.png"/>
    <hyperlink ref="AV46" r:id="rId309" display="http://abs.twimg.com/images/themes/theme1/bg.png"/>
    <hyperlink ref="AV47" r:id="rId310" display="http://abs.twimg.com/images/themes/theme14/bg.gif"/>
    <hyperlink ref="AV48" r:id="rId311" display="http://abs.twimg.com/images/themes/theme7/bg.gif"/>
    <hyperlink ref="AV50" r:id="rId312" display="http://abs.twimg.com/images/themes/theme4/bg.gif"/>
    <hyperlink ref="AV51" r:id="rId313" display="http://abs.twimg.com/images/themes/theme1/bg.png"/>
    <hyperlink ref="AV53" r:id="rId314" display="http://abs.twimg.com/images/themes/theme1/bg.png"/>
    <hyperlink ref="AV54" r:id="rId315" display="http://abs.twimg.com/images/themes/theme13/bg.gif"/>
    <hyperlink ref="AV56" r:id="rId316" display="http://abs.twimg.com/images/themes/theme1/bg.png"/>
    <hyperlink ref="AV58" r:id="rId317" display="http://abs.twimg.com/images/themes/theme14/bg.gif"/>
    <hyperlink ref="AV59" r:id="rId318" display="http://abs.twimg.com/images/themes/theme4/bg.gif"/>
    <hyperlink ref="AV60" r:id="rId319" display="http://abs.twimg.com/images/themes/theme1/bg.png"/>
    <hyperlink ref="AV61" r:id="rId320" display="http://abs.twimg.com/images/themes/theme9/bg.gif"/>
    <hyperlink ref="AV62" r:id="rId321" display="http://abs.twimg.com/images/themes/theme14/bg.gif"/>
    <hyperlink ref="AV63" r:id="rId322" display="http://abs.twimg.com/images/themes/theme1/bg.png"/>
    <hyperlink ref="AV64" r:id="rId323" display="http://abs.twimg.com/images/themes/theme1/bg.png"/>
    <hyperlink ref="AV66" r:id="rId324" display="http://abs.twimg.com/images/themes/theme1/bg.png"/>
    <hyperlink ref="AV67" r:id="rId325" display="http://abs.twimg.com/images/themes/theme1/bg.png"/>
    <hyperlink ref="AV68" r:id="rId326" display="http://abs.twimg.com/images/themes/theme1/bg.png"/>
    <hyperlink ref="AV69" r:id="rId327" display="http://abs.twimg.com/images/themes/theme1/bg.png"/>
    <hyperlink ref="AV70" r:id="rId328" display="http://abs.twimg.com/images/themes/theme1/bg.png"/>
    <hyperlink ref="AV71" r:id="rId329" display="http://abs.twimg.com/images/themes/theme1/bg.png"/>
    <hyperlink ref="AV72" r:id="rId330" display="http://abs.twimg.com/images/themes/theme1/bg.png"/>
    <hyperlink ref="AV75" r:id="rId331" display="http://abs.twimg.com/images/themes/theme1/bg.png"/>
    <hyperlink ref="AV80" r:id="rId332" display="http://abs.twimg.com/images/themes/theme1/bg.png"/>
    <hyperlink ref="AV81" r:id="rId333" display="http://abs.twimg.com/images/themes/theme1/bg.png"/>
    <hyperlink ref="AV82" r:id="rId334" display="http://abs.twimg.com/images/themes/theme1/bg.png"/>
    <hyperlink ref="AV83" r:id="rId335" display="http://abs.twimg.com/images/themes/theme9/bg.gif"/>
    <hyperlink ref="AV85" r:id="rId336" display="http://abs.twimg.com/images/themes/theme1/bg.png"/>
    <hyperlink ref="AV86" r:id="rId337" display="http://abs.twimg.com/images/themes/theme4/bg.gif"/>
    <hyperlink ref="AV87" r:id="rId338" display="http://abs.twimg.com/images/themes/theme1/bg.png"/>
    <hyperlink ref="AV88" r:id="rId339" display="http://abs.twimg.com/images/themes/theme10/bg.gif"/>
    <hyperlink ref="AV90" r:id="rId340" display="http://abs.twimg.com/images/themes/theme1/bg.png"/>
    <hyperlink ref="AV91" r:id="rId341" display="http://abs.twimg.com/images/themes/theme1/bg.png"/>
    <hyperlink ref="AV92" r:id="rId342" display="http://abs.twimg.com/images/themes/theme12/bg.gif"/>
    <hyperlink ref="AV93" r:id="rId343" display="http://abs.twimg.com/images/themes/theme1/bg.png"/>
    <hyperlink ref="AV94" r:id="rId344" display="http://abs.twimg.com/images/themes/theme1/bg.png"/>
    <hyperlink ref="AV96" r:id="rId345" display="http://abs.twimg.com/images/themes/theme1/bg.png"/>
    <hyperlink ref="AV97" r:id="rId346" display="http://abs.twimg.com/images/themes/theme1/bg.png"/>
    <hyperlink ref="AV100" r:id="rId347" display="http://abs.twimg.com/images/themes/theme1/bg.png"/>
    <hyperlink ref="AV101" r:id="rId348" display="http://abs.twimg.com/images/themes/theme1/bg.png"/>
    <hyperlink ref="AV102" r:id="rId349" display="http://abs.twimg.com/images/themes/theme1/bg.png"/>
    <hyperlink ref="AV103" r:id="rId350" display="http://abs.twimg.com/images/themes/theme1/bg.png"/>
    <hyperlink ref="AV104" r:id="rId351" display="http://abs.twimg.com/images/themes/theme1/bg.png"/>
    <hyperlink ref="AV105" r:id="rId352" display="http://abs.twimg.com/images/themes/theme1/bg.png"/>
    <hyperlink ref="AV106" r:id="rId353" display="http://abs.twimg.com/images/themes/theme1/bg.png"/>
    <hyperlink ref="AV108" r:id="rId354" display="http://abs.twimg.com/images/themes/theme15/bg.png"/>
    <hyperlink ref="AV109" r:id="rId355" display="http://abs.twimg.com/images/themes/theme1/bg.png"/>
    <hyperlink ref="AV110" r:id="rId356" display="http://abs.twimg.com/images/themes/theme15/bg.png"/>
    <hyperlink ref="AV111" r:id="rId357" display="http://abs.twimg.com/images/themes/theme1/bg.png"/>
    <hyperlink ref="AV112" r:id="rId358" display="http://abs.twimg.com/images/themes/theme1/bg.png"/>
    <hyperlink ref="AV113" r:id="rId359" display="http://abs.twimg.com/images/themes/theme1/bg.png"/>
    <hyperlink ref="AV114" r:id="rId360" display="http://abs.twimg.com/images/themes/theme1/bg.png"/>
    <hyperlink ref="AV115" r:id="rId361" display="http://abs.twimg.com/images/themes/theme1/bg.png"/>
    <hyperlink ref="AV117" r:id="rId362" display="http://abs.twimg.com/images/themes/theme1/bg.png"/>
    <hyperlink ref="AV118" r:id="rId363" display="http://abs.twimg.com/images/themes/theme1/bg.png"/>
    <hyperlink ref="AV119" r:id="rId364" display="http://abs.twimg.com/images/themes/theme1/bg.png"/>
    <hyperlink ref="AV120" r:id="rId365" display="http://abs.twimg.com/images/themes/theme1/bg.png"/>
    <hyperlink ref="AV121" r:id="rId366" display="http://abs.twimg.com/images/themes/theme1/bg.png"/>
    <hyperlink ref="AV122" r:id="rId367" display="http://abs.twimg.com/images/themes/theme9/bg.gif"/>
    <hyperlink ref="AV123" r:id="rId368" display="http://abs.twimg.com/images/themes/theme7/bg.gif"/>
    <hyperlink ref="AV124" r:id="rId369" display="http://abs.twimg.com/images/themes/theme1/bg.png"/>
    <hyperlink ref="AV125" r:id="rId370" display="http://abs.twimg.com/images/themes/theme1/bg.png"/>
    <hyperlink ref="AV126" r:id="rId371" display="http://abs.twimg.com/images/themes/theme1/bg.png"/>
    <hyperlink ref="AV127" r:id="rId372" display="http://abs.twimg.com/images/themes/theme1/bg.png"/>
    <hyperlink ref="AV128" r:id="rId373" display="http://abs.twimg.com/images/themes/theme1/bg.png"/>
    <hyperlink ref="AV129" r:id="rId374" display="http://abs.twimg.com/images/themes/theme14/bg.gif"/>
    <hyperlink ref="AV130" r:id="rId375" display="http://abs.twimg.com/images/themes/theme1/bg.png"/>
    <hyperlink ref="AV131" r:id="rId376" display="http://abs.twimg.com/images/themes/theme14/bg.gif"/>
    <hyperlink ref="AV132" r:id="rId377" display="http://abs.twimg.com/images/themes/theme1/bg.png"/>
    <hyperlink ref="AV133" r:id="rId378" display="http://abs.twimg.com/images/themes/theme1/bg.png"/>
    <hyperlink ref="AV134" r:id="rId379" display="http://abs.twimg.com/images/themes/theme17/bg.gif"/>
    <hyperlink ref="AV135" r:id="rId380" display="http://abs.twimg.com/images/themes/theme1/bg.png"/>
    <hyperlink ref="AV136" r:id="rId381" display="http://abs.twimg.com/images/themes/theme1/bg.png"/>
    <hyperlink ref="AV137" r:id="rId382" display="http://abs.twimg.com/images/themes/theme1/bg.png"/>
    <hyperlink ref="AV138" r:id="rId383" display="http://abs.twimg.com/images/themes/theme4/bg.gif"/>
    <hyperlink ref="AV139" r:id="rId384" display="http://abs.twimg.com/images/themes/theme9/bg.gif"/>
    <hyperlink ref="AV140" r:id="rId385" display="http://abs.twimg.com/images/themes/theme1/bg.png"/>
    <hyperlink ref="AV142" r:id="rId386" display="http://abs.twimg.com/images/themes/theme1/bg.png"/>
    <hyperlink ref="AV143" r:id="rId387" display="http://abs.twimg.com/images/themes/theme1/bg.png"/>
    <hyperlink ref="AV144" r:id="rId388" display="http://abs.twimg.com/images/themes/theme1/bg.png"/>
    <hyperlink ref="AV145" r:id="rId389" display="http://abs.twimg.com/images/themes/theme1/bg.png"/>
    <hyperlink ref="AV146" r:id="rId390" display="http://abs.twimg.com/images/themes/theme1/bg.png"/>
    <hyperlink ref="AV147" r:id="rId391" display="http://abs.twimg.com/images/themes/theme1/bg.png"/>
    <hyperlink ref="AV148" r:id="rId392" display="http://abs.twimg.com/images/themes/theme1/bg.png"/>
    <hyperlink ref="AV149" r:id="rId393" display="http://abs.twimg.com/images/themes/theme1/bg.png"/>
    <hyperlink ref="AV150" r:id="rId394" display="http://abs.twimg.com/images/themes/theme1/bg.png"/>
    <hyperlink ref="AV151" r:id="rId395" display="http://abs.twimg.com/images/themes/theme18/bg.gif"/>
    <hyperlink ref="AV152" r:id="rId396" display="http://abs.twimg.com/images/themes/theme1/bg.png"/>
    <hyperlink ref="AV153" r:id="rId397" display="http://abs.twimg.com/images/themes/theme1/bg.png"/>
    <hyperlink ref="AV154" r:id="rId398" display="http://abs.twimg.com/images/themes/theme1/bg.png"/>
    <hyperlink ref="AV155" r:id="rId399" display="http://abs.twimg.com/images/themes/theme16/bg.gif"/>
    <hyperlink ref="AV156" r:id="rId400" display="http://abs.twimg.com/images/themes/theme1/bg.png"/>
    <hyperlink ref="AV157" r:id="rId401" display="http://abs.twimg.com/images/themes/theme1/bg.png"/>
    <hyperlink ref="AV158" r:id="rId402" display="http://abs.twimg.com/images/themes/theme1/bg.png"/>
    <hyperlink ref="AV159" r:id="rId403" display="http://abs.twimg.com/images/themes/theme1/bg.png"/>
    <hyperlink ref="AV161" r:id="rId404" display="http://abs.twimg.com/images/themes/theme1/bg.png"/>
    <hyperlink ref="AV162" r:id="rId405" display="http://abs.twimg.com/images/themes/theme14/bg.gif"/>
    <hyperlink ref="AV163" r:id="rId406" display="http://abs.twimg.com/images/themes/theme1/bg.png"/>
    <hyperlink ref="AV165" r:id="rId407" display="http://abs.twimg.com/images/themes/theme1/bg.png"/>
    <hyperlink ref="AV166" r:id="rId408" display="http://abs.twimg.com/images/themes/theme1/bg.png"/>
    <hyperlink ref="AV167" r:id="rId409" display="http://abs.twimg.com/images/themes/theme1/bg.png"/>
    <hyperlink ref="AV168" r:id="rId410" display="http://abs.twimg.com/images/themes/theme14/bg.gif"/>
    <hyperlink ref="AV169" r:id="rId411" display="http://abs.twimg.com/images/themes/theme1/bg.png"/>
    <hyperlink ref="AV170" r:id="rId412" display="http://abs.twimg.com/images/themes/theme1/bg.png"/>
    <hyperlink ref="AV171" r:id="rId413" display="http://abs.twimg.com/images/themes/theme19/bg.gif"/>
    <hyperlink ref="AV172" r:id="rId414" display="http://abs.twimg.com/images/themes/theme2/bg.gif"/>
    <hyperlink ref="G3" r:id="rId415" display="http://pbs.twimg.com/profile_images/993433341004320770/nLkTcMDz_normal.jpg"/>
    <hyperlink ref="G4" r:id="rId416" display="http://pbs.twimg.com/profile_images/714825467145097216/XEah8SNY_normal.jpg"/>
    <hyperlink ref="G5" r:id="rId417" display="http://pbs.twimg.com/profile_images/1014165945567326210/t0Wva8iB_normal.jpg"/>
    <hyperlink ref="G6" r:id="rId418" display="http://pbs.twimg.com/profile_images/905770617131200512/oiCboWGO_normal.jpg"/>
    <hyperlink ref="G7" r:id="rId419" display="http://pbs.twimg.com/profile_images/1153967780586303488/eCBJgDGU_normal.png"/>
    <hyperlink ref="G8" r:id="rId420" display="http://pbs.twimg.com/profile_images/1123237807185649664/9Rp9uSAp_normal.png"/>
    <hyperlink ref="G9" r:id="rId421" display="http://pbs.twimg.com/profile_images/856443047579701248/TTI7Ndro_normal.jpg"/>
    <hyperlink ref="G10" r:id="rId422" display="http://pbs.twimg.com/profile_images/963505386086072320/G5HAEwsR_normal.jpg"/>
    <hyperlink ref="G11" r:id="rId423" display="http://pbs.twimg.com/profile_images/1098523350027124737/UdZD-Tjc_normal.png"/>
    <hyperlink ref="G12" r:id="rId424" display="http://pbs.twimg.com/profile_images/1156097144664670208/aWnU5YMO_normal.jpg"/>
    <hyperlink ref="G13" r:id="rId425" display="http://pbs.twimg.com/profile_images/1112625085083455488/66k1w3Vl_normal.jpg"/>
    <hyperlink ref="G14" r:id="rId426" display="http://pbs.twimg.com/profile_images/1083039075911811080/eBt6G-M6_normal.jpg"/>
    <hyperlink ref="G15" r:id="rId427" display="http://pbs.twimg.com/profile_images/1172460087211962369/_MIshOTT_normal.jpg"/>
    <hyperlink ref="G16" r:id="rId428" display="http://pbs.twimg.com/profile_images/1115166208163221505/xJ6OxoB4_normal.png"/>
    <hyperlink ref="G17" r:id="rId429" display="http://pbs.twimg.com/profile_images/1174958863239405568/FBs53uKC_normal.jpg"/>
    <hyperlink ref="G18" r:id="rId430" display="http://pbs.twimg.com/profile_images/1092446698385952774/rrlbpDkH_normal.jpg"/>
    <hyperlink ref="G19" r:id="rId431" display="http://pbs.twimg.com/profile_images/1093164432748957696/SPVClQTa_normal.jpg"/>
    <hyperlink ref="G20" r:id="rId432" display="http://pbs.twimg.com/profile_images/878250847490240516/KDJ4vPMo_normal.jpg"/>
    <hyperlink ref="G21" r:id="rId433" display="http://pbs.twimg.com/profile_images/1014613819266600961/44lW5LfC_normal.jpg"/>
    <hyperlink ref="G22" r:id="rId434" display="http://pbs.twimg.com/profile_images/1100441218377543680/PQfqA8--_normal.png"/>
    <hyperlink ref="G23" r:id="rId435" display="http://pbs.twimg.com/profile_images/780722209073618944/md8EB_3L_normal.jpg"/>
    <hyperlink ref="G24" r:id="rId436" display="http://pbs.twimg.com/profile_images/1031580565110235136/_l10VUQ6_normal.jpg"/>
    <hyperlink ref="G25" r:id="rId437" display="http://pbs.twimg.com/profile_images/1156258561216921602/53Sm5-YK_normal.jpg"/>
    <hyperlink ref="G26" r:id="rId438" display="http://pbs.twimg.com/profile_images/927861938641690624/ubmnIPSq_normal.jpg"/>
    <hyperlink ref="G27" r:id="rId439" display="http://pbs.twimg.com/profile_images/1155067272144334848/UxxNlHLf_normal.jpg"/>
    <hyperlink ref="G28" r:id="rId440" display="http://pbs.twimg.com/profile_images/886874234512867328/vBgVycya_normal.jpg"/>
    <hyperlink ref="G29" r:id="rId441" display="http://pbs.twimg.com/profile_images/1050291481779625984/O53SpEEs_normal.jpg"/>
    <hyperlink ref="G30" r:id="rId442" display="http://pbs.twimg.com/profile_images/2767046980/d0728b06264c18043b1d4571b0ed3d39_normal.jpeg"/>
    <hyperlink ref="G31" r:id="rId443" display="http://pbs.twimg.com/profile_images/1177549508907032577/omxlRqoa_normal.jpg"/>
    <hyperlink ref="G32" r:id="rId444" display="http://pbs.twimg.com/profile_images/1103334238127120385/ZjFkYqhy_normal.png"/>
    <hyperlink ref="G33" r:id="rId445" display="http://abs.twimg.com/sticky/default_profile_images/default_profile_normal.png"/>
    <hyperlink ref="G34" r:id="rId446" display="http://pbs.twimg.com/profile_images/1148618906099228672/ilSjO8so_normal.jpg"/>
    <hyperlink ref="G35" r:id="rId447" display="http://pbs.twimg.com/profile_images/1044350300683874304/vcS10MTV_normal.jpg"/>
    <hyperlink ref="G36" r:id="rId448" display="http://pbs.twimg.com/profile_images/670305132735778816/7vNlsR_X_normal.jpg"/>
    <hyperlink ref="G37" r:id="rId449" display="http://pbs.twimg.com/profile_images/875649929573654528/7XQgb9C4_normal.jpg"/>
    <hyperlink ref="G38" r:id="rId450" display="http://pbs.twimg.com/profile_images/1138114915619749888/1e0u-1mE_normal.png"/>
    <hyperlink ref="G39" r:id="rId451" display="http://pbs.twimg.com/profile_images/1004129148204408833/cMeAT8Jd_normal.jpg"/>
    <hyperlink ref="G40" r:id="rId452" display="http://pbs.twimg.com/profile_images/1053139625244585984/o81wYBuO_normal.jpg"/>
    <hyperlink ref="G41" r:id="rId453" display="http://pbs.twimg.com/profile_images/1144333641688014848/tBBlezTV_normal.png"/>
    <hyperlink ref="G42" r:id="rId454" display="http://pbs.twimg.com/profile_images/986570785631424512/GZdD4FKh_normal.jpg"/>
    <hyperlink ref="G43" r:id="rId455" display="http://pbs.twimg.com/profile_images/727432578848964608/z3QOX8gc_normal.jpg"/>
    <hyperlink ref="G44" r:id="rId456" display="http://pbs.twimg.com/profile_images/876804634463150080/mDdQ52NN_normal.jpg"/>
    <hyperlink ref="G45" r:id="rId457" display="http://pbs.twimg.com/profile_images/1182304102161813508/wJBgDrbq_normal.jpg"/>
    <hyperlink ref="G46" r:id="rId458" display="http://pbs.twimg.com/profile_images/1181117358376718336/LT4yrxJZ_normal.jpg"/>
    <hyperlink ref="G47" r:id="rId459" display="http://pbs.twimg.com/profile_images/778934286133198849/9hXRfK8o_normal.jpg"/>
    <hyperlink ref="G48" r:id="rId460" display="http://pbs.twimg.com/profile_images/1059760049860567041/BWPqMe6N_normal.jpg"/>
    <hyperlink ref="G49" r:id="rId461" display="http://pbs.twimg.com/profile_images/935831723178430465/bAfXmuqU_normal.jpg"/>
    <hyperlink ref="G50" r:id="rId462" display="http://pbs.twimg.com/profile_images/1024530033879203840/hTwYflmc_normal.jpg"/>
    <hyperlink ref="G51" r:id="rId463" display="http://pbs.twimg.com/profile_images/1171114316394827783/xxedEE6g_normal.jpg"/>
    <hyperlink ref="G52" r:id="rId464" display="http://pbs.twimg.com/profile_images/1156908344894021632/ONjgujhf_normal.jpg"/>
    <hyperlink ref="G53" r:id="rId465" display="http://pbs.twimg.com/profile_images/1001854812156243969/YBUbWwRk_normal.jpg"/>
    <hyperlink ref="G54" r:id="rId466" display="http://pbs.twimg.com/profile_images/841667879665881088/vrq0qDXu_normal.jpg"/>
    <hyperlink ref="G55" r:id="rId467" display="http://pbs.twimg.com/profile_images/837307775428472835/rPbdgrDc_normal.jpg"/>
    <hyperlink ref="G56" r:id="rId468" display="http://pbs.twimg.com/profile_images/1018950533711847424/5-tLdCgx_normal.jpg"/>
    <hyperlink ref="G57" r:id="rId469" display="http://pbs.twimg.com/profile_images/1180819169157292032/YBM70NYl_normal.jpg"/>
    <hyperlink ref="G58" r:id="rId470" display="http://pbs.twimg.com/profile_images/1148327441527689217/1QpS06D6_normal.png"/>
    <hyperlink ref="G59" r:id="rId471" display="http://pbs.twimg.com/profile_images/1019707946349969408/ZadESXl4_normal.jpg"/>
    <hyperlink ref="G60" r:id="rId472" display="http://pbs.twimg.com/profile_images/930782676713443328/z1-2uzUw_normal.jpg"/>
    <hyperlink ref="G61" r:id="rId473" display="http://pbs.twimg.com/profile_images/1148605103718449153/Ny4qsyV__normal.png"/>
    <hyperlink ref="G62" r:id="rId474" display="http://pbs.twimg.com/profile_images/1108278792118771712/UKddwwYF_normal.jpg"/>
    <hyperlink ref="G63" r:id="rId475" display="http://pbs.twimg.com/profile_images/1156546170753355779/qhNsAl-N_normal.png"/>
    <hyperlink ref="G64" r:id="rId476" display="http://pbs.twimg.com/profile_images/1102642023293743106/37yVbG6d_normal.jpg"/>
    <hyperlink ref="G65" r:id="rId477" display="http://pbs.twimg.com/profile_images/1032025660481527808/eywt9Fom_normal.jpg"/>
    <hyperlink ref="G66" r:id="rId478" display="http://pbs.twimg.com/profile_images/540229488810799104/4-e6WPrH_normal.jpeg"/>
    <hyperlink ref="G67" r:id="rId479" display="http://pbs.twimg.com/profile_images/953981725264285696/88QX350U_normal.jpg"/>
    <hyperlink ref="G68" r:id="rId480" display="http://pbs.twimg.com/profile_images/1060837070372003840/xDqBCGZc_normal.jpg"/>
    <hyperlink ref="G69" r:id="rId481" display="http://pbs.twimg.com/profile_images/1176825388426829824/lZF9uWzA_normal.png"/>
    <hyperlink ref="G70" r:id="rId482" display="http://pbs.twimg.com/profile_images/910447810276986880/OhowBiUa_normal.jpg"/>
    <hyperlink ref="G71" r:id="rId483" display="http://pbs.twimg.com/profile_images/1152236593295560704/zJ9jH5u-_normal.jpg"/>
    <hyperlink ref="G72" r:id="rId484" display="http://pbs.twimg.com/profile_images/578951926345281536/zCKdFLXL_normal.jpeg"/>
    <hyperlink ref="G73" r:id="rId485" display="http://pbs.twimg.com/profile_images/1093241132761395200/VORyoxGy_normal.jpg"/>
    <hyperlink ref="G74" r:id="rId486" display="http://pbs.twimg.com/profile_images/856574445007364096/E0F-KENv_normal.jpg"/>
    <hyperlink ref="G75" r:id="rId487" display="http://pbs.twimg.com/profile_images/569964863053496320/9elXprUv_normal.png"/>
    <hyperlink ref="G76" r:id="rId488" display="http://pbs.twimg.com/profile_images/955714485494444032/oDPVBdxS_normal.jpg"/>
    <hyperlink ref="G77" r:id="rId489" display="http://pbs.twimg.com/profile_images/966974933376040960/YBEjjJo0_normal.jpg"/>
    <hyperlink ref="G78" r:id="rId490" display="http://abs.twimg.com/sticky/default_profile_images/default_profile_normal.png"/>
    <hyperlink ref="G79" r:id="rId491" display="http://abs.twimg.com/sticky/default_profile_images/default_profile_normal.png"/>
    <hyperlink ref="G80" r:id="rId492" display="http://pbs.twimg.com/profile_images/565243148335464448/KBlF5CVT_normal.jpeg"/>
    <hyperlink ref="G81" r:id="rId493" display="http://pbs.twimg.com/profile_images/1049556254283243520/ULWS6wXc_normal.jpg"/>
    <hyperlink ref="G82" r:id="rId494" display="http://pbs.twimg.com/profile_images/2391307136/3lo17ytigjz80obqwl2c_normal.jpeg"/>
    <hyperlink ref="G83" r:id="rId495" display="http://pbs.twimg.com/profile_images/1149349801638682629/kH-EAV5N_normal.jpg"/>
    <hyperlink ref="G84" r:id="rId496" display="http://pbs.twimg.com/profile_images/865522990951260160/5mYq6nGh_normal.jpg"/>
    <hyperlink ref="G85" r:id="rId497" display="http://pbs.twimg.com/profile_images/1147195390934102017/FDG0d0nX_normal.jpg"/>
    <hyperlink ref="G86" r:id="rId498" display="http://pbs.twimg.com/profile_images/619559756835987456/_xU6MJI9_normal.jpg"/>
    <hyperlink ref="G87" r:id="rId499" display="http://pbs.twimg.com/profile_images/733327237198536704/Cad2tG40_normal.jpg"/>
    <hyperlink ref="G88" r:id="rId500" display="http://pbs.twimg.com/profile_images/949555421051805696/BW989i9O_normal.jpg"/>
    <hyperlink ref="G89" r:id="rId501" display="http://pbs.twimg.com/profile_images/735105668517122048/LszEs7He_normal.jpg"/>
    <hyperlink ref="G90" r:id="rId502" display="http://pbs.twimg.com/profile_images/1131259749968818181/kQg8oq0q_normal.jpg"/>
    <hyperlink ref="G91" r:id="rId503" display="http://pbs.twimg.com/profile_images/1055049631279865861/L2Ot7yoz_normal.jpg"/>
    <hyperlink ref="G92" r:id="rId504" display="http://pbs.twimg.com/profile_images/717677864536117248/SxZ7dTxl_normal.jpg"/>
    <hyperlink ref="G93" r:id="rId505" display="http://pbs.twimg.com/profile_images/1041712130532229121/1Dyc5uCl_normal.jpg"/>
    <hyperlink ref="G94" r:id="rId506" display="http://pbs.twimg.com/profile_images/710065236057985024/aOOWDCD6_normal.jpg"/>
    <hyperlink ref="G95" r:id="rId507" display="http://pbs.twimg.com/profile_images/740096836929781760/D88n4V5y_normal.jpg"/>
    <hyperlink ref="G96" r:id="rId508" display="http://pbs.twimg.com/profile_images/1025383852821368832/dcrRhl3h_normal.jpg"/>
    <hyperlink ref="G97" r:id="rId509" display="http://pbs.twimg.com/profile_images/696473468586561536/3OCOnmCT_normal.jpg"/>
    <hyperlink ref="G98" r:id="rId510" display="http://pbs.twimg.com/profile_images/1168914389883338758/SZrAdzjl_normal.jpg"/>
    <hyperlink ref="G99" r:id="rId511" display="http://abs.twimg.com/sticky/default_profile_images/default_profile_normal.png"/>
    <hyperlink ref="G100" r:id="rId512" display="http://pbs.twimg.com/profile_images/1115258436470616064/BNkW8g4X_normal.png"/>
    <hyperlink ref="G101" r:id="rId513" display="http://pbs.twimg.com/profile_images/1531362630/LeFig_normal.jpg"/>
    <hyperlink ref="G102" r:id="rId514" display="http://pbs.twimg.com/profile_images/1160840479518466048/AOZLagxd_normal.jpg"/>
    <hyperlink ref="G103" r:id="rId515" display="http://pbs.twimg.com/profile_images/1145703649550753792/Fg6K4sZG_normal.png"/>
    <hyperlink ref="G104" r:id="rId516" display="http://pbs.twimg.com/profile_images/1049632785152008193/EbhDcmPn_normal.jpg"/>
    <hyperlink ref="G105" r:id="rId517" display="http://pbs.twimg.com/profile_images/701517600174559237/di8aaV0e_normal.jpg"/>
    <hyperlink ref="G106" r:id="rId518" display="http://pbs.twimg.com/profile_images/794177375311372288/O1gwpUGd_normal.jpg"/>
    <hyperlink ref="G107" r:id="rId519" display="http://pbs.twimg.com/profile_images/823904898844659713/3s2swX2I_normal.jpg"/>
    <hyperlink ref="G108" r:id="rId520" display="http://pbs.twimg.com/profile_images/852473126457835522/dgTnhV7y_normal.jpg"/>
    <hyperlink ref="G109" r:id="rId521" display="http://pbs.twimg.com/profile_images/2732533282/c493ba685e303eb3e16de2971b024941_normal.png"/>
    <hyperlink ref="G110" r:id="rId522" display="http://pbs.twimg.com/profile_images/779278454168707072/OAHRtGbW_normal.jpg"/>
    <hyperlink ref="G111" r:id="rId523" display="http://pbs.twimg.com/profile_images/984734140137377793/lGAkg6zb_normal.jpg"/>
    <hyperlink ref="G112" r:id="rId524" display="http://pbs.twimg.com/profile_images/1055654562831499264/86bRa2ML_normal.jpg"/>
    <hyperlink ref="G113" r:id="rId525" display="http://pbs.twimg.com/profile_images/903726036663316480/G3pG9h_X_normal.jpg"/>
    <hyperlink ref="G114" r:id="rId526" display="http://pbs.twimg.com/profile_images/875645538393141248/9C2CbrcI_normal.jpg"/>
    <hyperlink ref="G115" r:id="rId527" display="http://pbs.twimg.com/profile_images/940578620371816448/2VrlsAtO_normal.jpg"/>
    <hyperlink ref="G116" r:id="rId528" display="http://pbs.twimg.com/profile_images/739554809217462277/aVKlrGk0_normal.jpg"/>
    <hyperlink ref="G117" r:id="rId529" display="http://pbs.twimg.com/profile_images/1102997912391430145/utkHFR7b_normal.png"/>
    <hyperlink ref="G118" r:id="rId530" display="http://pbs.twimg.com/profile_images/958732723123867649/NKx_cVlZ_normal.jpg"/>
    <hyperlink ref="G119" r:id="rId531" display="http://pbs.twimg.com/profile_images/1153235137150291968/xQFR4sBA_normal.png"/>
    <hyperlink ref="G120" r:id="rId532" display="http://pbs.twimg.com/profile_images/913520253015117825/NlIAearv_normal.jpg"/>
    <hyperlink ref="G121" r:id="rId533" display="http://pbs.twimg.com/profile_images/1180158994565996545/mPOsmd-3_normal.jpg"/>
    <hyperlink ref="G122" r:id="rId534" display="http://pbs.twimg.com/profile_images/1153181737045897216/RmfsZwNK_normal.jpg"/>
    <hyperlink ref="G123" r:id="rId535" display="http://pbs.twimg.com/profile_images/925371803274563584/V47vJs3t_normal.jpg"/>
    <hyperlink ref="G124" r:id="rId536" display="http://pbs.twimg.com/profile_images/1092721239867699200/-7_GAdvE_normal.jpg"/>
    <hyperlink ref="G125" r:id="rId537" display="http://pbs.twimg.com/profile_images/677888482308526080/w-tYubZd_normal.jpg"/>
    <hyperlink ref="G126" r:id="rId538" display="http://pbs.twimg.com/profile_images/1145595113734922240/lRMOlO3J_normal.png"/>
    <hyperlink ref="G127" r:id="rId539" display="http://pbs.twimg.com/profile_images/885038970106728448/feEBsVSI_normal.jpg"/>
    <hyperlink ref="G128" r:id="rId540" display="http://pbs.twimg.com/profile_images/1101560913885315074/9KHsZD7M_normal.png"/>
    <hyperlink ref="G129" r:id="rId541" display="http://pbs.twimg.com/profile_images/1167165697216122881/JVIIJqeM_normal.jpg"/>
    <hyperlink ref="G130" r:id="rId542" display="http://pbs.twimg.com/profile_images/514793502128222208/rfBJz5YC_normal.jpeg"/>
    <hyperlink ref="G131" r:id="rId543" display="http://pbs.twimg.com/profile_images/802192722803167233/jIiUd7P-_normal.jpg"/>
    <hyperlink ref="G132" r:id="rId544" display="http://pbs.twimg.com/profile_images/1135826414207426560/bHk4UiKu_normal.png"/>
    <hyperlink ref="G133" r:id="rId545" display="http://pbs.twimg.com/profile_images/1020273210351325184/J4V_4ltD_normal.jpg"/>
    <hyperlink ref="G134" r:id="rId546" display="http://pbs.twimg.com/profile_images/889791762205732864/UnbM6hzk_normal.jpg"/>
    <hyperlink ref="G135" r:id="rId547" display="http://pbs.twimg.com/profile_images/923546354181394438/n_ARtewV_normal.jpg"/>
    <hyperlink ref="G136" r:id="rId548" display="http://pbs.twimg.com/profile_images/1088032582229463040/DJQ71fJm_normal.jpg"/>
    <hyperlink ref="G137" r:id="rId549" display="http://pbs.twimg.com/profile_images/487200239674093568/G0dB7ocJ_normal.jpeg"/>
    <hyperlink ref="G138" r:id="rId550" display="http://pbs.twimg.com/profile_images/877139133889695744/uXHUtVW2_normal.jpg"/>
    <hyperlink ref="G139" r:id="rId551" display="http://pbs.twimg.com/profile_images/1113460881403326470/UNaJVrp2_normal.png"/>
    <hyperlink ref="G140" r:id="rId552" display="http://pbs.twimg.com/profile_images/1056948356214374400/Jy-3uKp-_normal.jpg"/>
    <hyperlink ref="G141" r:id="rId553" display="http://pbs.twimg.com/profile_images/1047042125337174017/hXqJvs6F_normal.jpg"/>
    <hyperlink ref="G142" r:id="rId554" display="http://pbs.twimg.com/profile_images/1176770754802868229/uDIBGEJ1_normal.jpg"/>
    <hyperlink ref="G143" r:id="rId555" display="http://pbs.twimg.com/profile_images/983291102013874176/4LJgsKRc_normal.jpg"/>
    <hyperlink ref="G144" r:id="rId556" display="http://pbs.twimg.com/profile_images/844934008651812864/9psy-4EC_normal.jpg"/>
    <hyperlink ref="G145" r:id="rId557" display="http://pbs.twimg.com/profile_images/1180177700834725889/dwmlhXpe_normal.jpg"/>
    <hyperlink ref="G146" r:id="rId558" display="http://pbs.twimg.com/profile_images/1139534086404526080/32p7Gkfq_normal.png"/>
    <hyperlink ref="G147" r:id="rId559" display="http://pbs.twimg.com/profile_images/1085541122821275648/D8_mJu9D_normal.jpg"/>
    <hyperlink ref="G148" r:id="rId560" display="http://pbs.twimg.com/profile_images/1179791044940062727/QzjfX6DW_normal.jpg"/>
    <hyperlink ref="G149" r:id="rId561" display="http://pbs.twimg.com/profile_images/1151951177329725440/OM4MqXPo_normal.jpg"/>
    <hyperlink ref="G150" r:id="rId562" display="http://pbs.twimg.com/profile_images/1477887346/ws_normal.jpg"/>
    <hyperlink ref="G151" r:id="rId563" display="http://pbs.twimg.com/profile_images/1014179917871927296/eKCryGeu_normal.jpg"/>
    <hyperlink ref="G152" r:id="rId564" display="http://pbs.twimg.com/profile_images/848823397379452928/ygfsWDyH_normal.jpg"/>
    <hyperlink ref="G153" r:id="rId565" display="http://pbs.twimg.com/profile_images/671272714955563008/dyQnPat5_normal.png"/>
    <hyperlink ref="G154" r:id="rId566" display="http://pbs.twimg.com/profile_images/1106555719376084993/MbBwFW3n_normal.png"/>
    <hyperlink ref="G155" r:id="rId567" display="http://pbs.twimg.com/profile_images/1145684023563444224/ncHnHx-c_normal.png"/>
    <hyperlink ref="G156" r:id="rId568" display="http://pbs.twimg.com/profile_images/1046727449092939776/4YvHwnDA_normal.jpg"/>
    <hyperlink ref="G157" r:id="rId569" display="http://pbs.twimg.com/profile_images/1158316915359719426/K0DsYS_t_normal.jpg"/>
    <hyperlink ref="G158" r:id="rId570" display="http://pbs.twimg.com/profile_images/1088744935543717888/-WD3VXUN_normal.jpg"/>
    <hyperlink ref="G159" r:id="rId571" display="http://pbs.twimg.com/profile_images/1133394810155540483/XJIRpopS_normal.png"/>
    <hyperlink ref="G160" r:id="rId572" display="http://pbs.twimg.com/profile_images/889846999532670976/wLwIoVdh_normal.jpg"/>
    <hyperlink ref="G161" r:id="rId573" display="http://pbs.twimg.com/profile_images/1135869892803072002/619D8vsT_normal.png"/>
    <hyperlink ref="G162" r:id="rId574" display="http://pbs.twimg.com/profile_images/1145866515113058304/FL7yX9cT_normal.png"/>
    <hyperlink ref="G163" r:id="rId575" display="http://pbs.twimg.com/profile_images/875713244580786182/OGYlk4GK_normal.jpg"/>
    <hyperlink ref="G164" r:id="rId576" display="http://pbs.twimg.com/profile_images/1182279725848449024/LoGGbJeO_normal.jpg"/>
    <hyperlink ref="G165" r:id="rId577" display="http://pbs.twimg.com/profile_images/1080508329766674435/Q6fGEWV5_normal.jpg"/>
    <hyperlink ref="G166" r:id="rId578" display="http://pbs.twimg.com/profile_images/1149256943246151680/CSz1UVnx_normal.png"/>
    <hyperlink ref="G167" r:id="rId579" display="http://pbs.twimg.com/profile_images/1115670479900114947/irNHxl_J_normal.png"/>
    <hyperlink ref="G168" r:id="rId580" display="http://pbs.twimg.com/profile_images/781113701533421568/bmF-1kyz_normal.jpg"/>
    <hyperlink ref="G169" r:id="rId581" display="http://pbs.twimg.com/profile_images/1087299762561445888/te5r8L05_normal.jpg"/>
    <hyperlink ref="G170" r:id="rId582" display="http://pbs.twimg.com/profile_images/1116263192357941248/fOzQtb4x_normal.png"/>
    <hyperlink ref="G171" r:id="rId583" display="http://pbs.twimg.com/profile_images/865344795530547200/Pp_5f2Qd_normal.jpg"/>
    <hyperlink ref="G172" r:id="rId584" display="http://pbs.twimg.com/profile_images/821292665723645952/UJ9aR0_7_normal.jpg"/>
    <hyperlink ref="AY3" r:id="rId585" display="https://twitter.com/elisecns"/>
    <hyperlink ref="AY4" r:id="rId586" display="https://twitter.com/hubforum"/>
    <hyperlink ref="AY5" r:id="rId587" display="https://twitter.com/3w_relevanc"/>
    <hyperlink ref="AY6" r:id="rId588" display="https://twitter.com/oan_fr"/>
    <hyperlink ref="AY7" r:id="rId589" display="https://twitter.com/s4mobile"/>
    <hyperlink ref="AY8" r:id="rId590" display="https://twitter.com/gregorvanerian"/>
    <hyperlink ref="AY9" r:id="rId591" display="https://twitter.com/snapologie"/>
    <hyperlink ref="AY10" r:id="rId592" display="https://twitter.com/thierryg810"/>
    <hyperlink ref="AY11" r:id="rId593" display="https://twitter.com/emmanuel_durand"/>
    <hyperlink ref="AY12" r:id="rId594" display="https://twitter.com/snapchat"/>
    <hyperlink ref="AY13" r:id="rId595" display="https://twitter.com/carambar_france"/>
    <hyperlink ref="AY14" r:id="rId596" display="https://twitter.com/proustnicolas"/>
    <hyperlink ref="AY15" r:id="rId597" display="https://twitter.com/oracle_france"/>
    <hyperlink ref="AY16" r:id="rId598" display="https://twitter.com/m6groupe"/>
    <hyperlink ref="AY17" r:id="rId599" display="https://twitter.com/ipmop2"/>
    <hyperlink ref="AY18" r:id="rId600" display="https://twitter.com/unleashgroup"/>
    <hyperlink ref="AY19" r:id="rId601" display="https://twitter.com/devfestnantes"/>
    <hyperlink ref="AY20" r:id="rId602" display="https://twitter.com/lelearningshow"/>
    <hyperlink ref="AY21" r:id="rId603" display="https://twitter.com/parisweb"/>
    <hyperlink ref="AY22" r:id="rId604" display="https://twitter.com/frenchkitconf"/>
    <hyperlink ref="AY23" r:id="rId605" display="https://twitter.com/lengow_fr"/>
    <hyperlink ref="AY24" r:id="rId606" display="https://twitter.com/blogmoderateur"/>
    <hyperlink ref="AY25" r:id="rId607" display="https://twitter.com/virgowhallala"/>
    <hyperlink ref="AY26" r:id="rId608" display="https://twitter.com/fcitraubien"/>
    <hyperlink ref="AY27" r:id="rId609" display="https://twitter.com/geoffreyfossier"/>
    <hyperlink ref="AY28" r:id="rId610" display="https://twitter.com/danonefr"/>
    <hyperlink ref="AY29" r:id="rId611" display="https://twitter.com/weareadot"/>
    <hyperlink ref="AY30" r:id="rId612" display="https://twitter.com/leduiz"/>
    <hyperlink ref="AY31" r:id="rId613" display="https://twitter.com/pubsapientfr"/>
    <hyperlink ref="AY32" r:id="rId614" display="https://twitter.com/galeries_laf"/>
    <hyperlink ref="AY33" r:id="rId615" display="https://twitter.com/laredoute"/>
    <hyperlink ref="AY34" r:id="rId616" display="https://twitter.com/samiramellal"/>
    <hyperlink ref="AY35" r:id="rId617" display="https://twitter.com/agnesmascla"/>
    <hyperlink ref="AY36" r:id="rId618" display="https://twitter.com/raphael_fetique"/>
    <hyperlink ref="AY37" r:id="rId619" display="https://twitter.com/converteo"/>
    <hyperlink ref="AY38" r:id="rId620" display="https://twitter.com/andrewmorrisuk"/>
    <hyperlink ref="AY39" r:id="rId621" display="https://twitter.com/smatich"/>
    <hyperlink ref="AY40" r:id="rId622" display="https://twitter.com/vincentmontet"/>
    <hyperlink ref="AY41" r:id="rId623" display="https://twitter.com/psebille"/>
    <hyperlink ref="AY42" r:id="rId624" display="https://twitter.com/mbadmb"/>
    <hyperlink ref="AY43" r:id="rId625" display="https://twitter.com/efap_"/>
    <hyperlink ref="AY44" r:id="rId626" display="https://twitter.com/hubinstitute"/>
    <hyperlink ref="AY45" r:id="rId627" display="https://twitter.com/clara0glm"/>
    <hyperlink ref="AY46" r:id="rId628" display="https://twitter.com/lesguer_lionel"/>
    <hyperlink ref="AY47" r:id="rId629" display="https://twitter.com/blookup_fr"/>
    <hyperlink ref="AY48" r:id="rId630" display="https://twitter.com/solocal"/>
    <hyperlink ref="AY49" r:id="rId631" display="https://twitter.com/amaury_lelong"/>
    <hyperlink ref="AY50" r:id="rId632" display="https://twitter.com/arnaultchatel"/>
    <hyperlink ref="AY51" r:id="rId633" display="https://twitter.com/prland"/>
    <hyperlink ref="AY52" r:id="rId634" display="https://twitter.com/alineauribault"/>
    <hyperlink ref="AY53" r:id="rId635" display="https://twitter.com/louisaudureau"/>
    <hyperlink ref="AY54" r:id="rId636" display="https://twitter.com/leroymerlinfr"/>
    <hyperlink ref="AY55" r:id="rId637" display="https://twitter.com/amdesm"/>
    <hyperlink ref="AY56" r:id="rId638" display="https://twitter.com/kevla"/>
    <hyperlink ref="AY57" r:id="rId639" display="https://twitter.com/eugeniendrzk"/>
    <hyperlink ref="AY58" r:id="rId640" display="https://twitter.com/youtube"/>
    <hyperlink ref="AY59" r:id="rId641" display="https://twitter.com/tableau"/>
    <hyperlink ref="AY60" r:id="rId642" display="https://twitter.com/edouardbeaucour"/>
    <hyperlink ref="AY61" r:id="rId643" display="https://twitter.com/synthesio_fr"/>
    <hyperlink ref="AY62" r:id="rId644" display="https://twitter.com/naguibtoihiri"/>
    <hyperlink ref="AY63" r:id="rId645" display="https://twitter.com/artefactdigital"/>
    <hyperlink ref="AY64" r:id="rId646" display="https://twitter.com/sonia_belkadi"/>
    <hyperlink ref="AY65" r:id="rId647" display="https://twitter.com/ericegpro"/>
    <hyperlink ref="AY66" r:id="rId648" display="https://twitter.com/indeedfrancais"/>
    <hyperlink ref="AY67" r:id="rId649" display="https://twitter.com/jrpnet"/>
    <hyperlink ref="AY68" r:id="rId650" display="https://twitter.com/tradelab_rtb"/>
    <hyperlink ref="AY69" r:id="rId651" display="https://twitter.com/vferreol"/>
    <hyperlink ref="AY70" r:id="rId652" display="https://twitter.com/aravati"/>
    <hyperlink ref="AY71" r:id="rId653" display="https://twitter.com/davidlegendre64"/>
    <hyperlink ref="AY72" r:id="rId654" display="https://twitter.com/vincent_luciani"/>
    <hyperlink ref="AY73" r:id="rId655" display="https://twitter.com/ed_oyster"/>
    <hyperlink ref="AY74" r:id="rId656" display="https://twitter.com/alidreym"/>
    <hyperlink ref="AY75" r:id="rId657" display="https://twitter.com/twuuck"/>
    <hyperlink ref="AY76" r:id="rId658" display="https://twitter.com/sebastien_uflo"/>
    <hyperlink ref="AY77" r:id="rId659" display="https://twitter.com/cha_labrecque"/>
    <hyperlink ref="AY78" r:id="rId660" display="https://twitter.com/jeremy_gulper"/>
    <hyperlink ref="AY79" r:id="rId661" display="https://twitter.com/delong_julien"/>
    <hyperlink ref="AY80" r:id="rId662" display="https://twitter.com/geeksatc"/>
    <hyperlink ref="AY81" r:id="rId663" display="https://twitter.com/francoisgomez_"/>
    <hyperlink ref="AY82" r:id="rId664" display="https://twitter.com/emmanuelvivier"/>
    <hyperlink ref="AY83" r:id="rId665" display="https://twitter.com/sartanaluz"/>
    <hyperlink ref="AY84" r:id="rId666" display="https://twitter.com/opheliieclain"/>
    <hyperlink ref="AY85" r:id="rId667" display="https://twitter.com/jurinum"/>
    <hyperlink ref="AY86" r:id="rId668" display="https://twitter.com/2pnam"/>
    <hyperlink ref="AY87" r:id="rId669" display="https://twitter.com/alli_daya_"/>
    <hyperlink ref="AY88" r:id="rId670" display="https://twitter.com/sundyss"/>
    <hyperlink ref="AY89" r:id="rId671" display="https://twitter.com/pinumaclara"/>
    <hyperlink ref="AY90" r:id="rId672" display="https://twitter.com/lorcharpentier"/>
    <hyperlink ref="AY91" r:id="rId673" display="https://twitter.com/vlaurentyeu"/>
    <hyperlink ref="AY92" r:id="rId674" display="https://twitter.com/daudi75"/>
    <hyperlink ref="AY93" r:id="rId675" display="https://twitter.com/ericbeuzen"/>
    <hyperlink ref="AY94" r:id="rId676" display="https://twitter.com/early_hour"/>
    <hyperlink ref="AY95" r:id="rId677" display="https://twitter.com/leurtmargot"/>
    <hyperlink ref="AY96" r:id="rId678" display="https://twitter.com/clempujol"/>
    <hyperlink ref="AY97" r:id="rId679" display="https://twitter.com/violette1980"/>
    <hyperlink ref="AY98" r:id="rId680" display="https://twitter.com/jolyiiona"/>
    <hyperlink ref="AY99" r:id="rId681" display="https://twitter.com/curtomarques"/>
    <hyperlink ref="AY100" r:id="rId682" display="https://twitter.com/rakutenretail"/>
    <hyperlink ref="AY101" r:id="rId683" display="https://twitter.com/fabienversavau"/>
    <hyperlink ref="AY102" r:id="rId684" display="https://twitter.com/accenturefrance"/>
    <hyperlink ref="AY103" r:id="rId685" display="https://twitter.com/accenturedigi"/>
    <hyperlink ref="AY104" r:id="rId686" display="https://twitter.com/mariemenlailuc"/>
    <hyperlink ref="AY105" r:id="rId687" display="https://twitter.com/decampisa"/>
    <hyperlink ref="AY106" r:id="rId688" display="https://twitter.com/pcordina"/>
    <hyperlink ref="AY107" r:id="rId689" display="https://twitter.com/fberte74"/>
    <hyperlink ref="AY108" r:id="rId690" display="https://twitter.com/weborama"/>
    <hyperlink ref="AY109" r:id="rId691" display="https://twitter.com/cofidis"/>
    <hyperlink ref="AY110" r:id="rId692" display="https://twitter.com/fredolivennes"/>
    <hyperlink ref="AY111" r:id="rId693" display="https://twitter.com/yubette75"/>
    <hyperlink ref="AY112" r:id="rId694" display="https://twitter.com/gecaron27"/>
    <hyperlink ref="AY113" r:id="rId695" display="https://twitter.com/eelodieelodie"/>
    <hyperlink ref="AY114" r:id="rId696" display="https://twitter.com/liverampfr"/>
    <hyperlink ref="AY115" r:id="rId697" display="https://twitter.com/winneremi"/>
    <hyperlink ref="AY116" r:id="rId698" display="https://twitter.com/lauribot"/>
    <hyperlink ref="AY117" r:id="rId699" display="https://twitter.com/zesebbernard"/>
    <hyperlink ref="AY118" r:id="rId700" display="https://twitter.com/tscdigitalfr"/>
    <hyperlink ref="AY119" r:id="rId701" display="https://twitter.com/gboulakia"/>
    <hyperlink ref="AY120" r:id="rId702" display="https://twitter.com/josselin_moreau"/>
    <hyperlink ref="AY121" r:id="rId703" display="https://twitter.com/hubcities"/>
    <hyperlink ref="AY122" r:id="rId704" display="https://twitter.com/vincent_ducrey"/>
    <hyperlink ref="AY123" r:id="rId705" display="https://twitter.com/cdr_paris"/>
    <hyperlink ref="AY124" r:id="rId706" display="https://twitter.com/datawordsgroup"/>
    <hyperlink ref="AY125" r:id="rId707" display="https://twitter.com/87seconds"/>
    <hyperlink ref="AY126" r:id="rId708" display="https://twitter.com/allianzfrance"/>
    <hyperlink ref="AY127" r:id="rId709" display="https://twitter.com/allianz"/>
    <hyperlink ref="AY128" r:id="rId710" display="https://twitter.com/jnjnews"/>
    <hyperlink ref="AY129" r:id="rId711" display="https://twitter.com/cginisty"/>
    <hyperlink ref="AY130" r:id="rId712" display="https://twitter.com/tothegim"/>
    <hyperlink ref="AY131" r:id="rId713" display="https://twitter.com/kameleoonrocks"/>
    <hyperlink ref="AY132" r:id="rId714" display="https://twitter.com/kasperskyfrance"/>
    <hyperlink ref="AY133" r:id="rId715" display="https://twitter.com/55fiftyfive55"/>
    <hyperlink ref="AY134" r:id="rId716" display="https://twitter.com/axafrance"/>
    <hyperlink ref="AY135" r:id="rId717" display="https://twitter.com/antoinecormier1"/>
    <hyperlink ref="AY136" r:id="rId718" display="https://twitter.com/wefix_france"/>
    <hyperlink ref="AY137" r:id="rId719" display="https://twitter.com/cecileduriez"/>
    <hyperlink ref="AY138" r:id="rId720" display="https://twitter.com/bouyguestelecom"/>
    <hyperlink ref="AY139" r:id="rId721" display="https://twitter.com/peugeotfr"/>
    <hyperlink ref="AY140" r:id="rId722" display="https://twitter.com/mcdofr_newsroom"/>
    <hyperlink ref="AY141" r:id="rId723" display="https://twitter.com/linkfluencefr"/>
    <hyperlink ref="AY142" r:id="rId724" display="https://twitter.com/guerlain"/>
    <hyperlink ref="AY143" r:id="rId725" display="https://twitter.com/lancomefr"/>
    <hyperlink ref="AY144" r:id="rId726" display="https://twitter.com/k_schrenzel"/>
    <hyperlink ref="AY145" r:id="rId727" display="https://twitter.com/3suisses"/>
    <hyperlink ref="AY146" r:id="rId728" display="https://twitter.com/engiegroup"/>
    <hyperlink ref="AY147" r:id="rId729" display="https://twitter.com/mastercardfr"/>
    <hyperlink ref="AY148" r:id="rId730" display="https://twitter.com/crosentin"/>
    <hyperlink ref="AY149" r:id="rId731" display="https://twitter.com/asana"/>
    <hyperlink ref="AY150" r:id="rId732" display="https://twitter.com/wendicsturgis"/>
    <hyperlink ref="AY151" r:id="rId733" display="https://twitter.com/twitterfrance"/>
    <hyperlink ref="AY152" r:id="rId734" display="https://twitter.com/damienviel"/>
    <hyperlink ref="AY153" r:id="rId735" display="https://twitter.com/havasgroup"/>
    <hyperlink ref="AY154" r:id="rId736" display="https://twitter.com/teadsfr"/>
    <hyperlink ref="AY155" r:id="rId737" display="https://twitter.com/sitel_worldwide"/>
    <hyperlink ref="AY156" r:id="rId738" display="https://twitter.com/olivier_camino"/>
    <hyperlink ref="AY157" r:id="rId739" display="https://twitter.com/lespepitestech"/>
    <hyperlink ref="AY158" r:id="rId740" display="https://twitter.com/monsterfrance"/>
    <hyperlink ref="AY159" r:id="rId741" display="https://twitter.com/zepresenters"/>
    <hyperlink ref="AY160" r:id="rId742" display="https://twitter.com/taboola_france"/>
    <hyperlink ref="AY161" r:id="rId743" display="https://twitter.com/yext"/>
    <hyperlink ref="AY162" r:id="rId744" display="https://twitter.com/liveramp"/>
    <hyperlink ref="AY163" r:id="rId745" display="https://twitter.com/peugeot"/>
    <hyperlink ref="AY164" r:id="rId746" display="https://twitter.com/abtasty_fr"/>
    <hyperlink ref="AY165" r:id="rId747" display="https://twitter.com/vanessachocteau"/>
    <hyperlink ref="AY166" r:id="rId748" display="https://twitter.com/wpp"/>
    <hyperlink ref="AY167" r:id="rId749" display="https://twitter.com/rakutenfrance"/>
    <hyperlink ref="AY168" r:id="rId750" display="https://twitter.com/matlacombe1"/>
    <hyperlink ref="AY169" r:id="rId751" display="https://twitter.com/redbysfr"/>
    <hyperlink ref="AY170" r:id="rId752" display="https://twitter.com/rc_engage_fr"/>
    <hyperlink ref="AY171" r:id="rId753" display="https://twitter.com/ringcentral"/>
    <hyperlink ref="AY172" r:id="rId754" display="https://twitter.com/eulerhermes"/>
  </hyperlinks>
  <printOptions/>
  <pageMargins left="0.7" right="0.7" top="0.75" bottom="0.75" header="0.3" footer="0.3"/>
  <pageSetup horizontalDpi="600" verticalDpi="600" orientation="portrait" r:id="rId759"/>
  <drawing r:id="rId758"/>
  <legacyDrawing r:id="rId756"/>
  <tableParts>
    <tablePart r:id="rId75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2626</v>
      </c>
      <c r="Z2" s="13" t="s">
        <v>2643</v>
      </c>
      <c r="AA2" s="13" t="s">
        <v>2694</v>
      </c>
      <c r="AB2" s="13" t="s">
        <v>2773</v>
      </c>
      <c r="AC2" s="13" t="s">
        <v>2887</v>
      </c>
      <c r="AD2" s="13" t="s">
        <v>2925</v>
      </c>
      <c r="AE2" s="13" t="s">
        <v>2926</v>
      </c>
      <c r="AF2" s="13" t="s">
        <v>2951</v>
      </c>
      <c r="AG2" s="122" t="s">
        <v>3811</v>
      </c>
      <c r="AH2" s="122" t="s">
        <v>3812</v>
      </c>
      <c r="AI2" s="122" t="s">
        <v>3813</v>
      </c>
      <c r="AJ2" s="122" t="s">
        <v>3814</v>
      </c>
      <c r="AK2" s="122" t="s">
        <v>3815</v>
      </c>
      <c r="AL2" s="122" t="s">
        <v>3816</v>
      </c>
      <c r="AM2" s="122" t="s">
        <v>3817</v>
      </c>
      <c r="AN2" s="122" t="s">
        <v>3818</v>
      </c>
      <c r="AO2" s="122" t="s">
        <v>3821</v>
      </c>
    </row>
    <row r="3" spans="1:41" ht="15">
      <c r="A3" s="89" t="s">
        <v>2571</v>
      </c>
      <c r="B3" s="65" t="s">
        <v>2586</v>
      </c>
      <c r="C3" s="65" t="s">
        <v>56</v>
      </c>
      <c r="D3" s="106"/>
      <c r="E3" s="105"/>
      <c r="F3" s="107" t="s">
        <v>3854</v>
      </c>
      <c r="G3" s="108"/>
      <c r="H3" s="108"/>
      <c r="I3" s="109">
        <v>3</v>
      </c>
      <c r="J3" s="110"/>
      <c r="K3" s="48">
        <v>51</v>
      </c>
      <c r="L3" s="48">
        <v>79</v>
      </c>
      <c r="M3" s="48">
        <v>10</v>
      </c>
      <c r="N3" s="48">
        <v>89</v>
      </c>
      <c r="O3" s="48">
        <v>2</v>
      </c>
      <c r="P3" s="49">
        <v>0.2028985507246377</v>
      </c>
      <c r="Q3" s="49">
        <v>0.3373493975903614</v>
      </c>
      <c r="R3" s="48">
        <v>1</v>
      </c>
      <c r="S3" s="48">
        <v>0</v>
      </c>
      <c r="T3" s="48">
        <v>51</v>
      </c>
      <c r="U3" s="48">
        <v>89</v>
      </c>
      <c r="V3" s="48">
        <v>2</v>
      </c>
      <c r="W3" s="49">
        <v>1.907728</v>
      </c>
      <c r="X3" s="49">
        <v>0.032549019607843135</v>
      </c>
      <c r="Y3" s="78" t="s">
        <v>2627</v>
      </c>
      <c r="Z3" s="78" t="s">
        <v>2644</v>
      </c>
      <c r="AA3" s="78" t="s">
        <v>2695</v>
      </c>
      <c r="AB3" s="86" t="s">
        <v>2774</v>
      </c>
      <c r="AC3" s="86" t="s">
        <v>2888</v>
      </c>
      <c r="AD3" s="86" t="s">
        <v>376</v>
      </c>
      <c r="AE3" s="86" t="s">
        <v>2927</v>
      </c>
      <c r="AF3" s="86" t="s">
        <v>2952</v>
      </c>
      <c r="AG3" s="119">
        <v>19</v>
      </c>
      <c r="AH3" s="123">
        <v>0.7648953301127214</v>
      </c>
      <c r="AI3" s="119">
        <v>6</v>
      </c>
      <c r="AJ3" s="123">
        <v>0.24154589371980675</v>
      </c>
      <c r="AK3" s="119">
        <v>0</v>
      </c>
      <c r="AL3" s="123">
        <v>0</v>
      </c>
      <c r="AM3" s="119">
        <v>2459</v>
      </c>
      <c r="AN3" s="123">
        <v>98.99355877616748</v>
      </c>
      <c r="AO3" s="119">
        <v>2484</v>
      </c>
    </row>
    <row r="4" spans="1:41" ht="15">
      <c r="A4" s="89" t="s">
        <v>2572</v>
      </c>
      <c r="B4" s="65" t="s">
        <v>2587</v>
      </c>
      <c r="C4" s="65" t="s">
        <v>56</v>
      </c>
      <c r="D4" s="112"/>
      <c r="E4" s="111"/>
      <c r="F4" s="113" t="s">
        <v>3855</v>
      </c>
      <c r="G4" s="114"/>
      <c r="H4" s="114"/>
      <c r="I4" s="115">
        <v>4</v>
      </c>
      <c r="J4" s="116"/>
      <c r="K4" s="48">
        <v>31</v>
      </c>
      <c r="L4" s="48">
        <v>9</v>
      </c>
      <c r="M4" s="48">
        <v>51</v>
      </c>
      <c r="N4" s="48">
        <v>60</v>
      </c>
      <c r="O4" s="48">
        <v>1</v>
      </c>
      <c r="P4" s="49">
        <v>0.03125</v>
      </c>
      <c r="Q4" s="49">
        <v>0.06060606060606061</v>
      </c>
      <c r="R4" s="48">
        <v>1</v>
      </c>
      <c r="S4" s="48">
        <v>0</v>
      </c>
      <c r="T4" s="48">
        <v>31</v>
      </c>
      <c r="U4" s="48">
        <v>60</v>
      </c>
      <c r="V4" s="48">
        <v>3</v>
      </c>
      <c r="W4" s="49">
        <v>1.927159</v>
      </c>
      <c r="X4" s="49">
        <v>0.035483870967741936</v>
      </c>
      <c r="Y4" s="78" t="s">
        <v>526</v>
      </c>
      <c r="Z4" s="78" t="s">
        <v>548</v>
      </c>
      <c r="AA4" s="78" t="s">
        <v>2696</v>
      </c>
      <c r="AB4" s="86" t="s">
        <v>2775</v>
      </c>
      <c r="AC4" s="86" t="s">
        <v>2889</v>
      </c>
      <c r="AD4" s="86"/>
      <c r="AE4" s="86" t="s">
        <v>2928</v>
      </c>
      <c r="AF4" s="86" t="s">
        <v>2953</v>
      </c>
      <c r="AG4" s="119">
        <v>0</v>
      </c>
      <c r="AH4" s="123">
        <v>0</v>
      </c>
      <c r="AI4" s="119">
        <v>0</v>
      </c>
      <c r="AJ4" s="123">
        <v>0</v>
      </c>
      <c r="AK4" s="119">
        <v>0</v>
      </c>
      <c r="AL4" s="123">
        <v>0</v>
      </c>
      <c r="AM4" s="119">
        <v>1246</v>
      </c>
      <c r="AN4" s="123">
        <v>100</v>
      </c>
      <c r="AO4" s="119">
        <v>1246</v>
      </c>
    </row>
    <row r="5" spans="1:41" ht="15">
      <c r="A5" s="89" t="s">
        <v>2573</v>
      </c>
      <c r="B5" s="65" t="s">
        <v>2588</v>
      </c>
      <c r="C5" s="65" t="s">
        <v>56</v>
      </c>
      <c r="D5" s="112"/>
      <c r="E5" s="111"/>
      <c r="F5" s="113" t="s">
        <v>3856</v>
      </c>
      <c r="G5" s="114"/>
      <c r="H5" s="114"/>
      <c r="I5" s="115">
        <v>5</v>
      </c>
      <c r="J5" s="116"/>
      <c r="K5" s="48">
        <v>28</v>
      </c>
      <c r="L5" s="48">
        <v>55</v>
      </c>
      <c r="M5" s="48">
        <v>6</v>
      </c>
      <c r="N5" s="48">
        <v>61</v>
      </c>
      <c r="O5" s="48">
        <v>3</v>
      </c>
      <c r="P5" s="49">
        <v>0.0784313725490196</v>
      </c>
      <c r="Q5" s="49">
        <v>0.14545454545454545</v>
      </c>
      <c r="R5" s="48">
        <v>1</v>
      </c>
      <c r="S5" s="48">
        <v>0</v>
      </c>
      <c r="T5" s="48">
        <v>28</v>
      </c>
      <c r="U5" s="48">
        <v>61</v>
      </c>
      <c r="V5" s="48">
        <v>5</v>
      </c>
      <c r="W5" s="49">
        <v>2.102041</v>
      </c>
      <c r="X5" s="49">
        <v>0.07275132275132275</v>
      </c>
      <c r="Y5" s="78" t="s">
        <v>2628</v>
      </c>
      <c r="Z5" s="78" t="s">
        <v>2645</v>
      </c>
      <c r="AA5" s="78" t="s">
        <v>2697</v>
      </c>
      <c r="AB5" s="86" t="s">
        <v>2776</v>
      </c>
      <c r="AC5" s="86" t="s">
        <v>2890</v>
      </c>
      <c r="AD5" s="86"/>
      <c r="AE5" s="86" t="s">
        <v>2929</v>
      </c>
      <c r="AF5" s="86" t="s">
        <v>2954</v>
      </c>
      <c r="AG5" s="119">
        <v>15</v>
      </c>
      <c r="AH5" s="123">
        <v>1.374885426214482</v>
      </c>
      <c r="AI5" s="119">
        <v>0</v>
      </c>
      <c r="AJ5" s="123">
        <v>0</v>
      </c>
      <c r="AK5" s="119">
        <v>0</v>
      </c>
      <c r="AL5" s="123">
        <v>0</v>
      </c>
      <c r="AM5" s="119">
        <v>1076</v>
      </c>
      <c r="AN5" s="123">
        <v>98.62511457378552</v>
      </c>
      <c r="AO5" s="119">
        <v>1091</v>
      </c>
    </row>
    <row r="6" spans="1:41" ht="15">
      <c r="A6" s="89" t="s">
        <v>2574</v>
      </c>
      <c r="B6" s="65" t="s">
        <v>2589</v>
      </c>
      <c r="C6" s="65" t="s">
        <v>56</v>
      </c>
      <c r="D6" s="112"/>
      <c r="E6" s="111"/>
      <c r="F6" s="113" t="s">
        <v>3857</v>
      </c>
      <c r="G6" s="114"/>
      <c r="H6" s="114"/>
      <c r="I6" s="115">
        <v>6</v>
      </c>
      <c r="J6" s="116"/>
      <c r="K6" s="48">
        <v>10</v>
      </c>
      <c r="L6" s="48">
        <v>11</v>
      </c>
      <c r="M6" s="48">
        <v>0</v>
      </c>
      <c r="N6" s="48">
        <v>11</v>
      </c>
      <c r="O6" s="48">
        <v>0</v>
      </c>
      <c r="P6" s="49">
        <v>0.1</v>
      </c>
      <c r="Q6" s="49">
        <v>0.18181818181818182</v>
      </c>
      <c r="R6" s="48">
        <v>1</v>
      </c>
      <c r="S6" s="48">
        <v>0</v>
      </c>
      <c r="T6" s="48">
        <v>10</v>
      </c>
      <c r="U6" s="48">
        <v>11</v>
      </c>
      <c r="V6" s="48">
        <v>3</v>
      </c>
      <c r="W6" s="49">
        <v>1.84</v>
      </c>
      <c r="X6" s="49">
        <v>0.12222222222222222</v>
      </c>
      <c r="Y6" s="78" t="s">
        <v>473</v>
      </c>
      <c r="Z6" s="78" t="s">
        <v>536</v>
      </c>
      <c r="AA6" s="78" t="s">
        <v>2698</v>
      </c>
      <c r="AB6" s="86" t="s">
        <v>2777</v>
      </c>
      <c r="AC6" s="86" t="s">
        <v>2891</v>
      </c>
      <c r="AD6" s="86" t="s">
        <v>333</v>
      </c>
      <c r="AE6" s="86" t="s">
        <v>2930</v>
      </c>
      <c r="AF6" s="86" t="s">
        <v>2955</v>
      </c>
      <c r="AG6" s="119">
        <v>0</v>
      </c>
      <c r="AH6" s="123">
        <v>0</v>
      </c>
      <c r="AI6" s="119">
        <v>0</v>
      </c>
      <c r="AJ6" s="123">
        <v>0</v>
      </c>
      <c r="AK6" s="119">
        <v>0</v>
      </c>
      <c r="AL6" s="123">
        <v>0</v>
      </c>
      <c r="AM6" s="119">
        <v>78</v>
      </c>
      <c r="AN6" s="123">
        <v>100</v>
      </c>
      <c r="AO6" s="119">
        <v>78</v>
      </c>
    </row>
    <row r="7" spans="1:41" ht="15">
      <c r="A7" s="89" t="s">
        <v>2575</v>
      </c>
      <c r="B7" s="65" t="s">
        <v>2590</v>
      </c>
      <c r="C7" s="65" t="s">
        <v>56</v>
      </c>
      <c r="D7" s="112"/>
      <c r="E7" s="111"/>
      <c r="F7" s="113" t="s">
        <v>3858</v>
      </c>
      <c r="G7" s="114"/>
      <c r="H7" s="114"/>
      <c r="I7" s="115">
        <v>7</v>
      </c>
      <c r="J7" s="116"/>
      <c r="K7" s="48">
        <v>7</v>
      </c>
      <c r="L7" s="48">
        <v>9</v>
      </c>
      <c r="M7" s="48">
        <v>3</v>
      </c>
      <c r="N7" s="48">
        <v>12</v>
      </c>
      <c r="O7" s="48">
        <v>0</v>
      </c>
      <c r="P7" s="49">
        <v>0</v>
      </c>
      <c r="Q7" s="49">
        <v>0</v>
      </c>
      <c r="R7" s="48">
        <v>1</v>
      </c>
      <c r="S7" s="48">
        <v>0</v>
      </c>
      <c r="T7" s="48">
        <v>7</v>
      </c>
      <c r="U7" s="48">
        <v>12</v>
      </c>
      <c r="V7" s="48">
        <v>2</v>
      </c>
      <c r="W7" s="49">
        <v>1.306122</v>
      </c>
      <c r="X7" s="49">
        <v>0.23809523809523808</v>
      </c>
      <c r="Y7" s="78" t="s">
        <v>2629</v>
      </c>
      <c r="Z7" s="78" t="s">
        <v>539</v>
      </c>
      <c r="AA7" s="78" t="s">
        <v>2699</v>
      </c>
      <c r="AB7" s="86" t="s">
        <v>2778</v>
      </c>
      <c r="AC7" s="86" t="s">
        <v>2892</v>
      </c>
      <c r="AD7" s="86"/>
      <c r="AE7" s="86" t="s">
        <v>2931</v>
      </c>
      <c r="AF7" s="86" t="s">
        <v>2956</v>
      </c>
      <c r="AG7" s="119">
        <v>8</v>
      </c>
      <c r="AH7" s="123">
        <v>2.8268551236749118</v>
      </c>
      <c r="AI7" s="119">
        <v>0</v>
      </c>
      <c r="AJ7" s="123">
        <v>0</v>
      </c>
      <c r="AK7" s="119">
        <v>0</v>
      </c>
      <c r="AL7" s="123">
        <v>0</v>
      </c>
      <c r="AM7" s="119">
        <v>275</v>
      </c>
      <c r="AN7" s="123">
        <v>97.17314487632508</v>
      </c>
      <c r="AO7" s="119">
        <v>283</v>
      </c>
    </row>
    <row r="8" spans="1:41" ht="15">
      <c r="A8" s="89" t="s">
        <v>2576</v>
      </c>
      <c r="B8" s="65" t="s">
        <v>2591</v>
      </c>
      <c r="C8" s="65" t="s">
        <v>56</v>
      </c>
      <c r="D8" s="112"/>
      <c r="E8" s="111"/>
      <c r="F8" s="113" t="s">
        <v>3859</v>
      </c>
      <c r="G8" s="114"/>
      <c r="H8" s="114"/>
      <c r="I8" s="115">
        <v>8</v>
      </c>
      <c r="J8" s="116"/>
      <c r="K8" s="48">
        <v>7</v>
      </c>
      <c r="L8" s="48">
        <v>13</v>
      </c>
      <c r="M8" s="48">
        <v>0</v>
      </c>
      <c r="N8" s="48">
        <v>13</v>
      </c>
      <c r="O8" s="48">
        <v>1</v>
      </c>
      <c r="P8" s="49">
        <v>0.09090909090909091</v>
      </c>
      <c r="Q8" s="49">
        <v>0.16666666666666666</v>
      </c>
      <c r="R8" s="48">
        <v>1</v>
      </c>
      <c r="S8" s="48">
        <v>0</v>
      </c>
      <c r="T8" s="48">
        <v>7</v>
      </c>
      <c r="U8" s="48">
        <v>13</v>
      </c>
      <c r="V8" s="48">
        <v>2</v>
      </c>
      <c r="W8" s="49">
        <v>1.265306</v>
      </c>
      <c r="X8" s="49">
        <v>0.2857142857142857</v>
      </c>
      <c r="Y8" s="78"/>
      <c r="Z8" s="78"/>
      <c r="AA8" s="78" t="s">
        <v>563</v>
      </c>
      <c r="AB8" s="86" t="s">
        <v>2779</v>
      </c>
      <c r="AC8" s="86" t="s">
        <v>2893</v>
      </c>
      <c r="AD8" s="86"/>
      <c r="AE8" s="86" t="s">
        <v>2932</v>
      </c>
      <c r="AF8" s="86" t="s">
        <v>2957</v>
      </c>
      <c r="AG8" s="119">
        <v>0</v>
      </c>
      <c r="AH8" s="123">
        <v>0</v>
      </c>
      <c r="AI8" s="119">
        <v>0</v>
      </c>
      <c r="AJ8" s="123">
        <v>0</v>
      </c>
      <c r="AK8" s="119">
        <v>0</v>
      </c>
      <c r="AL8" s="123">
        <v>0</v>
      </c>
      <c r="AM8" s="119">
        <v>138</v>
      </c>
      <c r="AN8" s="123">
        <v>100</v>
      </c>
      <c r="AO8" s="119">
        <v>138</v>
      </c>
    </row>
    <row r="9" spans="1:41" ht="15">
      <c r="A9" s="89" t="s">
        <v>2577</v>
      </c>
      <c r="B9" s="65" t="s">
        <v>2592</v>
      </c>
      <c r="C9" s="65" t="s">
        <v>56</v>
      </c>
      <c r="D9" s="112"/>
      <c r="E9" s="111"/>
      <c r="F9" s="113" t="s">
        <v>3860</v>
      </c>
      <c r="G9" s="114"/>
      <c r="H9" s="114"/>
      <c r="I9" s="115">
        <v>9</v>
      </c>
      <c r="J9" s="116"/>
      <c r="K9" s="48">
        <v>6</v>
      </c>
      <c r="L9" s="48">
        <v>6</v>
      </c>
      <c r="M9" s="48">
        <v>3</v>
      </c>
      <c r="N9" s="48">
        <v>9</v>
      </c>
      <c r="O9" s="48">
        <v>1</v>
      </c>
      <c r="P9" s="49">
        <v>0</v>
      </c>
      <c r="Q9" s="49">
        <v>0</v>
      </c>
      <c r="R9" s="48">
        <v>1</v>
      </c>
      <c r="S9" s="48">
        <v>0</v>
      </c>
      <c r="T9" s="48">
        <v>6</v>
      </c>
      <c r="U9" s="48">
        <v>9</v>
      </c>
      <c r="V9" s="48">
        <v>2</v>
      </c>
      <c r="W9" s="49">
        <v>1.333333</v>
      </c>
      <c r="X9" s="49">
        <v>0.2</v>
      </c>
      <c r="Y9" s="78" t="s">
        <v>2630</v>
      </c>
      <c r="Z9" s="78" t="s">
        <v>2646</v>
      </c>
      <c r="AA9" s="78" t="s">
        <v>2700</v>
      </c>
      <c r="AB9" s="86" t="s">
        <v>2780</v>
      </c>
      <c r="AC9" s="86" t="s">
        <v>2894</v>
      </c>
      <c r="AD9" s="86"/>
      <c r="AE9" s="86" t="s">
        <v>2933</v>
      </c>
      <c r="AF9" s="86" t="s">
        <v>2958</v>
      </c>
      <c r="AG9" s="119">
        <v>0</v>
      </c>
      <c r="AH9" s="123">
        <v>0</v>
      </c>
      <c r="AI9" s="119">
        <v>1</v>
      </c>
      <c r="AJ9" s="123">
        <v>0.3831417624521073</v>
      </c>
      <c r="AK9" s="119">
        <v>0</v>
      </c>
      <c r="AL9" s="123">
        <v>0</v>
      </c>
      <c r="AM9" s="119">
        <v>260</v>
      </c>
      <c r="AN9" s="123">
        <v>99.61685823754789</v>
      </c>
      <c r="AO9" s="119">
        <v>261</v>
      </c>
    </row>
    <row r="10" spans="1:41" ht="14.25" customHeight="1">
      <c r="A10" s="89" t="s">
        <v>2578</v>
      </c>
      <c r="B10" s="65" t="s">
        <v>2593</v>
      </c>
      <c r="C10" s="65" t="s">
        <v>56</v>
      </c>
      <c r="D10" s="112"/>
      <c r="E10" s="111"/>
      <c r="F10" s="113" t="s">
        <v>3861</v>
      </c>
      <c r="G10" s="114"/>
      <c r="H10" s="114"/>
      <c r="I10" s="115">
        <v>10</v>
      </c>
      <c r="J10" s="116"/>
      <c r="K10" s="48">
        <v>5</v>
      </c>
      <c r="L10" s="48">
        <v>4</v>
      </c>
      <c r="M10" s="48">
        <v>0</v>
      </c>
      <c r="N10" s="48">
        <v>4</v>
      </c>
      <c r="O10" s="48">
        <v>0</v>
      </c>
      <c r="P10" s="49">
        <v>0</v>
      </c>
      <c r="Q10" s="49">
        <v>0</v>
      </c>
      <c r="R10" s="48">
        <v>1</v>
      </c>
      <c r="S10" s="48">
        <v>0</v>
      </c>
      <c r="T10" s="48">
        <v>5</v>
      </c>
      <c r="U10" s="48">
        <v>4</v>
      </c>
      <c r="V10" s="48">
        <v>2</v>
      </c>
      <c r="W10" s="49">
        <v>1.28</v>
      </c>
      <c r="X10" s="49">
        <v>0.2</v>
      </c>
      <c r="Y10" s="78"/>
      <c r="Z10" s="78"/>
      <c r="AA10" s="78" t="s">
        <v>2701</v>
      </c>
      <c r="AB10" s="86" t="s">
        <v>2781</v>
      </c>
      <c r="AC10" s="86" t="s">
        <v>2895</v>
      </c>
      <c r="AD10" s="86"/>
      <c r="AE10" s="86" t="s">
        <v>2934</v>
      </c>
      <c r="AF10" s="86" t="s">
        <v>2959</v>
      </c>
      <c r="AG10" s="119">
        <v>1</v>
      </c>
      <c r="AH10" s="123">
        <v>0.6711409395973155</v>
      </c>
      <c r="AI10" s="119">
        <v>0</v>
      </c>
      <c r="AJ10" s="123">
        <v>0</v>
      </c>
      <c r="AK10" s="119">
        <v>0</v>
      </c>
      <c r="AL10" s="123">
        <v>0</v>
      </c>
      <c r="AM10" s="119">
        <v>148</v>
      </c>
      <c r="AN10" s="123">
        <v>99.32885906040268</v>
      </c>
      <c r="AO10" s="119">
        <v>149</v>
      </c>
    </row>
    <row r="11" spans="1:41" ht="15">
      <c r="A11" s="89" t="s">
        <v>2579</v>
      </c>
      <c r="B11" s="65" t="s">
        <v>2594</v>
      </c>
      <c r="C11" s="65" t="s">
        <v>56</v>
      </c>
      <c r="D11" s="112"/>
      <c r="E11" s="111"/>
      <c r="F11" s="113" t="s">
        <v>3862</v>
      </c>
      <c r="G11" s="114"/>
      <c r="H11" s="114"/>
      <c r="I11" s="115">
        <v>11</v>
      </c>
      <c r="J11" s="116"/>
      <c r="K11" s="48">
        <v>5</v>
      </c>
      <c r="L11" s="48">
        <v>5</v>
      </c>
      <c r="M11" s="48">
        <v>0</v>
      </c>
      <c r="N11" s="48">
        <v>5</v>
      </c>
      <c r="O11" s="48">
        <v>5</v>
      </c>
      <c r="P11" s="49" t="s">
        <v>2601</v>
      </c>
      <c r="Q11" s="49" t="s">
        <v>2601</v>
      </c>
      <c r="R11" s="48">
        <v>5</v>
      </c>
      <c r="S11" s="48">
        <v>5</v>
      </c>
      <c r="T11" s="48">
        <v>1</v>
      </c>
      <c r="U11" s="48">
        <v>1</v>
      </c>
      <c r="V11" s="48">
        <v>0</v>
      </c>
      <c r="W11" s="49">
        <v>0</v>
      </c>
      <c r="X11" s="49">
        <v>0</v>
      </c>
      <c r="Y11" s="78" t="s">
        <v>2631</v>
      </c>
      <c r="Z11" s="78" t="s">
        <v>2647</v>
      </c>
      <c r="AA11" s="78" t="s">
        <v>2702</v>
      </c>
      <c r="AB11" s="86" t="s">
        <v>2782</v>
      </c>
      <c r="AC11" s="86" t="s">
        <v>2896</v>
      </c>
      <c r="AD11" s="86"/>
      <c r="AE11" s="86"/>
      <c r="AF11" s="86" t="s">
        <v>2960</v>
      </c>
      <c r="AG11" s="119">
        <v>2</v>
      </c>
      <c r="AH11" s="123">
        <v>1.639344262295082</v>
      </c>
      <c r="AI11" s="119">
        <v>0</v>
      </c>
      <c r="AJ11" s="123">
        <v>0</v>
      </c>
      <c r="AK11" s="119">
        <v>0</v>
      </c>
      <c r="AL11" s="123">
        <v>0</v>
      </c>
      <c r="AM11" s="119">
        <v>120</v>
      </c>
      <c r="AN11" s="123">
        <v>98.36065573770492</v>
      </c>
      <c r="AO11" s="119">
        <v>122</v>
      </c>
    </row>
    <row r="12" spans="1:41" ht="15">
      <c r="A12" s="89" t="s">
        <v>2580</v>
      </c>
      <c r="B12" s="65" t="s">
        <v>2595</v>
      </c>
      <c r="C12" s="65" t="s">
        <v>56</v>
      </c>
      <c r="D12" s="112"/>
      <c r="E12" s="111"/>
      <c r="F12" s="113" t="s">
        <v>3863</v>
      </c>
      <c r="G12" s="114"/>
      <c r="H12" s="114"/>
      <c r="I12" s="115">
        <v>12</v>
      </c>
      <c r="J12" s="116"/>
      <c r="K12" s="48">
        <v>4</v>
      </c>
      <c r="L12" s="48">
        <v>5</v>
      </c>
      <c r="M12" s="48">
        <v>2</v>
      </c>
      <c r="N12" s="48">
        <v>7</v>
      </c>
      <c r="O12" s="48">
        <v>1</v>
      </c>
      <c r="P12" s="49">
        <v>0</v>
      </c>
      <c r="Q12" s="49">
        <v>0</v>
      </c>
      <c r="R12" s="48">
        <v>1</v>
      </c>
      <c r="S12" s="48">
        <v>0</v>
      </c>
      <c r="T12" s="48">
        <v>4</v>
      </c>
      <c r="U12" s="48">
        <v>7</v>
      </c>
      <c r="V12" s="48">
        <v>2</v>
      </c>
      <c r="W12" s="49">
        <v>0.875</v>
      </c>
      <c r="X12" s="49">
        <v>0.4166666666666667</v>
      </c>
      <c r="Y12" s="78" t="s">
        <v>529</v>
      </c>
      <c r="Z12" s="78" t="s">
        <v>539</v>
      </c>
      <c r="AA12" s="78" t="s">
        <v>2703</v>
      </c>
      <c r="AB12" s="86" t="s">
        <v>2783</v>
      </c>
      <c r="AC12" s="86" t="s">
        <v>2897</v>
      </c>
      <c r="AD12" s="86"/>
      <c r="AE12" s="86" t="s">
        <v>2935</v>
      </c>
      <c r="AF12" s="86" t="s">
        <v>2961</v>
      </c>
      <c r="AG12" s="119">
        <v>0</v>
      </c>
      <c r="AH12" s="123">
        <v>0</v>
      </c>
      <c r="AI12" s="119">
        <v>0</v>
      </c>
      <c r="AJ12" s="123">
        <v>0</v>
      </c>
      <c r="AK12" s="119">
        <v>0</v>
      </c>
      <c r="AL12" s="123">
        <v>0</v>
      </c>
      <c r="AM12" s="119">
        <v>147</v>
      </c>
      <c r="AN12" s="123">
        <v>100</v>
      </c>
      <c r="AO12" s="119">
        <v>147</v>
      </c>
    </row>
    <row r="13" spans="1:41" ht="15">
      <c r="A13" s="89" t="s">
        <v>2581</v>
      </c>
      <c r="B13" s="65" t="s">
        <v>2596</v>
      </c>
      <c r="C13" s="65" t="s">
        <v>56</v>
      </c>
      <c r="D13" s="112"/>
      <c r="E13" s="111"/>
      <c r="F13" s="113" t="s">
        <v>3864</v>
      </c>
      <c r="G13" s="114"/>
      <c r="H13" s="114"/>
      <c r="I13" s="115">
        <v>13</v>
      </c>
      <c r="J13" s="116"/>
      <c r="K13" s="48">
        <v>4</v>
      </c>
      <c r="L13" s="48">
        <v>5</v>
      </c>
      <c r="M13" s="48">
        <v>0</v>
      </c>
      <c r="N13" s="48">
        <v>5</v>
      </c>
      <c r="O13" s="48">
        <v>0</v>
      </c>
      <c r="P13" s="49">
        <v>0.25</v>
      </c>
      <c r="Q13" s="49">
        <v>0.4</v>
      </c>
      <c r="R13" s="48">
        <v>1</v>
      </c>
      <c r="S13" s="48">
        <v>0</v>
      </c>
      <c r="T13" s="48">
        <v>4</v>
      </c>
      <c r="U13" s="48">
        <v>5</v>
      </c>
      <c r="V13" s="48">
        <v>2</v>
      </c>
      <c r="W13" s="49">
        <v>1</v>
      </c>
      <c r="X13" s="49">
        <v>0.4166666666666667</v>
      </c>
      <c r="Y13" s="78"/>
      <c r="Z13" s="78"/>
      <c r="AA13" s="78" t="s">
        <v>2704</v>
      </c>
      <c r="AB13" s="86" t="s">
        <v>2784</v>
      </c>
      <c r="AC13" s="86" t="s">
        <v>2898</v>
      </c>
      <c r="AD13" s="86"/>
      <c r="AE13" s="86" t="s">
        <v>2936</v>
      </c>
      <c r="AF13" s="86" t="s">
        <v>2962</v>
      </c>
      <c r="AG13" s="119">
        <v>0</v>
      </c>
      <c r="AH13" s="123">
        <v>0</v>
      </c>
      <c r="AI13" s="119">
        <v>0</v>
      </c>
      <c r="AJ13" s="123">
        <v>0</v>
      </c>
      <c r="AK13" s="119">
        <v>0</v>
      </c>
      <c r="AL13" s="123">
        <v>0</v>
      </c>
      <c r="AM13" s="119">
        <v>166</v>
      </c>
      <c r="AN13" s="123">
        <v>100</v>
      </c>
      <c r="AO13" s="119">
        <v>166</v>
      </c>
    </row>
    <row r="14" spans="1:41" ht="15">
      <c r="A14" s="89" t="s">
        <v>2582</v>
      </c>
      <c r="B14" s="65" t="s">
        <v>2597</v>
      </c>
      <c r="C14" s="65" t="s">
        <v>56</v>
      </c>
      <c r="D14" s="112"/>
      <c r="E14" s="111"/>
      <c r="F14" s="113" t="s">
        <v>3865</v>
      </c>
      <c r="G14" s="114"/>
      <c r="H14" s="114"/>
      <c r="I14" s="115">
        <v>14</v>
      </c>
      <c r="J14" s="116"/>
      <c r="K14" s="48">
        <v>4</v>
      </c>
      <c r="L14" s="48">
        <v>7</v>
      </c>
      <c r="M14" s="48">
        <v>0</v>
      </c>
      <c r="N14" s="48">
        <v>7</v>
      </c>
      <c r="O14" s="48">
        <v>0</v>
      </c>
      <c r="P14" s="49">
        <v>0.16666666666666666</v>
      </c>
      <c r="Q14" s="49">
        <v>0.2857142857142857</v>
      </c>
      <c r="R14" s="48">
        <v>1</v>
      </c>
      <c r="S14" s="48">
        <v>0</v>
      </c>
      <c r="T14" s="48">
        <v>4</v>
      </c>
      <c r="U14" s="48">
        <v>7</v>
      </c>
      <c r="V14" s="48">
        <v>1</v>
      </c>
      <c r="W14" s="49">
        <v>0.75</v>
      </c>
      <c r="X14" s="49">
        <v>0.5833333333333334</v>
      </c>
      <c r="Y14" s="78"/>
      <c r="Z14" s="78"/>
      <c r="AA14" s="78" t="s">
        <v>572</v>
      </c>
      <c r="AB14" s="86" t="s">
        <v>2785</v>
      </c>
      <c r="AC14" s="86" t="s">
        <v>2899</v>
      </c>
      <c r="AD14" s="86"/>
      <c r="AE14" s="86" t="s">
        <v>2937</v>
      </c>
      <c r="AF14" s="86" t="s">
        <v>2963</v>
      </c>
      <c r="AG14" s="119">
        <v>3</v>
      </c>
      <c r="AH14" s="123">
        <v>3.3333333333333335</v>
      </c>
      <c r="AI14" s="119">
        <v>0</v>
      </c>
      <c r="AJ14" s="123">
        <v>0</v>
      </c>
      <c r="AK14" s="119">
        <v>0</v>
      </c>
      <c r="AL14" s="123">
        <v>0</v>
      </c>
      <c r="AM14" s="119">
        <v>87</v>
      </c>
      <c r="AN14" s="123">
        <v>96.66666666666667</v>
      </c>
      <c r="AO14" s="119">
        <v>90</v>
      </c>
    </row>
    <row r="15" spans="1:41" ht="15">
      <c r="A15" s="89" t="s">
        <v>2583</v>
      </c>
      <c r="B15" s="65" t="s">
        <v>2586</v>
      </c>
      <c r="C15" s="65" t="s">
        <v>59</v>
      </c>
      <c r="D15" s="112"/>
      <c r="E15" s="111"/>
      <c r="F15" s="113" t="s">
        <v>3866</v>
      </c>
      <c r="G15" s="114"/>
      <c r="H15" s="114"/>
      <c r="I15" s="115">
        <v>15</v>
      </c>
      <c r="J15" s="116"/>
      <c r="K15" s="48">
        <v>3</v>
      </c>
      <c r="L15" s="48">
        <v>2</v>
      </c>
      <c r="M15" s="48">
        <v>2</v>
      </c>
      <c r="N15" s="48">
        <v>4</v>
      </c>
      <c r="O15" s="48">
        <v>1</v>
      </c>
      <c r="P15" s="49">
        <v>0</v>
      </c>
      <c r="Q15" s="49">
        <v>0</v>
      </c>
      <c r="R15" s="48">
        <v>1</v>
      </c>
      <c r="S15" s="48">
        <v>0</v>
      </c>
      <c r="T15" s="48">
        <v>3</v>
      </c>
      <c r="U15" s="48">
        <v>4</v>
      </c>
      <c r="V15" s="48">
        <v>2</v>
      </c>
      <c r="W15" s="49">
        <v>0.888889</v>
      </c>
      <c r="X15" s="49">
        <v>0.3333333333333333</v>
      </c>
      <c r="Y15" s="78" t="s">
        <v>522</v>
      </c>
      <c r="Z15" s="78" t="s">
        <v>539</v>
      </c>
      <c r="AA15" s="78" t="s">
        <v>2705</v>
      </c>
      <c r="AB15" s="86" t="s">
        <v>2786</v>
      </c>
      <c r="AC15" s="86" t="s">
        <v>2900</v>
      </c>
      <c r="AD15" s="86"/>
      <c r="AE15" s="86" t="s">
        <v>2938</v>
      </c>
      <c r="AF15" s="86" t="s">
        <v>2964</v>
      </c>
      <c r="AG15" s="119">
        <v>4</v>
      </c>
      <c r="AH15" s="123">
        <v>2.857142857142857</v>
      </c>
      <c r="AI15" s="119">
        <v>0</v>
      </c>
      <c r="AJ15" s="123">
        <v>0</v>
      </c>
      <c r="AK15" s="119">
        <v>0</v>
      </c>
      <c r="AL15" s="123">
        <v>0</v>
      </c>
      <c r="AM15" s="119">
        <v>136</v>
      </c>
      <c r="AN15" s="123">
        <v>97.14285714285714</v>
      </c>
      <c r="AO15" s="119">
        <v>140</v>
      </c>
    </row>
    <row r="16" spans="1:41" ht="15">
      <c r="A16" s="89" t="s">
        <v>2584</v>
      </c>
      <c r="B16" s="65" t="s">
        <v>2587</v>
      </c>
      <c r="C16" s="65" t="s">
        <v>59</v>
      </c>
      <c r="D16" s="112"/>
      <c r="E16" s="111"/>
      <c r="F16" s="113" t="s">
        <v>3867</v>
      </c>
      <c r="G16" s="114"/>
      <c r="H16" s="114"/>
      <c r="I16" s="115">
        <v>16</v>
      </c>
      <c r="J16" s="116"/>
      <c r="K16" s="48">
        <v>3</v>
      </c>
      <c r="L16" s="48">
        <v>4</v>
      </c>
      <c r="M16" s="48">
        <v>0</v>
      </c>
      <c r="N16" s="48">
        <v>4</v>
      </c>
      <c r="O16" s="48">
        <v>0</v>
      </c>
      <c r="P16" s="49">
        <v>0.3333333333333333</v>
      </c>
      <c r="Q16" s="49">
        <v>0.5</v>
      </c>
      <c r="R16" s="48">
        <v>1</v>
      </c>
      <c r="S16" s="48">
        <v>0</v>
      </c>
      <c r="T16" s="48">
        <v>3</v>
      </c>
      <c r="U16" s="48">
        <v>4</v>
      </c>
      <c r="V16" s="48">
        <v>1</v>
      </c>
      <c r="W16" s="49">
        <v>0.666667</v>
      </c>
      <c r="X16" s="49">
        <v>0.6666666666666666</v>
      </c>
      <c r="Y16" s="78"/>
      <c r="Z16" s="78"/>
      <c r="AA16" s="78"/>
      <c r="AB16" s="86" t="s">
        <v>2787</v>
      </c>
      <c r="AC16" s="86" t="s">
        <v>2901</v>
      </c>
      <c r="AD16" s="86"/>
      <c r="AE16" s="86" t="s">
        <v>2939</v>
      </c>
      <c r="AF16" s="86" t="s">
        <v>2965</v>
      </c>
      <c r="AG16" s="119">
        <v>0</v>
      </c>
      <c r="AH16" s="123">
        <v>0</v>
      </c>
      <c r="AI16" s="119">
        <v>0</v>
      </c>
      <c r="AJ16" s="123">
        <v>0</v>
      </c>
      <c r="AK16" s="119">
        <v>0</v>
      </c>
      <c r="AL16" s="123">
        <v>0</v>
      </c>
      <c r="AM16" s="119">
        <v>96</v>
      </c>
      <c r="AN16" s="123">
        <v>100</v>
      </c>
      <c r="AO16" s="119">
        <v>96</v>
      </c>
    </row>
    <row r="17" spans="1:41" ht="15">
      <c r="A17" s="89" t="s">
        <v>2585</v>
      </c>
      <c r="B17" s="65" t="s">
        <v>2588</v>
      </c>
      <c r="C17" s="65" t="s">
        <v>59</v>
      </c>
      <c r="D17" s="112"/>
      <c r="E17" s="111"/>
      <c r="F17" s="113" t="s">
        <v>3868</v>
      </c>
      <c r="G17" s="114"/>
      <c r="H17" s="114"/>
      <c r="I17" s="115">
        <v>17</v>
      </c>
      <c r="J17" s="116"/>
      <c r="K17" s="48">
        <v>2</v>
      </c>
      <c r="L17" s="48">
        <v>0</v>
      </c>
      <c r="M17" s="48">
        <v>4</v>
      </c>
      <c r="N17" s="48">
        <v>4</v>
      </c>
      <c r="O17" s="48">
        <v>2</v>
      </c>
      <c r="P17" s="49">
        <v>0</v>
      </c>
      <c r="Q17" s="49">
        <v>0</v>
      </c>
      <c r="R17" s="48">
        <v>1</v>
      </c>
      <c r="S17" s="48">
        <v>0</v>
      </c>
      <c r="T17" s="48">
        <v>2</v>
      </c>
      <c r="U17" s="48">
        <v>4</v>
      </c>
      <c r="V17" s="48">
        <v>1</v>
      </c>
      <c r="W17" s="49">
        <v>0.5</v>
      </c>
      <c r="X17" s="49">
        <v>0.5</v>
      </c>
      <c r="Y17" s="78" t="s">
        <v>478</v>
      </c>
      <c r="Z17" s="78" t="s">
        <v>539</v>
      </c>
      <c r="AA17" s="78" t="s">
        <v>2706</v>
      </c>
      <c r="AB17" s="86" t="s">
        <v>2788</v>
      </c>
      <c r="AC17" s="86" t="s">
        <v>2902</v>
      </c>
      <c r="AD17" s="86"/>
      <c r="AE17" s="86" t="s">
        <v>315</v>
      </c>
      <c r="AF17" s="86" t="s">
        <v>2966</v>
      </c>
      <c r="AG17" s="119">
        <v>0</v>
      </c>
      <c r="AH17" s="123">
        <v>0</v>
      </c>
      <c r="AI17" s="119">
        <v>0</v>
      </c>
      <c r="AJ17" s="123">
        <v>0</v>
      </c>
      <c r="AK17" s="119">
        <v>0</v>
      </c>
      <c r="AL17" s="123">
        <v>0</v>
      </c>
      <c r="AM17" s="119">
        <v>94</v>
      </c>
      <c r="AN17" s="123">
        <v>100</v>
      </c>
      <c r="AO17" s="119">
        <v>94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2571</v>
      </c>
      <c r="B2" s="86" t="s">
        <v>322</v>
      </c>
      <c r="C2" s="78">
        <f>VLOOKUP(GroupVertices[[#This Row],[Vertex]],Vertices[],MATCH("ID",Vertices[[#Headers],[Vertex]:[Vertex Content Word Count]],0),FALSE)</f>
        <v>170</v>
      </c>
    </row>
    <row r="3" spans="1:3" ht="15">
      <c r="A3" s="78" t="s">
        <v>2571</v>
      </c>
      <c r="B3" s="86" t="s">
        <v>382</v>
      </c>
      <c r="C3" s="78">
        <f>VLOOKUP(GroupVertices[[#This Row],[Vertex]],Vertices[],MATCH("ID",Vertices[[#Headers],[Vertex]:[Vertex Content Word Count]],0),FALSE)</f>
        <v>171</v>
      </c>
    </row>
    <row r="4" spans="1:3" ht="15">
      <c r="A4" s="78" t="s">
        <v>2571</v>
      </c>
      <c r="B4" s="86" t="s">
        <v>293</v>
      </c>
      <c r="C4" s="78">
        <f>VLOOKUP(GroupVertices[[#This Row],[Vertex]],Vertices[],MATCH("ID",Vertices[[#Headers],[Vertex]:[Vertex Content Word Count]],0),FALSE)</f>
        <v>4</v>
      </c>
    </row>
    <row r="5" spans="1:3" ht="15">
      <c r="A5" s="78" t="s">
        <v>2571</v>
      </c>
      <c r="B5" s="86" t="s">
        <v>381</v>
      </c>
      <c r="C5" s="78">
        <f>VLOOKUP(GroupVertices[[#This Row],[Vertex]],Vertices[],MATCH("ID",Vertices[[#Headers],[Vertex]:[Vertex Content Word Count]],0),FALSE)</f>
        <v>169</v>
      </c>
    </row>
    <row r="6" spans="1:3" ht="15">
      <c r="A6" s="78" t="s">
        <v>2571</v>
      </c>
      <c r="B6" s="86" t="s">
        <v>379</v>
      </c>
      <c r="C6" s="78">
        <f>VLOOKUP(GroupVertices[[#This Row],[Vertex]],Vertices[],MATCH("ID",Vertices[[#Headers],[Vertex]:[Vertex Content Word Count]],0),FALSE)</f>
        <v>166</v>
      </c>
    </row>
    <row r="7" spans="1:3" ht="15">
      <c r="A7" s="78" t="s">
        <v>2571</v>
      </c>
      <c r="B7" s="86" t="s">
        <v>378</v>
      </c>
      <c r="C7" s="78">
        <f>VLOOKUP(GroupVertices[[#This Row],[Vertex]],Vertices[],MATCH("ID",Vertices[[#Headers],[Vertex]:[Vertex Content Word Count]],0),FALSE)</f>
        <v>165</v>
      </c>
    </row>
    <row r="8" spans="1:3" ht="15">
      <c r="A8" s="78" t="s">
        <v>2571</v>
      </c>
      <c r="B8" s="86" t="s">
        <v>377</v>
      </c>
      <c r="C8" s="78">
        <f>VLOOKUP(GroupVertices[[#This Row],[Vertex]],Vertices[],MATCH("ID",Vertices[[#Headers],[Vertex]:[Vertex Content Word Count]],0),FALSE)</f>
        <v>164</v>
      </c>
    </row>
    <row r="9" spans="1:3" ht="15">
      <c r="A9" s="78" t="s">
        <v>2571</v>
      </c>
      <c r="B9" s="86" t="s">
        <v>376</v>
      </c>
      <c r="C9" s="78">
        <f>VLOOKUP(GroupVertices[[#This Row],[Vertex]],Vertices[],MATCH("ID",Vertices[[#Headers],[Vertex]:[Vertex Content Word Count]],0),FALSE)</f>
        <v>163</v>
      </c>
    </row>
    <row r="10" spans="1:3" ht="15">
      <c r="A10" s="78" t="s">
        <v>2571</v>
      </c>
      <c r="B10" s="86" t="s">
        <v>375</v>
      </c>
      <c r="C10" s="78">
        <f>VLOOKUP(GroupVertices[[#This Row],[Vertex]],Vertices[],MATCH("ID",Vertices[[#Headers],[Vertex]:[Vertex Content Word Count]],0),FALSE)</f>
        <v>162</v>
      </c>
    </row>
    <row r="11" spans="1:3" ht="15">
      <c r="A11" s="78" t="s">
        <v>2571</v>
      </c>
      <c r="B11" s="86" t="s">
        <v>374</v>
      </c>
      <c r="C11" s="78">
        <f>VLOOKUP(GroupVertices[[#This Row],[Vertex]],Vertices[],MATCH("ID",Vertices[[#Headers],[Vertex]:[Vertex Content Word Count]],0),FALSE)</f>
        <v>161</v>
      </c>
    </row>
    <row r="12" spans="1:3" ht="15">
      <c r="A12" s="78" t="s">
        <v>2571</v>
      </c>
      <c r="B12" s="86" t="s">
        <v>373</v>
      </c>
      <c r="C12" s="78">
        <f>VLOOKUP(GroupVertices[[#This Row],[Vertex]],Vertices[],MATCH("ID",Vertices[[#Headers],[Vertex]:[Vertex Content Word Count]],0),FALSE)</f>
        <v>160</v>
      </c>
    </row>
    <row r="13" spans="1:3" ht="15">
      <c r="A13" s="78" t="s">
        <v>2571</v>
      </c>
      <c r="B13" s="86" t="s">
        <v>313</v>
      </c>
      <c r="C13" s="78">
        <f>VLOOKUP(GroupVertices[[#This Row],[Vertex]],Vertices[],MATCH("ID",Vertices[[#Headers],[Vertex]:[Vertex Content Word Count]],0),FALSE)</f>
        <v>157</v>
      </c>
    </row>
    <row r="14" spans="1:3" ht="15">
      <c r="A14" s="78" t="s">
        <v>2571</v>
      </c>
      <c r="B14" s="86" t="s">
        <v>370</v>
      </c>
      <c r="C14" s="78">
        <f>VLOOKUP(GroupVertices[[#This Row],[Vertex]],Vertices[],MATCH("ID",Vertices[[#Headers],[Vertex]:[Vertex Content Word Count]],0),FALSE)</f>
        <v>156</v>
      </c>
    </row>
    <row r="15" spans="1:3" ht="15">
      <c r="A15" s="78" t="s">
        <v>2571</v>
      </c>
      <c r="B15" s="86" t="s">
        <v>312</v>
      </c>
      <c r="C15" s="78">
        <f>VLOOKUP(GroupVertices[[#This Row],[Vertex]],Vertices[],MATCH("ID",Vertices[[#Headers],[Vertex]:[Vertex Content Word Count]],0),FALSE)</f>
        <v>155</v>
      </c>
    </row>
    <row r="16" spans="1:3" ht="15">
      <c r="A16" s="78" t="s">
        <v>2571</v>
      </c>
      <c r="B16" s="86" t="s">
        <v>311</v>
      </c>
      <c r="C16" s="78">
        <f>VLOOKUP(GroupVertices[[#This Row],[Vertex]],Vertices[],MATCH("ID",Vertices[[#Headers],[Vertex]:[Vertex Content Word Count]],0),FALSE)</f>
        <v>154</v>
      </c>
    </row>
    <row r="17" spans="1:3" ht="15">
      <c r="A17" s="78" t="s">
        <v>2571</v>
      </c>
      <c r="B17" s="86" t="s">
        <v>369</v>
      </c>
      <c r="C17" s="78">
        <f>VLOOKUP(GroupVertices[[#This Row],[Vertex]],Vertices[],MATCH("ID",Vertices[[#Headers],[Vertex]:[Vertex Content Word Count]],0),FALSE)</f>
        <v>153</v>
      </c>
    </row>
    <row r="18" spans="1:3" ht="15">
      <c r="A18" s="78" t="s">
        <v>2571</v>
      </c>
      <c r="B18" s="86" t="s">
        <v>368</v>
      </c>
      <c r="C18" s="78">
        <f>VLOOKUP(GroupVertices[[#This Row],[Vertex]],Vertices[],MATCH("ID",Vertices[[#Headers],[Vertex]:[Vertex Content Word Count]],0),FALSE)</f>
        <v>152</v>
      </c>
    </row>
    <row r="19" spans="1:3" ht="15">
      <c r="A19" s="78" t="s">
        <v>2571</v>
      </c>
      <c r="B19" s="86" t="s">
        <v>367</v>
      </c>
      <c r="C19" s="78">
        <f>VLOOKUP(GroupVertices[[#This Row],[Vertex]],Vertices[],MATCH("ID",Vertices[[#Headers],[Vertex]:[Vertex Content Word Count]],0),FALSE)</f>
        <v>151</v>
      </c>
    </row>
    <row r="20" spans="1:3" ht="15">
      <c r="A20" s="78" t="s">
        <v>2571</v>
      </c>
      <c r="B20" s="86" t="s">
        <v>366</v>
      </c>
      <c r="C20" s="78">
        <f>VLOOKUP(GroupVertices[[#This Row],[Vertex]],Vertices[],MATCH("ID",Vertices[[#Headers],[Vertex]:[Vertex Content Word Count]],0),FALSE)</f>
        <v>150</v>
      </c>
    </row>
    <row r="21" spans="1:3" ht="15">
      <c r="A21" s="78" t="s">
        <v>2571</v>
      </c>
      <c r="B21" s="86" t="s">
        <v>365</v>
      </c>
      <c r="C21" s="78">
        <f>VLOOKUP(GroupVertices[[#This Row],[Vertex]],Vertices[],MATCH("ID",Vertices[[#Headers],[Vertex]:[Vertex Content Word Count]],0),FALSE)</f>
        <v>149</v>
      </c>
    </row>
    <row r="22" spans="1:3" ht="15">
      <c r="A22" s="78" t="s">
        <v>2571</v>
      </c>
      <c r="B22" s="86" t="s">
        <v>310</v>
      </c>
      <c r="C22" s="78">
        <f>VLOOKUP(GroupVertices[[#This Row],[Vertex]],Vertices[],MATCH("ID",Vertices[[#Headers],[Vertex]:[Vertex Content Word Count]],0),FALSE)</f>
        <v>148</v>
      </c>
    </row>
    <row r="23" spans="1:3" ht="15">
      <c r="A23" s="78" t="s">
        <v>2571</v>
      </c>
      <c r="B23" s="86" t="s">
        <v>364</v>
      </c>
      <c r="C23" s="78">
        <f>VLOOKUP(GroupVertices[[#This Row],[Vertex]],Vertices[],MATCH("ID",Vertices[[#Headers],[Vertex]:[Vertex Content Word Count]],0),FALSE)</f>
        <v>147</v>
      </c>
    </row>
    <row r="24" spans="1:3" ht="15">
      <c r="A24" s="78" t="s">
        <v>2571</v>
      </c>
      <c r="B24" s="86" t="s">
        <v>307</v>
      </c>
      <c r="C24" s="78">
        <f>VLOOKUP(GroupVertices[[#This Row],[Vertex]],Vertices[],MATCH("ID",Vertices[[#Headers],[Vertex]:[Vertex Content Word Count]],0),FALSE)</f>
        <v>145</v>
      </c>
    </row>
    <row r="25" spans="1:3" ht="15">
      <c r="A25" s="78" t="s">
        <v>2571</v>
      </c>
      <c r="B25" s="86" t="s">
        <v>306</v>
      </c>
      <c r="C25" s="78">
        <f>VLOOKUP(GroupVertices[[#This Row],[Vertex]],Vertices[],MATCH("ID",Vertices[[#Headers],[Vertex]:[Vertex Content Word Count]],0),FALSE)</f>
        <v>144</v>
      </c>
    </row>
    <row r="26" spans="1:3" ht="15">
      <c r="A26" s="78" t="s">
        <v>2571</v>
      </c>
      <c r="B26" s="86" t="s">
        <v>362</v>
      </c>
      <c r="C26" s="78">
        <f>VLOOKUP(GroupVertices[[#This Row],[Vertex]],Vertices[],MATCH("ID",Vertices[[#Headers],[Vertex]:[Vertex Content Word Count]],0),FALSE)</f>
        <v>143</v>
      </c>
    </row>
    <row r="27" spans="1:3" ht="15">
      <c r="A27" s="78" t="s">
        <v>2571</v>
      </c>
      <c r="B27" s="86" t="s">
        <v>361</v>
      </c>
      <c r="C27" s="78">
        <f>VLOOKUP(GroupVertices[[#This Row],[Vertex]],Vertices[],MATCH("ID",Vertices[[#Headers],[Vertex]:[Vertex Content Word Count]],0),FALSE)</f>
        <v>142</v>
      </c>
    </row>
    <row r="28" spans="1:3" ht="15">
      <c r="A28" s="78" t="s">
        <v>2571</v>
      </c>
      <c r="B28" s="86" t="s">
        <v>305</v>
      </c>
      <c r="C28" s="78">
        <f>VLOOKUP(GroupVertices[[#This Row],[Vertex]],Vertices[],MATCH("ID",Vertices[[#Headers],[Vertex]:[Vertex Content Word Count]],0),FALSE)</f>
        <v>141</v>
      </c>
    </row>
    <row r="29" spans="1:3" ht="15">
      <c r="A29" s="78" t="s">
        <v>2571</v>
      </c>
      <c r="B29" s="86" t="s">
        <v>359</v>
      </c>
      <c r="C29" s="78">
        <f>VLOOKUP(GroupVertices[[#This Row],[Vertex]],Vertices[],MATCH("ID",Vertices[[#Headers],[Vertex]:[Vertex Content Word Count]],0),FALSE)</f>
        <v>139</v>
      </c>
    </row>
    <row r="30" spans="1:3" ht="15">
      <c r="A30" s="78" t="s">
        <v>2571</v>
      </c>
      <c r="B30" s="86" t="s">
        <v>358</v>
      </c>
      <c r="C30" s="78">
        <f>VLOOKUP(GroupVertices[[#This Row],[Vertex]],Vertices[],MATCH("ID",Vertices[[#Headers],[Vertex]:[Vertex Content Word Count]],0),FALSE)</f>
        <v>138</v>
      </c>
    </row>
    <row r="31" spans="1:3" ht="15">
      <c r="A31" s="78" t="s">
        <v>2571</v>
      </c>
      <c r="B31" s="86" t="s">
        <v>357</v>
      </c>
      <c r="C31" s="78">
        <f>VLOOKUP(GroupVertices[[#This Row],[Vertex]],Vertices[],MATCH("ID",Vertices[[#Headers],[Vertex]:[Vertex Content Word Count]],0),FALSE)</f>
        <v>137</v>
      </c>
    </row>
    <row r="32" spans="1:3" ht="15">
      <c r="A32" s="78" t="s">
        <v>2571</v>
      </c>
      <c r="B32" s="86" t="s">
        <v>298</v>
      </c>
      <c r="C32" s="78">
        <f>VLOOKUP(GroupVertices[[#This Row],[Vertex]],Vertices[],MATCH("ID",Vertices[[#Headers],[Vertex]:[Vertex Content Word Count]],0),FALSE)</f>
        <v>135</v>
      </c>
    </row>
    <row r="33" spans="1:3" ht="15">
      <c r="A33" s="78" t="s">
        <v>2571</v>
      </c>
      <c r="B33" s="86" t="s">
        <v>356</v>
      </c>
      <c r="C33" s="78">
        <f>VLOOKUP(GroupVertices[[#This Row],[Vertex]],Vertices[],MATCH("ID",Vertices[[#Headers],[Vertex]:[Vertex Content Word Count]],0),FALSE)</f>
        <v>136</v>
      </c>
    </row>
    <row r="34" spans="1:3" ht="15">
      <c r="A34" s="78" t="s">
        <v>2571</v>
      </c>
      <c r="B34" s="86" t="s">
        <v>355</v>
      </c>
      <c r="C34" s="78">
        <f>VLOOKUP(GroupVertices[[#This Row],[Vertex]],Vertices[],MATCH("ID",Vertices[[#Headers],[Vertex]:[Vertex Content Word Count]],0),FALSE)</f>
        <v>134</v>
      </c>
    </row>
    <row r="35" spans="1:3" ht="15">
      <c r="A35" s="78" t="s">
        <v>2571</v>
      </c>
      <c r="B35" s="86" t="s">
        <v>297</v>
      </c>
      <c r="C35" s="78">
        <f>VLOOKUP(GroupVertices[[#This Row],[Vertex]],Vertices[],MATCH("ID",Vertices[[#Headers],[Vertex]:[Vertex Content Word Count]],0),FALSE)</f>
        <v>133</v>
      </c>
    </row>
    <row r="36" spans="1:3" ht="15">
      <c r="A36" s="78" t="s">
        <v>2571</v>
      </c>
      <c r="B36" s="86" t="s">
        <v>354</v>
      </c>
      <c r="C36" s="78">
        <f>VLOOKUP(GroupVertices[[#This Row],[Vertex]],Vertices[],MATCH("ID",Vertices[[#Headers],[Vertex]:[Vertex Content Word Count]],0),FALSE)</f>
        <v>132</v>
      </c>
    </row>
    <row r="37" spans="1:3" ht="15">
      <c r="A37" s="78" t="s">
        <v>2571</v>
      </c>
      <c r="B37" s="86" t="s">
        <v>296</v>
      </c>
      <c r="C37" s="78">
        <f>VLOOKUP(GroupVertices[[#This Row],[Vertex]],Vertices[],MATCH("ID",Vertices[[#Headers],[Vertex]:[Vertex Content Word Count]],0),FALSE)</f>
        <v>15</v>
      </c>
    </row>
    <row r="38" spans="1:3" ht="15">
      <c r="A38" s="78" t="s">
        <v>2571</v>
      </c>
      <c r="B38" s="86" t="s">
        <v>295</v>
      </c>
      <c r="C38" s="78">
        <f>VLOOKUP(GroupVertices[[#This Row],[Vertex]],Vertices[],MATCH("ID",Vertices[[#Headers],[Vertex]:[Vertex Content Word Count]],0),FALSE)</f>
        <v>131</v>
      </c>
    </row>
    <row r="39" spans="1:3" ht="15">
      <c r="A39" s="78" t="s">
        <v>2571</v>
      </c>
      <c r="B39" s="86" t="s">
        <v>353</v>
      </c>
      <c r="C39" s="78">
        <f>VLOOKUP(GroupVertices[[#This Row],[Vertex]],Vertices[],MATCH("ID",Vertices[[#Headers],[Vertex]:[Vertex Content Word Count]],0),FALSE)</f>
        <v>130</v>
      </c>
    </row>
    <row r="40" spans="1:3" ht="15">
      <c r="A40" s="78" t="s">
        <v>2571</v>
      </c>
      <c r="B40" s="86" t="s">
        <v>294</v>
      </c>
      <c r="C40" s="78">
        <f>VLOOKUP(GroupVertices[[#This Row],[Vertex]],Vertices[],MATCH("ID",Vertices[[#Headers],[Vertex]:[Vertex Content Word Count]],0),FALSE)</f>
        <v>11</v>
      </c>
    </row>
    <row r="41" spans="1:3" ht="15">
      <c r="A41" s="78" t="s">
        <v>2571</v>
      </c>
      <c r="B41" s="86" t="s">
        <v>344</v>
      </c>
      <c r="C41" s="78">
        <f>VLOOKUP(GroupVertices[[#This Row],[Vertex]],Vertices[],MATCH("ID",Vertices[[#Headers],[Vertex]:[Vertex Content Word Count]],0),FALSE)</f>
        <v>103</v>
      </c>
    </row>
    <row r="42" spans="1:3" ht="15">
      <c r="A42" s="78" t="s">
        <v>2571</v>
      </c>
      <c r="B42" s="86" t="s">
        <v>275</v>
      </c>
      <c r="C42" s="78">
        <f>VLOOKUP(GroupVertices[[#This Row],[Vertex]],Vertices[],MATCH("ID",Vertices[[#Headers],[Vertex]:[Vertex Content Word Count]],0),FALSE)</f>
        <v>102</v>
      </c>
    </row>
    <row r="43" spans="1:3" ht="15">
      <c r="A43" s="78" t="s">
        <v>2571</v>
      </c>
      <c r="B43" s="86" t="s">
        <v>269</v>
      </c>
      <c r="C43" s="78">
        <f>VLOOKUP(GroupVertices[[#This Row],[Vertex]],Vertices[],MATCH("ID",Vertices[[#Headers],[Vertex]:[Vertex Content Word Count]],0),FALSE)</f>
        <v>94</v>
      </c>
    </row>
    <row r="44" spans="1:3" ht="15">
      <c r="A44" s="78" t="s">
        <v>2571</v>
      </c>
      <c r="B44" s="86" t="s">
        <v>240</v>
      </c>
      <c r="C44" s="78">
        <f>VLOOKUP(GroupVertices[[#This Row],[Vertex]],Vertices[],MATCH("ID",Vertices[[#Headers],[Vertex]:[Vertex Content Word Count]],0),FALSE)</f>
        <v>61</v>
      </c>
    </row>
    <row r="45" spans="1:3" ht="15">
      <c r="A45" s="78" t="s">
        <v>2571</v>
      </c>
      <c r="B45" s="86" t="s">
        <v>225</v>
      </c>
      <c r="C45" s="78">
        <f>VLOOKUP(GroupVertices[[#This Row],[Vertex]],Vertices[],MATCH("ID",Vertices[[#Headers],[Vertex]:[Vertex Content Word Count]],0),FALSE)</f>
        <v>35</v>
      </c>
    </row>
    <row r="46" spans="1:3" ht="15">
      <c r="A46" s="78" t="s">
        <v>2571</v>
      </c>
      <c r="B46" s="86" t="s">
        <v>327</v>
      </c>
      <c r="C46" s="78">
        <f>VLOOKUP(GroupVertices[[#This Row],[Vertex]],Vertices[],MATCH("ID",Vertices[[#Headers],[Vertex]:[Vertex Content Word Count]],0),FALSE)</f>
        <v>16</v>
      </c>
    </row>
    <row r="47" spans="1:3" ht="15">
      <c r="A47" s="78" t="s">
        <v>2571</v>
      </c>
      <c r="B47" s="86" t="s">
        <v>218</v>
      </c>
      <c r="C47" s="78">
        <f>VLOOKUP(GroupVertices[[#This Row],[Vertex]],Vertices[],MATCH("ID",Vertices[[#Headers],[Vertex]:[Vertex Content Word Count]],0),FALSE)</f>
        <v>14</v>
      </c>
    </row>
    <row r="48" spans="1:3" ht="15">
      <c r="A48" s="78" t="s">
        <v>2571</v>
      </c>
      <c r="B48" s="86" t="s">
        <v>326</v>
      </c>
      <c r="C48" s="78">
        <f>VLOOKUP(GroupVertices[[#This Row],[Vertex]],Vertices[],MATCH("ID",Vertices[[#Headers],[Vertex]:[Vertex Content Word Count]],0),FALSE)</f>
        <v>13</v>
      </c>
    </row>
    <row r="49" spans="1:3" ht="15">
      <c r="A49" s="78" t="s">
        <v>2571</v>
      </c>
      <c r="B49" s="86" t="s">
        <v>217</v>
      </c>
      <c r="C49" s="78">
        <f>VLOOKUP(GroupVertices[[#This Row],[Vertex]],Vertices[],MATCH("ID",Vertices[[#Headers],[Vertex]:[Vertex Content Word Count]],0),FALSE)</f>
        <v>9</v>
      </c>
    </row>
    <row r="50" spans="1:3" ht="15">
      <c r="A50" s="78" t="s">
        <v>2571</v>
      </c>
      <c r="B50" s="86" t="s">
        <v>325</v>
      </c>
      <c r="C50" s="78">
        <f>VLOOKUP(GroupVertices[[#This Row],[Vertex]],Vertices[],MATCH("ID",Vertices[[#Headers],[Vertex]:[Vertex Content Word Count]],0),FALSE)</f>
        <v>12</v>
      </c>
    </row>
    <row r="51" spans="1:3" ht="15">
      <c r="A51" s="78" t="s">
        <v>2571</v>
      </c>
      <c r="B51" s="86" t="s">
        <v>324</v>
      </c>
      <c r="C51" s="78">
        <f>VLOOKUP(GroupVertices[[#This Row],[Vertex]],Vertices[],MATCH("ID",Vertices[[#Headers],[Vertex]:[Vertex Content Word Count]],0),FALSE)</f>
        <v>10</v>
      </c>
    </row>
    <row r="52" spans="1:3" ht="15">
      <c r="A52" s="78" t="s">
        <v>2571</v>
      </c>
      <c r="B52" s="86" t="s">
        <v>215</v>
      </c>
      <c r="C52" s="78">
        <f>VLOOKUP(GroupVertices[[#This Row],[Vertex]],Vertices[],MATCH("ID",Vertices[[#Headers],[Vertex]:[Vertex Content Word Count]],0),FALSE)</f>
        <v>7</v>
      </c>
    </row>
    <row r="53" spans="1:3" ht="15">
      <c r="A53" s="78" t="s">
        <v>2572</v>
      </c>
      <c r="B53" s="86" t="s">
        <v>360</v>
      </c>
      <c r="C53" s="78">
        <f>VLOOKUP(GroupVertices[[#This Row],[Vertex]],Vertices[],MATCH("ID",Vertices[[#Headers],[Vertex]:[Vertex Content Word Count]],0),FALSE)</f>
        <v>140</v>
      </c>
    </row>
    <row r="54" spans="1:3" ht="15">
      <c r="A54" s="78" t="s">
        <v>2572</v>
      </c>
      <c r="B54" s="86" t="s">
        <v>287</v>
      </c>
      <c r="C54" s="78">
        <f>VLOOKUP(GroupVertices[[#This Row],[Vertex]],Vertices[],MATCH("ID",Vertices[[#Headers],[Vertex]:[Vertex Content Word Count]],0),FALSE)</f>
        <v>48</v>
      </c>
    </row>
    <row r="55" spans="1:3" ht="15">
      <c r="A55" s="78" t="s">
        <v>2572</v>
      </c>
      <c r="B55" s="86" t="s">
        <v>317</v>
      </c>
      <c r="C55" s="78">
        <f>VLOOKUP(GroupVertices[[#This Row],[Vertex]],Vertices[],MATCH("ID",Vertices[[#Headers],[Vertex]:[Vertex Content Word Count]],0),FALSE)</f>
        <v>122</v>
      </c>
    </row>
    <row r="56" spans="1:3" ht="15">
      <c r="A56" s="78" t="s">
        <v>2572</v>
      </c>
      <c r="B56" s="86" t="s">
        <v>290</v>
      </c>
      <c r="C56" s="78">
        <f>VLOOKUP(GroupVertices[[#This Row],[Vertex]],Vertices[],MATCH("ID",Vertices[[#Headers],[Vertex]:[Vertex Content Word Count]],0),FALSE)</f>
        <v>121</v>
      </c>
    </row>
    <row r="57" spans="1:3" ht="15">
      <c r="A57" s="78" t="s">
        <v>2572</v>
      </c>
      <c r="B57" s="86" t="s">
        <v>286</v>
      </c>
      <c r="C57" s="78">
        <f>VLOOKUP(GroupVertices[[#This Row],[Vertex]],Vertices[],MATCH("ID",Vertices[[#Headers],[Vertex]:[Vertex Content Word Count]],0),FALSE)</f>
        <v>116</v>
      </c>
    </row>
    <row r="58" spans="1:3" ht="15">
      <c r="A58" s="78" t="s">
        <v>2572</v>
      </c>
      <c r="B58" s="86" t="s">
        <v>285</v>
      </c>
      <c r="C58" s="78">
        <f>VLOOKUP(GroupVertices[[#This Row],[Vertex]],Vertices[],MATCH("ID",Vertices[[#Headers],[Vertex]:[Vertex Content Word Count]],0),FALSE)</f>
        <v>115</v>
      </c>
    </row>
    <row r="59" spans="1:3" ht="15">
      <c r="A59" s="78" t="s">
        <v>2572</v>
      </c>
      <c r="B59" s="86" t="s">
        <v>283</v>
      </c>
      <c r="C59" s="78">
        <f>VLOOKUP(GroupVertices[[#This Row],[Vertex]],Vertices[],MATCH("ID",Vertices[[#Headers],[Vertex]:[Vertex Content Word Count]],0),FALSE)</f>
        <v>112</v>
      </c>
    </row>
    <row r="60" spans="1:3" ht="15">
      <c r="A60" s="78" t="s">
        <v>2572</v>
      </c>
      <c r="B60" s="86" t="s">
        <v>277</v>
      </c>
      <c r="C60" s="78">
        <f>VLOOKUP(GroupVertices[[#This Row],[Vertex]],Vertices[],MATCH("ID",Vertices[[#Headers],[Vertex]:[Vertex Content Word Count]],0),FALSE)</f>
        <v>105</v>
      </c>
    </row>
    <row r="61" spans="1:3" ht="15">
      <c r="A61" s="78" t="s">
        <v>2572</v>
      </c>
      <c r="B61" s="86" t="s">
        <v>272</v>
      </c>
      <c r="C61" s="78">
        <f>VLOOKUP(GroupVertices[[#This Row],[Vertex]],Vertices[],MATCH("ID",Vertices[[#Headers],[Vertex]:[Vertex Content Word Count]],0),FALSE)</f>
        <v>97</v>
      </c>
    </row>
    <row r="62" spans="1:3" ht="15">
      <c r="A62" s="78" t="s">
        <v>2572</v>
      </c>
      <c r="B62" s="86" t="s">
        <v>271</v>
      </c>
      <c r="C62" s="78">
        <f>VLOOKUP(GroupVertices[[#This Row],[Vertex]],Vertices[],MATCH("ID",Vertices[[#Headers],[Vertex]:[Vertex Content Word Count]],0),FALSE)</f>
        <v>96</v>
      </c>
    </row>
    <row r="63" spans="1:3" ht="15">
      <c r="A63" s="78" t="s">
        <v>2572</v>
      </c>
      <c r="B63" s="86" t="s">
        <v>270</v>
      </c>
      <c r="C63" s="78">
        <f>VLOOKUP(GroupVertices[[#This Row],[Vertex]],Vertices[],MATCH("ID",Vertices[[#Headers],[Vertex]:[Vertex Content Word Count]],0),FALSE)</f>
        <v>95</v>
      </c>
    </row>
    <row r="64" spans="1:3" ht="15">
      <c r="A64" s="78" t="s">
        <v>2572</v>
      </c>
      <c r="B64" s="86" t="s">
        <v>268</v>
      </c>
      <c r="C64" s="78">
        <f>VLOOKUP(GroupVertices[[#This Row],[Vertex]],Vertices[],MATCH("ID",Vertices[[#Headers],[Vertex]:[Vertex Content Word Count]],0),FALSE)</f>
        <v>93</v>
      </c>
    </row>
    <row r="65" spans="1:3" ht="15">
      <c r="A65" s="78" t="s">
        <v>2572</v>
      </c>
      <c r="B65" s="86" t="s">
        <v>267</v>
      </c>
      <c r="C65" s="78">
        <f>VLOOKUP(GroupVertices[[#This Row],[Vertex]],Vertices[],MATCH("ID",Vertices[[#Headers],[Vertex]:[Vertex Content Word Count]],0),FALSE)</f>
        <v>92</v>
      </c>
    </row>
    <row r="66" spans="1:3" ht="15">
      <c r="A66" s="78" t="s">
        <v>2572</v>
      </c>
      <c r="B66" s="86" t="s">
        <v>266</v>
      </c>
      <c r="C66" s="78">
        <f>VLOOKUP(GroupVertices[[#This Row],[Vertex]],Vertices[],MATCH("ID",Vertices[[#Headers],[Vertex]:[Vertex Content Word Count]],0),FALSE)</f>
        <v>91</v>
      </c>
    </row>
    <row r="67" spans="1:3" ht="15">
      <c r="A67" s="78" t="s">
        <v>2572</v>
      </c>
      <c r="B67" s="86" t="s">
        <v>265</v>
      </c>
      <c r="C67" s="78">
        <f>VLOOKUP(GroupVertices[[#This Row],[Vertex]],Vertices[],MATCH("ID",Vertices[[#Headers],[Vertex]:[Vertex Content Word Count]],0),FALSE)</f>
        <v>90</v>
      </c>
    </row>
    <row r="68" spans="1:3" ht="15">
      <c r="A68" s="78" t="s">
        <v>2572</v>
      </c>
      <c r="B68" s="86" t="s">
        <v>264</v>
      </c>
      <c r="C68" s="78">
        <f>VLOOKUP(GroupVertices[[#This Row],[Vertex]],Vertices[],MATCH("ID",Vertices[[#Headers],[Vertex]:[Vertex Content Word Count]],0),FALSE)</f>
        <v>89</v>
      </c>
    </row>
    <row r="69" spans="1:3" ht="15">
      <c r="A69" s="78" t="s">
        <v>2572</v>
      </c>
      <c r="B69" s="86" t="s">
        <v>263</v>
      </c>
      <c r="C69" s="78">
        <f>VLOOKUP(GroupVertices[[#This Row],[Vertex]],Vertices[],MATCH("ID",Vertices[[#Headers],[Vertex]:[Vertex Content Word Count]],0),FALSE)</f>
        <v>88</v>
      </c>
    </row>
    <row r="70" spans="1:3" ht="15">
      <c r="A70" s="78" t="s">
        <v>2572</v>
      </c>
      <c r="B70" s="86" t="s">
        <v>337</v>
      </c>
      <c r="C70" s="78">
        <f>VLOOKUP(GroupVertices[[#This Row],[Vertex]],Vertices[],MATCH("ID",Vertices[[#Headers],[Vertex]:[Vertex Content Word Count]],0),FALSE)</f>
        <v>49</v>
      </c>
    </row>
    <row r="71" spans="1:3" ht="15">
      <c r="A71" s="78" t="s">
        <v>2572</v>
      </c>
      <c r="B71" s="86" t="s">
        <v>262</v>
      </c>
      <c r="C71" s="78">
        <f>VLOOKUP(GroupVertices[[#This Row],[Vertex]],Vertices[],MATCH("ID",Vertices[[#Headers],[Vertex]:[Vertex Content Word Count]],0),FALSE)</f>
        <v>87</v>
      </c>
    </row>
    <row r="72" spans="1:3" ht="15">
      <c r="A72" s="78" t="s">
        <v>2572</v>
      </c>
      <c r="B72" s="86" t="s">
        <v>261</v>
      </c>
      <c r="C72" s="78">
        <f>VLOOKUP(GroupVertices[[#This Row],[Vertex]],Vertices[],MATCH("ID",Vertices[[#Headers],[Vertex]:[Vertex Content Word Count]],0),FALSE)</f>
        <v>86</v>
      </c>
    </row>
    <row r="73" spans="1:3" ht="15">
      <c r="A73" s="78" t="s">
        <v>2572</v>
      </c>
      <c r="B73" s="86" t="s">
        <v>260</v>
      </c>
      <c r="C73" s="78">
        <f>VLOOKUP(GroupVertices[[#This Row],[Vertex]],Vertices[],MATCH("ID",Vertices[[#Headers],[Vertex]:[Vertex Content Word Count]],0),FALSE)</f>
        <v>85</v>
      </c>
    </row>
    <row r="74" spans="1:3" ht="15">
      <c r="A74" s="78" t="s">
        <v>2572</v>
      </c>
      <c r="B74" s="86" t="s">
        <v>259</v>
      </c>
      <c r="C74" s="78">
        <f>VLOOKUP(GroupVertices[[#This Row],[Vertex]],Vertices[],MATCH("ID",Vertices[[#Headers],[Vertex]:[Vertex Content Word Count]],0),FALSE)</f>
        <v>84</v>
      </c>
    </row>
    <row r="75" spans="1:3" ht="15">
      <c r="A75" s="78" t="s">
        <v>2572</v>
      </c>
      <c r="B75" s="86" t="s">
        <v>255</v>
      </c>
      <c r="C75" s="78">
        <f>VLOOKUP(GroupVertices[[#This Row],[Vertex]],Vertices[],MATCH("ID",Vertices[[#Headers],[Vertex]:[Vertex Content Word Count]],0),FALSE)</f>
        <v>80</v>
      </c>
    </row>
    <row r="76" spans="1:3" ht="15">
      <c r="A76" s="78" t="s">
        <v>2572</v>
      </c>
      <c r="B76" s="86" t="s">
        <v>254</v>
      </c>
      <c r="C76" s="78">
        <f>VLOOKUP(GroupVertices[[#This Row],[Vertex]],Vertices[],MATCH("ID",Vertices[[#Headers],[Vertex]:[Vertex Content Word Count]],0),FALSE)</f>
        <v>79</v>
      </c>
    </row>
    <row r="77" spans="1:3" ht="15">
      <c r="A77" s="78" t="s">
        <v>2572</v>
      </c>
      <c r="B77" s="86" t="s">
        <v>253</v>
      </c>
      <c r="C77" s="78">
        <f>VLOOKUP(GroupVertices[[#This Row],[Vertex]],Vertices[],MATCH("ID",Vertices[[#Headers],[Vertex]:[Vertex Content Word Count]],0),FALSE)</f>
        <v>78</v>
      </c>
    </row>
    <row r="78" spans="1:3" ht="15">
      <c r="A78" s="78" t="s">
        <v>2572</v>
      </c>
      <c r="B78" s="86" t="s">
        <v>252</v>
      </c>
      <c r="C78" s="78">
        <f>VLOOKUP(GroupVertices[[#This Row],[Vertex]],Vertices[],MATCH("ID",Vertices[[#Headers],[Vertex]:[Vertex Content Word Count]],0),FALSE)</f>
        <v>77</v>
      </c>
    </row>
    <row r="79" spans="1:3" ht="15">
      <c r="A79" s="78" t="s">
        <v>2572</v>
      </c>
      <c r="B79" s="86" t="s">
        <v>251</v>
      </c>
      <c r="C79" s="78">
        <f>VLOOKUP(GroupVertices[[#This Row],[Vertex]],Vertices[],MATCH("ID",Vertices[[#Headers],[Vertex]:[Vertex Content Word Count]],0),FALSE)</f>
        <v>76</v>
      </c>
    </row>
    <row r="80" spans="1:3" ht="15">
      <c r="A80" s="78" t="s">
        <v>2572</v>
      </c>
      <c r="B80" s="86" t="s">
        <v>250</v>
      </c>
      <c r="C80" s="78">
        <f>VLOOKUP(GroupVertices[[#This Row],[Vertex]],Vertices[],MATCH("ID",Vertices[[#Headers],[Vertex]:[Vertex Content Word Count]],0),FALSE)</f>
        <v>75</v>
      </c>
    </row>
    <row r="81" spans="1:3" ht="15">
      <c r="A81" s="78" t="s">
        <v>2572</v>
      </c>
      <c r="B81" s="86" t="s">
        <v>249</v>
      </c>
      <c r="C81" s="78">
        <f>VLOOKUP(GroupVertices[[#This Row],[Vertex]],Vertices[],MATCH("ID",Vertices[[#Headers],[Vertex]:[Vertex Content Word Count]],0),FALSE)</f>
        <v>74</v>
      </c>
    </row>
    <row r="82" spans="1:3" ht="15">
      <c r="A82" s="78" t="s">
        <v>2572</v>
      </c>
      <c r="B82" s="86" t="s">
        <v>248</v>
      </c>
      <c r="C82" s="78">
        <f>VLOOKUP(GroupVertices[[#This Row],[Vertex]],Vertices[],MATCH("ID",Vertices[[#Headers],[Vertex]:[Vertex Content Word Count]],0),FALSE)</f>
        <v>73</v>
      </c>
    </row>
    <row r="83" spans="1:3" ht="15">
      <c r="A83" s="78" t="s">
        <v>2572</v>
      </c>
      <c r="B83" s="86" t="s">
        <v>230</v>
      </c>
      <c r="C83" s="78">
        <f>VLOOKUP(GroupVertices[[#This Row],[Vertex]],Vertices[],MATCH("ID",Vertices[[#Headers],[Vertex]:[Vertex Content Word Count]],0),FALSE)</f>
        <v>47</v>
      </c>
    </row>
    <row r="84" spans="1:3" ht="15">
      <c r="A84" s="78" t="s">
        <v>2573</v>
      </c>
      <c r="B84" s="86" t="s">
        <v>372</v>
      </c>
      <c r="C84" s="78">
        <f>VLOOKUP(GroupVertices[[#This Row],[Vertex]],Vertices[],MATCH("ID",Vertices[[#Headers],[Vertex]:[Vertex Content Word Count]],0),FALSE)</f>
        <v>159</v>
      </c>
    </row>
    <row r="85" spans="1:3" ht="15">
      <c r="A85" s="78" t="s">
        <v>2573</v>
      </c>
      <c r="B85" s="86" t="s">
        <v>288</v>
      </c>
      <c r="C85" s="78">
        <f>VLOOKUP(GroupVertices[[#This Row],[Vertex]],Vertices[],MATCH("ID",Vertices[[#Headers],[Vertex]:[Vertex Content Word Count]],0),FALSE)</f>
        <v>44</v>
      </c>
    </row>
    <row r="86" spans="1:3" ht="15">
      <c r="A86" s="78" t="s">
        <v>2573</v>
      </c>
      <c r="B86" s="86" t="s">
        <v>348</v>
      </c>
      <c r="C86" s="78">
        <f>VLOOKUP(GroupVertices[[#This Row],[Vertex]],Vertices[],MATCH("ID",Vertices[[#Headers],[Vertex]:[Vertex Content Word Count]],0),FALSE)</f>
        <v>120</v>
      </c>
    </row>
    <row r="87" spans="1:3" ht="15">
      <c r="A87" s="78" t="s">
        <v>2573</v>
      </c>
      <c r="B87" s="86" t="s">
        <v>289</v>
      </c>
      <c r="C87" s="78">
        <f>VLOOKUP(GroupVertices[[#This Row],[Vertex]],Vertices[],MATCH("ID",Vertices[[#Headers],[Vertex]:[Vertex Content Word Count]],0),FALSE)</f>
        <v>118</v>
      </c>
    </row>
    <row r="88" spans="1:3" ht="15">
      <c r="A88" s="78" t="s">
        <v>2573</v>
      </c>
      <c r="B88" s="86" t="s">
        <v>347</v>
      </c>
      <c r="C88" s="78">
        <f>VLOOKUP(GroupVertices[[#This Row],[Vertex]],Vertices[],MATCH("ID",Vertices[[#Headers],[Vertex]:[Vertex Content Word Count]],0),FALSE)</f>
        <v>119</v>
      </c>
    </row>
    <row r="89" spans="1:3" ht="15">
      <c r="A89" s="78" t="s">
        <v>2573</v>
      </c>
      <c r="B89" s="86" t="s">
        <v>346</v>
      </c>
      <c r="C89" s="78">
        <f>VLOOKUP(GroupVertices[[#This Row],[Vertex]],Vertices[],MATCH("ID",Vertices[[#Headers],[Vertex]:[Vertex Content Word Count]],0),FALSE)</f>
        <v>117</v>
      </c>
    </row>
    <row r="90" spans="1:3" ht="15">
      <c r="A90" s="78" t="s">
        <v>2573</v>
      </c>
      <c r="B90" s="86" t="s">
        <v>303</v>
      </c>
      <c r="C90" s="78">
        <f>VLOOKUP(GroupVertices[[#This Row],[Vertex]],Vertices[],MATCH("ID",Vertices[[#Headers],[Vertex]:[Vertex Content Word Count]],0),FALSE)</f>
        <v>114</v>
      </c>
    </row>
    <row r="91" spans="1:3" ht="15">
      <c r="A91" s="78" t="s">
        <v>2573</v>
      </c>
      <c r="B91" s="86" t="s">
        <v>284</v>
      </c>
      <c r="C91" s="78">
        <f>VLOOKUP(GroupVertices[[#This Row],[Vertex]],Vertices[],MATCH("ID",Vertices[[#Headers],[Vertex]:[Vertex Content Word Count]],0),FALSE)</f>
        <v>113</v>
      </c>
    </row>
    <row r="92" spans="1:3" ht="15">
      <c r="A92" s="78" t="s">
        <v>2573</v>
      </c>
      <c r="B92" s="86" t="s">
        <v>278</v>
      </c>
      <c r="C92" s="78">
        <f>VLOOKUP(GroupVertices[[#This Row],[Vertex]],Vertices[],MATCH("ID",Vertices[[#Headers],[Vertex]:[Vertex Content Word Count]],0),FALSE)</f>
        <v>106</v>
      </c>
    </row>
    <row r="93" spans="1:3" ht="15">
      <c r="A93" s="78" t="s">
        <v>2573</v>
      </c>
      <c r="B93" s="86" t="s">
        <v>273</v>
      </c>
      <c r="C93" s="78">
        <f>VLOOKUP(GroupVertices[[#This Row],[Vertex]],Vertices[],MATCH("ID",Vertices[[#Headers],[Vertex]:[Vertex Content Word Count]],0),FALSE)</f>
        <v>98</v>
      </c>
    </row>
    <row r="94" spans="1:3" ht="15">
      <c r="A94" s="78" t="s">
        <v>2573</v>
      </c>
      <c r="B94" s="86" t="s">
        <v>316</v>
      </c>
      <c r="C94" s="78">
        <f>VLOOKUP(GroupVertices[[#This Row],[Vertex]],Vertices[],MATCH("ID",Vertices[[#Headers],[Vertex]:[Vertex Content Word Count]],0),FALSE)</f>
        <v>82</v>
      </c>
    </row>
    <row r="95" spans="1:3" ht="15">
      <c r="A95" s="78" t="s">
        <v>2573</v>
      </c>
      <c r="B95" s="86" t="s">
        <v>257</v>
      </c>
      <c r="C95" s="78">
        <f>VLOOKUP(GroupVertices[[#This Row],[Vertex]],Vertices[],MATCH("ID",Vertices[[#Headers],[Vertex]:[Vertex Content Word Count]],0),FALSE)</f>
        <v>81</v>
      </c>
    </row>
    <row r="96" spans="1:3" ht="15">
      <c r="A96" s="78" t="s">
        <v>2573</v>
      </c>
      <c r="B96" s="86" t="s">
        <v>256</v>
      </c>
      <c r="C96" s="78">
        <f>VLOOKUP(GroupVertices[[#This Row],[Vertex]],Vertices[],MATCH("ID",Vertices[[#Headers],[Vertex]:[Vertex Content Word Count]],0),FALSE)</f>
        <v>39</v>
      </c>
    </row>
    <row r="97" spans="1:3" ht="15">
      <c r="A97" s="78" t="s">
        <v>2573</v>
      </c>
      <c r="B97" s="86" t="s">
        <v>246</v>
      </c>
      <c r="C97" s="78">
        <f>VLOOKUP(GroupVertices[[#This Row],[Vertex]],Vertices[],MATCH("ID",Vertices[[#Headers],[Vertex]:[Vertex Content Word Count]],0),FALSE)</f>
        <v>70</v>
      </c>
    </row>
    <row r="98" spans="1:3" ht="15">
      <c r="A98" s="78" t="s">
        <v>2573</v>
      </c>
      <c r="B98" s="86" t="s">
        <v>341</v>
      </c>
      <c r="C98" s="78">
        <f>VLOOKUP(GroupVertices[[#This Row],[Vertex]],Vertices[],MATCH("ID",Vertices[[#Headers],[Vertex]:[Vertex Content Word Count]],0),FALSE)</f>
        <v>60</v>
      </c>
    </row>
    <row r="99" spans="1:3" ht="15">
      <c r="A99" s="78" t="s">
        <v>2573</v>
      </c>
      <c r="B99" s="86" t="s">
        <v>340</v>
      </c>
      <c r="C99" s="78">
        <f>VLOOKUP(GroupVertices[[#This Row],[Vertex]],Vertices[],MATCH("ID",Vertices[[#Headers],[Vertex]:[Vertex Content Word Count]],0),FALSE)</f>
        <v>59</v>
      </c>
    </row>
    <row r="100" spans="1:3" ht="15">
      <c r="A100" s="78" t="s">
        <v>2573</v>
      </c>
      <c r="B100" s="86" t="s">
        <v>242</v>
      </c>
      <c r="C100" s="78">
        <f>VLOOKUP(GroupVertices[[#This Row],[Vertex]],Vertices[],MATCH("ID",Vertices[[#Headers],[Vertex]:[Vertex Content Word Count]],0),FALSE)</f>
        <v>64</v>
      </c>
    </row>
    <row r="101" spans="1:3" ht="15">
      <c r="A101" s="78" t="s">
        <v>2573</v>
      </c>
      <c r="B101" s="86" t="s">
        <v>239</v>
      </c>
      <c r="C101" s="78">
        <f>VLOOKUP(GroupVertices[[#This Row],[Vertex]],Vertices[],MATCH("ID",Vertices[[#Headers],[Vertex]:[Vertex Content Word Count]],0),FALSE)</f>
        <v>57</v>
      </c>
    </row>
    <row r="102" spans="1:3" ht="15">
      <c r="A102" s="78" t="s">
        <v>2573</v>
      </c>
      <c r="B102" s="86" t="s">
        <v>339</v>
      </c>
      <c r="C102" s="78">
        <f>VLOOKUP(GroupVertices[[#This Row],[Vertex]],Vertices[],MATCH("ID",Vertices[[#Headers],[Vertex]:[Vertex Content Word Count]],0),FALSE)</f>
        <v>58</v>
      </c>
    </row>
    <row r="103" spans="1:3" ht="15">
      <c r="A103" s="78" t="s">
        <v>2573</v>
      </c>
      <c r="B103" s="86" t="s">
        <v>233</v>
      </c>
      <c r="C103" s="78">
        <f>VLOOKUP(GroupVertices[[#This Row],[Vertex]],Vertices[],MATCH("ID",Vertices[[#Headers],[Vertex]:[Vertex Content Word Count]],0),FALSE)</f>
        <v>52</v>
      </c>
    </row>
    <row r="104" spans="1:3" ht="15">
      <c r="A104" s="78" t="s">
        <v>2573</v>
      </c>
      <c r="B104" s="86" t="s">
        <v>309</v>
      </c>
      <c r="C104" s="78">
        <f>VLOOKUP(GroupVertices[[#This Row],[Vertex]],Vertices[],MATCH("ID",Vertices[[#Headers],[Vertex]:[Vertex Content Word Count]],0),FALSE)</f>
        <v>43</v>
      </c>
    </row>
    <row r="105" spans="1:3" ht="15">
      <c r="A105" s="78" t="s">
        <v>2573</v>
      </c>
      <c r="B105" s="86" t="s">
        <v>238</v>
      </c>
      <c r="C105" s="78">
        <f>VLOOKUP(GroupVertices[[#This Row],[Vertex]],Vertices[],MATCH("ID",Vertices[[#Headers],[Vertex]:[Vertex Content Word Count]],0),FALSE)</f>
        <v>42</v>
      </c>
    </row>
    <row r="106" spans="1:3" ht="15">
      <c r="A106" s="78" t="s">
        <v>2573</v>
      </c>
      <c r="B106" s="86" t="s">
        <v>308</v>
      </c>
      <c r="C106" s="78">
        <f>VLOOKUP(GroupVertices[[#This Row],[Vertex]],Vertices[],MATCH("ID",Vertices[[#Headers],[Vertex]:[Vertex Content Word Count]],0),FALSE)</f>
        <v>41</v>
      </c>
    </row>
    <row r="107" spans="1:3" ht="15">
      <c r="A107" s="78" t="s">
        <v>2573</v>
      </c>
      <c r="B107" s="86" t="s">
        <v>231</v>
      </c>
      <c r="C107" s="78">
        <f>VLOOKUP(GroupVertices[[#This Row],[Vertex]],Vertices[],MATCH("ID",Vertices[[#Headers],[Vertex]:[Vertex Content Word Count]],0),FALSE)</f>
        <v>50</v>
      </c>
    </row>
    <row r="108" spans="1:3" ht="15">
      <c r="A108" s="78" t="s">
        <v>2573</v>
      </c>
      <c r="B108" s="86" t="s">
        <v>237</v>
      </c>
      <c r="C108" s="78">
        <f>VLOOKUP(GroupVertices[[#This Row],[Vertex]],Vertices[],MATCH("ID",Vertices[[#Headers],[Vertex]:[Vertex Content Word Count]],0),FALSE)</f>
        <v>45</v>
      </c>
    </row>
    <row r="109" spans="1:3" ht="15">
      <c r="A109" s="78" t="s">
        <v>2573</v>
      </c>
      <c r="B109" s="86" t="s">
        <v>229</v>
      </c>
      <c r="C109" s="78">
        <f>VLOOKUP(GroupVertices[[#This Row],[Vertex]],Vertices[],MATCH("ID",Vertices[[#Headers],[Vertex]:[Vertex Content Word Count]],0),FALSE)</f>
        <v>46</v>
      </c>
    </row>
    <row r="110" spans="1:3" ht="15">
      <c r="A110" s="78" t="s">
        <v>2573</v>
      </c>
      <c r="B110" s="86" t="s">
        <v>228</v>
      </c>
      <c r="C110" s="78">
        <f>VLOOKUP(GroupVertices[[#This Row],[Vertex]],Vertices[],MATCH("ID",Vertices[[#Headers],[Vertex]:[Vertex Content Word Count]],0),FALSE)</f>
        <v>40</v>
      </c>
    </row>
    <row r="111" spans="1:3" ht="15">
      <c r="A111" s="78" t="s">
        <v>2573</v>
      </c>
      <c r="B111" s="86" t="s">
        <v>227</v>
      </c>
      <c r="C111" s="78">
        <f>VLOOKUP(GroupVertices[[#This Row],[Vertex]],Vertices[],MATCH("ID",Vertices[[#Headers],[Vertex]:[Vertex Content Word Count]],0),FALSE)</f>
        <v>38</v>
      </c>
    </row>
    <row r="112" spans="1:3" ht="15">
      <c r="A112" s="78" t="s">
        <v>2574</v>
      </c>
      <c r="B112" s="86" t="s">
        <v>221</v>
      </c>
      <c r="C112" s="78">
        <f>VLOOKUP(GroupVertices[[#This Row],[Vertex]],Vertices[],MATCH("ID",Vertices[[#Headers],[Vertex]:[Vertex Content Word Count]],0),FALSE)</f>
        <v>24</v>
      </c>
    </row>
    <row r="113" spans="1:3" ht="15">
      <c r="A113" s="78" t="s">
        <v>2574</v>
      </c>
      <c r="B113" s="86" t="s">
        <v>222</v>
      </c>
      <c r="C113" s="78">
        <f>VLOOKUP(GroupVertices[[#This Row],[Vertex]],Vertices[],MATCH("ID",Vertices[[#Headers],[Vertex]:[Vertex Content Word Count]],0),FALSE)</f>
        <v>26</v>
      </c>
    </row>
    <row r="114" spans="1:3" ht="15">
      <c r="A114" s="78" t="s">
        <v>2574</v>
      </c>
      <c r="B114" s="86" t="s">
        <v>220</v>
      </c>
      <c r="C114" s="78">
        <f>VLOOKUP(GroupVertices[[#This Row],[Vertex]],Vertices[],MATCH("ID",Vertices[[#Headers],[Vertex]:[Vertex Content Word Count]],0),FALSE)</f>
        <v>25</v>
      </c>
    </row>
    <row r="115" spans="1:3" ht="15">
      <c r="A115" s="78" t="s">
        <v>2574</v>
      </c>
      <c r="B115" s="86" t="s">
        <v>219</v>
      </c>
      <c r="C115" s="78">
        <f>VLOOKUP(GroupVertices[[#This Row],[Vertex]],Vertices[],MATCH("ID",Vertices[[#Headers],[Vertex]:[Vertex Content Word Count]],0),FALSE)</f>
        <v>17</v>
      </c>
    </row>
    <row r="116" spans="1:3" ht="15">
      <c r="A116" s="78" t="s">
        <v>2574</v>
      </c>
      <c r="B116" s="86" t="s">
        <v>333</v>
      </c>
      <c r="C116" s="78">
        <f>VLOOKUP(GroupVertices[[#This Row],[Vertex]],Vertices[],MATCH("ID",Vertices[[#Headers],[Vertex]:[Vertex Content Word Count]],0),FALSE)</f>
        <v>23</v>
      </c>
    </row>
    <row r="117" spans="1:3" ht="15">
      <c r="A117" s="78" t="s">
        <v>2574</v>
      </c>
      <c r="B117" s="86" t="s">
        <v>332</v>
      </c>
      <c r="C117" s="78">
        <f>VLOOKUP(GroupVertices[[#This Row],[Vertex]],Vertices[],MATCH("ID",Vertices[[#Headers],[Vertex]:[Vertex Content Word Count]],0),FALSE)</f>
        <v>22</v>
      </c>
    </row>
    <row r="118" spans="1:3" ht="15">
      <c r="A118" s="78" t="s">
        <v>2574</v>
      </c>
      <c r="B118" s="86" t="s">
        <v>331</v>
      </c>
      <c r="C118" s="78">
        <f>VLOOKUP(GroupVertices[[#This Row],[Vertex]],Vertices[],MATCH("ID",Vertices[[#Headers],[Vertex]:[Vertex Content Word Count]],0),FALSE)</f>
        <v>21</v>
      </c>
    </row>
    <row r="119" spans="1:3" ht="15">
      <c r="A119" s="78" t="s">
        <v>2574</v>
      </c>
      <c r="B119" s="86" t="s">
        <v>330</v>
      </c>
      <c r="C119" s="78">
        <f>VLOOKUP(GroupVertices[[#This Row],[Vertex]],Vertices[],MATCH("ID",Vertices[[#Headers],[Vertex]:[Vertex Content Word Count]],0),FALSE)</f>
        <v>20</v>
      </c>
    </row>
    <row r="120" spans="1:3" ht="15">
      <c r="A120" s="78" t="s">
        <v>2574</v>
      </c>
      <c r="B120" s="86" t="s">
        <v>329</v>
      </c>
      <c r="C120" s="78">
        <f>VLOOKUP(GroupVertices[[#This Row],[Vertex]],Vertices[],MATCH("ID",Vertices[[#Headers],[Vertex]:[Vertex Content Word Count]],0),FALSE)</f>
        <v>19</v>
      </c>
    </row>
    <row r="121" spans="1:3" ht="15">
      <c r="A121" s="78" t="s">
        <v>2574</v>
      </c>
      <c r="B121" s="86" t="s">
        <v>328</v>
      </c>
      <c r="C121" s="78">
        <f>VLOOKUP(GroupVertices[[#This Row],[Vertex]],Vertices[],MATCH("ID",Vertices[[#Headers],[Vertex]:[Vertex Content Word Count]],0),FALSE)</f>
        <v>18</v>
      </c>
    </row>
    <row r="122" spans="1:3" ht="15">
      <c r="A122" s="78" t="s">
        <v>2575</v>
      </c>
      <c r="B122" s="86" t="s">
        <v>323</v>
      </c>
      <c r="C122" s="78">
        <f>VLOOKUP(GroupVertices[[#This Row],[Vertex]],Vertices[],MATCH("ID",Vertices[[#Headers],[Vertex]:[Vertex Content Word Count]],0),FALSE)</f>
        <v>124</v>
      </c>
    </row>
    <row r="123" spans="1:3" ht="15">
      <c r="A123" s="78" t="s">
        <v>2575</v>
      </c>
      <c r="B123" s="86" t="s">
        <v>383</v>
      </c>
      <c r="C123" s="78">
        <f>VLOOKUP(GroupVertices[[#This Row],[Vertex]],Vertices[],MATCH("ID",Vertices[[#Headers],[Vertex]:[Vertex Content Word Count]],0),FALSE)</f>
        <v>172</v>
      </c>
    </row>
    <row r="124" spans="1:3" ht="15">
      <c r="A124" s="78" t="s">
        <v>2575</v>
      </c>
      <c r="B124" s="86" t="s">
        <v>352</v>
      </c>
      <c r="C124" s="78">
        <f>VLOOKUP(GroupVertices[[#This Row],[Vertex]],Vertices[],MATCH("ID",Vertices[[#Headers],[Vertex]:[Vertex Content Word Count]],0),FALSE)</f>
        <v>128</v>
      </c>
    </row>
    <row r="125" spans="1:3" ht="15">
      <c r="A125" s="78" t="s">
        <v>2575</v>
      </c>
      <c r="B125" s="86" t="s">
        <v>291</v>
      </c>
      <c r="C125" s="78">
        <f>VLOOKUP(GroupVertices[[#This Row],[Vertex]],Vertices[],MATCH("ID",Vertices[[#Headers],[Vertex]:[Vertex Content Word Count]],0),FALSE)</f>
        <v>123</v>
      </c>
    </row>
    <row r="126" spans="1:3" ht="15">
      <c r="A126" s="78" t="s">
        <v>2575</v>
      </c>
      <c r="B126" s="86" t="s">
        <v>351</v>
      </c>
      <c r="C126" s="78">
        <f>VLOOKUP(GroupVertices[[#This Row],[Vertex]],Vertices[],MATCH("ID",Vertices[[#Headers],[Vertex]:[Vertex Content Word Count]],0),FALSE)</f>
        <v>127</v>
      </c>
    </row>
    <row r="127" spans="1:3" ht="15">
      <c r="A127" s="78" t="s">
        <v>2575</v>
      </c>
      <c r="B127" s="86" t="s">
        <v>350</v>
      </c>
      <c r="C127" s="78">
        <f>VLOOKUP(GroupVertices[[#This Row],[Vertex]],Vertices[],MATCH("ID",Vertices[[#Headers],[Vertex]:[Vertex Content Word Count]],0),FALSE)</f>
        <v>126</v>
      </c>
    </row>
    <row r="128" spans="1:3" ht="15">
      <c r="A128" s="78" t="s">
        <v>2575</v>
      </c>
      <c r="B128" s="86" t="s">
        <v>349</v>
      </c>
      <c r="C128" s="78">
        <f>VLOOKUP(GroupVertices[[#This Row],[Vertex]],Vertices[],MATCH("ID",Vertices[[#Headers],[Vertex]:[Vertex Content Word Count]],0),FALSE)</f>
        <v>125</v>
      </c>
    </row>
    <row r="129" spans="1:3" ht="15">
      <c r="A129" s="78" t="s">
        <v>2576</v>
      </c>
      <c r="B129" s="86" t="s">
        <v>258</v>
      </c>
      <c r="C129" s="78">
        <f>VLOOKUP(GroupVertices[[#This Row],[Vertex]],Vertices[],MATCH("ID",Vertices[[#Headers],[Vertex]:[Vertex Content Word Count]],0),FALSE)</f>
        <v>83</v>
      </c>
    </row>
    <row r="130" spans="1:3" ht="15">
      <c r="A130" s="78" t="s">
        <v>2576</v>
      </c>
      <c r="B130" s="86" t="s">
        <v>302</v>
      </c>
      <c r="C130" s="78">
        <f>VLOOKUP(GroupVertices[[#This Row],[Vertex]],Vertices[],MATCH("ID",Vertices[[#Headers],[Vertex]:[Vertex Content Word Count]],0),FALSE)</f>
        <v>31</v>
      </c>
    </row>
    <row r="131" spans="1:3" ht="15">
      <c r="A131" s="78" t="s">
        <v>2576</v>
      </c>
      <c r="B131" s="86" t="s">
        <v>245</v>
      </c>
      <c r="C131" s="78">
        <f>VLOOKUP(GroupVertices[[#This Row],[Vertex]],Vertices[],MATCH("ID",Vertices[[#Headers],[Vertex]:[Vertex Content Word Count]],0),FALSE)</f>
        <v>69</v>
      </c>
    </row>
    <row r="132" spans="1:3" ht="15">
      <c r="A132" s="78" t="s">
        <v>2576</v>
      </c>
      <c r="B132" s="86" t="s">
        <v>301</v>
      </c>
      <c r="C132" s="78">
        <f>VLOOKUP(GroupVertices[[#This Row],[Vertex]],Vertices[],MATCH("ID",Vertices[[#Headers],[Vertex]:[Vertex Content Word Count]],0),FALSE)</f>
        <v>34</v>
      </c>
    </row>
    <row r="133" spans="1:3" ht="15">
      <c r="A133" s="78" t="s">
        <v>2576</v>
      </c>
      <c r="B133" s="86" t="s">
        <v>336</v>
      </c>
      <c r="C133" s="78">
        <f>VLOOKUP(GroupVertices[[#This Row],[Vertex]],Vertices[],MATCH("ID",Vertices[[#Headers],[Vertex]:[Vertex Content Word Count]],0),FALSE)</f>
        <v>33</v>
      </c>
    </row>
    <row r="134" spans="1:3" ht="15">
      <c r="A134" s="78" t="s">
        <v>2576</v>
      </c>
      <c r="B134" s="86" t="s">
        <v>335</v>
      </c>
      <c r="C134" s="78">
        <f>VLOOKUP(GroupVertices[[#This Row],[Vertex]],Vertices[],MATCH("ID",Vertices[[#Headers],[Vertex]:[Vertex Content Word Count]],0),FALSE)</f>
        <v>32</v>
      </c>
    </row>
    <row r="135" spans="1:3" ht="15">
      <c r="A135" s="78" t="s">
        <v>2576</v>
      </c>
      <c r="B135" s="86" t="s">
        <v>224</v>
      </c>
      <c r="C135" s="78">
        <f>VLOOKUP(GroupVertices[[#This Row],[Vertex]],Vertices[],MATCH("ID",Vertices[[#Headers],[Vertex]:[Vertex Content Word Count]],0),FALSE)</f>
        <v>30</v>
      </c>
    </row>
    <row r="136" spans="1:3" ht="15">
      <c r="A136" s="78" t="s">
        <v>2577</v>
      </c>
      <c r="B136" s="86" t="s">
        <v>236</v>
      </c>
      <c r="C136" s="78">
        <f>VLOOKUP(GroupVertices[[#This Row],[Vertex]],Vertices[],MATCH("ID",Vertices[[#Headers],[Vertex]:[Vertex Content Word Count]],0),FALSE)</f>
        <v>56</v>
      </c>
    </row>
    <row r="137" spans="1:3" ht="15">
      <c r="A137" s="78" t="s">
        <v>2577</v>
      </c>
      <c r="B137" s="86" t="s">
        <v>304</v>
      </c>
      <c r="C137" s="78">
        <f>VLOOKUP(GroupVertices[[#This Row],[Vertex]],Vertices[],MATCH("ID",Vertices[[#Headers],[Vertex]:[Vertex Content Word Count]],0),FALSE)</f>
        <v>37</v>
      </c>
    </row>
    <row r="138" spans="1:3" ht="15">
      <c r="A138" s="78" t="s">
        <v>2577</v>
      </c>
      <c r="B138" s="86" t="s">
        <v>235</v>
      </c>
      <c r="C138" s="78">
        <f>VLOOKUP(GroupVertices[[#This Row],[Vertex]],Vertices[],MATCH("ID",Vertices[[#Headers],[Vertex]:[Vertex Content Word Count]],0),FALSE)</f>
        <v>55</v>
      </c>
    </row>
    <row r="139" spans="1:3" ht="15">
      <c r="A139" s="78" t="s">
        <v>2577</v>
      </c>
      <c r="B139" s="86" t="s">
        <v>338</v>
      </c>
      <c r="C139" s="78">
        <f>VLOOKUP(GroupVertices[[#This Row],[Vertex]],Vertices[],MATCH("ID",Vertices[[#Headers],[Vertex]:[Vertex Content Word Count]],0),FALSE)</f>
        <v>54</v>
      </c>
    </row>
    <row r="140" spans="1:3" ht="15">
      <c r="A140" s="78" t="s">
        <v>2577</v>
      </c>
      <c r="B140" s="86" t="s">
        <v>234</v>
      </c>
      <c r="C140" s="78">
        <f>VLOOKUP(GroupVertices[[#This Row],[Vertex]],Vertices[],MATCH("ID",Vertices[[#Headers],[Vertex]:[Vertex Content Word Count]],0),FALSE)</f>
        <v>53</v>
      </c>
    </row>
    <row r="141" spans="1:3" ht="15">
      <c r="A141" s="78" t="s">
        <v>2577</v>
      </c>
      <c r="B141" s="86" t="s">
        <v>226</v>
      </c>
      <c r="C141" s="78">
        <f>VLOOKUP(GroupVertices[[#This Row],[Vertex]],Vertices[],MATCH("ID",Vertices[[#Headers],[Vertex]:[Vertex Content Word Count]],0),FALSE)</f>
        <v>36</v>
      </c>
    </row>
    <row r="142" spans="1:3" ht="15">
      <c r="A142" s="78" t="s">
        <v>2578</v>
      </c>
      <c r="B142" s="86" t="s">
        <v>363</v>
      </c>
      <c r="C142" s="78">
        <f>VLOOKUP(GroupVertices[[#This Row],[Vertex]],Vertices[],MATCH("ID",Vertices[[#Headers],[Vertex]:[Vertex Content Word Count]],0),FALSE)</f>
        <v>146</v>
      </c>
    </row>
    <row r="143" spans="1:3" ht="15">
      <c r="A143" s="78" t="s">
        <v>2578</v>
      </c>
      <c r="B143" s="86" t="s">
        <v>247</v>
      </c>
      <c r="C143" s="78">
        <f>VLOOKUP(GroupVertices[[#This Row],[Vertex]],Vertices[],MATCH("ID",Vertices[[#Headers],[Vertex]:[Vertex Content Word Count]],0),FALSE)</f>
        <v>63</v>
      </c>
    </row>
    <row r="144" spans="1:3" ht="15">
      <c r="A144" s="78" t="s">
        <v>2578</v>
      </c>
      <c r="B144" s="86" t="s">
        <v>343</v>
      </c>
      <c r="C144" s="78">
        <f>VLOOKUP(GroupVertices[[#This Row],[Vertex]],Vertices[],MATCH("ID",Vertices[[#Headers],[Vertex]:[Vertex Content Word Count]],0),FALSE)</f>
        <v>72</v>
      </c>
    </row>
    <row r="145" spans="1:3" ht="15">
      <c r="A145" s="78" t="s">
        <v>2578</v>
      </c>
      <c r="B145" s="86" t="s">
        <v>342</v>
      </c>
      <c r="C145" s="78">
        <f>VLOOKUP(GroupVertices[[#This Row],[Vertex]],Vertices[],MATCH("ID",Vertices[[#Headers],[Vertex]:[Vertex Content Word Count]],0),FALSE)</f>
        <v>71</v>
      </c>
    </row>
    <row r="146" spans="1:3" ht="15">
      <c r="A146" s="78" t="s">
        <v>2578</v>
      </c>
      <c r="B146" s="86" t="s">
        <v>241</v>
      </c>
      <c r="C146" s="78">
        <f>VLOOKUP(GroupVertices[[#This Row],[Vertex]],Vertices[],MATCH("ID",Vertices[[#Headers],[Vertex]:[Vertex Content Word Count]],0),FALSE)</f>
        <v>62</v>
      </c>
    </row>
    <row r="147" spans="1:3" ht="15">
      <c r="A147" s="78" t="s">
        <v>2579</v>
      </c>
      <c r="B147" s="86" t="s">
        <v>216</v>
      </c>
      <c r="C147" s="78">
        <f>VLOOKUP(GroupVertices[[#This Row],[Vertex]],Vertices[],MATCH("ID",Vertices[[#Headers],[Vertex]:[Vertex Content Word Count]],0),FALSE)</f>
        <v>8</v>
      </c>
    </row>
    <row r="148" spans="1:3" ht="15">
      <c r="A148" s="78" t="s">
        <v>2579</v>
      </c>
      <c r="B148" s="86" t="s">
        <v>232</v>
      </c>
      <c r="C148" s="78">
        <f>VLOOKUP(GroupVertices[[#This Row],[Vertex]],Vertices[],MATCH("ID",Vertices[[#Headers],[Vertex]:[Vertex Content Word Count]],0),FALSE)</f>
        <v>51</v>
      </c>
    </row>
    <row r="149" spans="1:3" ht="15">
      <c r="A149" s="78" t="s">
        <v>2579</v>
      </c>
      <c r="B149" s="86" t="s">
        <v>276</v>
      </c>
      <c r="C149" s="78">
        <f>VLOOKUP(GroupVertices[[#This Row],[Vertex]],Vertices[],MATCH("ID",Vertices[[#Headers],[Vertex]:[Vertex Content Word Count]],0),FALSE)</f>
        <v>104</v>
      </c>
    </row>
    <row r="150" spans="1:3" ht="15">
      <c r="A150" s="78" t="s">
        <v>2579</v>
      </c>
      <c r="B150" s="86" t="s">
        <v>282</v>
      </c>
      <c r="C150" s="78">
        <f>VLOOKUP(GroupVertices[[#This Row],[Vertex]],Vertices[],MATCH("ID",Vertices[[#Headers],[Vertex]:[Vertex Content Word Count]],0),FALSE)</f>
        <v>111</v>
      </c>
    </row>
    <row r="151" spans="1:3" ht="15">
      <c r="A151" s="78" t="s">
        <v>2579</v>
      </c>
      <c r="B151" s="86" t="s">
        <v>292</v>
      </c>
      <c r="C151" s="78">
        <f>VLOOKUP(GroupVertices[[#This Row],[Vertex]],Vertices[],MATCH("ID",Vertices[[#Headers],[Vertex]:[Vertex Content Word Count]],0),FALSE)</f>
        <v>129</v>
      </c>
    </row>
    <row r="152" spans="1:3" ht="15">
      <c r="A152" s="78" t="s">
        <v>2580</v>
      </c>
      <c r="B152" s="86" t="s">
        <v>321</v>
      </c>
      <c r="C152" s="78">
        <f>VLOOKUP(GroupVertices[[#This Row],[Vertex]],Vertices[],MATCH("ID",Vertices[[#Headers],[Vertex]:[Vertex Content Word Count]],0),FALSE)</f>
        <v>168</v>
      </c>
    </row>
    <row r="153" spans="1:3" ht="15">
      <c r="A153" s="78" t="s">
        <v>2580</v>
      </c>
      <c r="B153" s="86" t="s">
        <v>320</v>
      </c>
      <c r="C153" s="78">
        <f>VLOOKUP(GroupVertices[[#This Row],[Vertex]],Vertices[],MATCH("ID",Vertices[[#Headers],[Vertex]:[Vertex Content Word Count]],0),FALSE)</f>
        <v>29</v>
      </c>
    </row>
    <row r="154" spans="1:3" ht="15">
      <c r="A154" s="78" t="s">
        <v>2580</v>
      </c>
      <c r="B154" s="86" t="s">
        <v>334</v>
      </c>
      <c r="C154" s="78">
        <f>VLOOKUP(GroupVertices[[#This Row],[Vertex]],Vertices[],MATCH("ID",Vertices[[#Headers],[Vertex]:[Vertex Content Word Count]],0),FALSE)</f>
        <v>28</v>
      </c>
    </row>
    <row r="155" spans="1:3" ht="15">
      <c r="A155" s="78" t="s">
        <v>2580</v>
      </c>
      <c r="B155" s="86" t="s">
        <v>223</v>
      </c>
      <c r="C155" s="78">
        <f>VLOOKUP(GroupVertices[[#This Row],[Vertex]],Vertices[],MATCH("ID",Vertices[[#Headers],[Vertex]:[Vertex Content Word Count]],0),FALSE)</f>
        <v>27</v>
      </c>
    </row>
    <row r="156" spans="1:3" ht="15">
      <c r="A156" s="78" t="s">
        <v>2581</v>
      </c>
      <c r="B156" s="86" t="s">
        <v>380</v>
      </c>
      <c r="C156" s="78">
        <f>VLOOKUP(GroupVertices[[#This Row],[Vertex]],Vertices[],MATCH("ID",Vertices[[#Headers],[Vertex]:[Vertex Content Word Count]],0),FALSE)</f>
        <v>167</v>
      </c>
    </row>
    <row r="157" spans="1:3" ht="15">
      <c r="A157" s="78" t="s">
        <v>2581</v>
      </c>
      <c r="B157" s="86" t="s">
        <v>318</v>
      </c>
      <c r="C157" s="78">
        <f>VLOOKUP(GroupVertices[[#This Row],[Vertex]],Vertices[],MATCH("ID",Vertices[[#Headers],[Vertex]:[Vertex Content Word Count]],0),FALSE)</f>
        <v>100</v>
      </c>
    </row>
    <row r="158" spans="1:3" ht="15">
      <c r="A158" s="78" t="s">
        <v>2581</v>
      </c>
      <c r="B158" s="86" t="s">
        <v>319</v>
      </c>
      <c r="C158" s="78">
        <f>VLOOKUP(GroupVertices[[#This Row],[Vertex]],Vertices[],MATCH("ID",Vertices[[#Headers],[Vertex]:[Vertex Content Word Count]],0),FALSE)</f>
        <v>101</v>
      </c>
    </row>
    <row r="159" spans="1:3" ht="15">
      <c r="A159" s="78" t="s">
        <v>2581</v>
      </c>
      <c r="B159" s="86" t="s">
        <v>274</v>
      </c>
      <c r="C159" s="78">
        <f>VLOOKUP(GroupVertices[[#This Row],[Vertex]],Vertices[],MATCH("ID",Vertices[[#Headers],[Vertex]:[Vertex Content Word Count]],0),FALSE)</f>
        <v>99</v>
      </c>
    </row>
    <row r="160" spans="1:3" ht="15">
      <c r="A160" s="78" t="s">
        <v>2582</v>
      </c>
      <c r="B160" s="86" t="s">
        <v>281</v>
      </c>
      <c r="C160" s="78">
        <f>VLOOKUP(GroupVertices[[#This Row],[Vertex]],Vertices[],MATCH("ID",Vertices[[#Headers],[Vertex]:[Vertex Content Word Count]],0),FALSE)</f>
        <v>110</v>
      </c>
    </row>
    <row r="161" spans="1:3" ht="15">
      <c r="A161" s="78" t="s">
        <v>2582</v>
      </c>
      <c r="B161" s="86" t="s">
        <v>345</v>
      </c>
      <c r="C161" s="78">
        <f>VLOOKUP(GroupVertices[[#This Row],[Vertex]],Vertices[],MATCH("ID",Vertices[[#Headers],[Vertex]:[Vertex Content Word Count]],0),FALSE)</f>
        <v>109</v>
      </c>
    </row>
    <row r="162" spans="1:3" ht="15">
      <c r="A162" s="78" t="s">
        <v>2582</v>
      </c>
      <c r="B162" s="86" t="s">
        <v>280</v>
      </c>
      <c r="C162" s="78">
        <f>VLOOKUP(GroupVertices[[#This Row],[Vertex]],Vertices[],MATCH("ID",Vertices[[#Headers],[Vertex]:[Vertex Content Word Count]],0),FALSE)</f>
        <v>108</v>
      </c>
    </row>
    <row r="163" spans="1:3" ht="15">
      <c r="A163" s="78" t="s">
        <v>2582</v>
      </c>
      <c r="B163" s="86" t="s">
        <v>279</v>
      </c>
      <c r="C163" s="78">
        <f>VLOOKUP(GroupVertices[[#This Row],[Vertex]],Vertices[],MATCH("ID",Vertices[[#Headers],[Vertex]:[Vertex Content Word Count]],0),FALSE)</f>
        <v>107</v>
      </c>
    </row>
    <row r="164" spans="1:3" ht="15">
      <c r="A164" s="78" t="s">
        <v>2583</v>
      </c>
      <c r="B164" s="86" t="s">
        <v>371</v>
      </c>
      <c r="C164" s="78">
        <f>VLOOKUP(GroupVertices[[#This Row],[Vertex]],Vertices[],MATCH("ID",Vertices[[#Headers],[Vertex]:[Vertex Content Word Count]],0),FALSE)</f>
        <v>158</v>
      </c>
    </row>
    <row r="165" spans="1:3" ht="15">
      <c r="A165" s="78" t="s">
        <v>2583</v>
      </c>
      <c r="B165" s="86" t="s">
        <v>314</v>
      </c>
      <c r="C165" s="78">
        <f>VLOOKUP(GroupVertices[[#This Row],[Vertex]],Vertices[],MATCH("ID",Vertices[[#Headers],[Vertex]:[Vertex Content Word Count]],0),FALSE)</f>
        <v>68</v>
      </c>
    </row>
    <row r="166" spans="1:3" ht="15">
      <c r="A166" s="78" t="s">
        <v>2583</v>
      </c>
      <c r="B166" s="86" t="s">
        <v>244</v>
      </c>
      <c r="C166" s="78">
        <f>VLOOKUP(GroupVertices[[#This Row],[Vertex]],Vertices[],MATCH("ID",Vertices[[#Headers],[Vertex]:[Vertex Content Word Count]],0),FALSE)</f>
        <v>67</v>
      </c>
    </row>
    <row r="167" spans="1:3" ht="15">
      <c r="A167" s="78" t="s">
        <v>2584</v>
      </c>
      <c r="B167" s="86" t="s">
        <v>299</v>
      </c>
      <c r="C167" s="78">
        <f>VLOOKUP(GroupVertices[[#This Row],[Vertex]],Vertices[],MATCH("ID",Vertices[[#Headers],[Vertex]:[Vertex Content Word Count]],0),FALSE)</f>
        <v>6</v>
      </c>
    </row>
    <row r="168" spans="1:3" ht="15">
      <c r="A168" s="78" t="s">
        <v>2584</v>
      </c>
      <c r="B168" s="86" t="s">
        <v>300</v>
      </c>
      <c r="C168" s="78">
        <f>VLOOKUP(GroupVertices[[#This Row],[Vertex]],Vertices[],MATCH("ID",Vertices[[#Headers],[Vertex]:[Vertex Content Word Count]],0),FALSE)</f>
        <v>5</v>
      </c>
    </row>
    <row r="169" spans="1:3" ht="15">
      <c r="A169" s="78" t="s">
        <v>2584</v>
      </c>
      <c r="B169" s="86" t="s">
        <v>214</v>
      </c>
      <c r="C169" s="78">
        <f>VLOOKUP(GroupVertices[[#This Row],[Vertex]],Vertices[],MATCH("ID",Vertices[[#Headers],[Vertex]:[Vertex Content Word Count]],0),FALSE)</f>
        <v>3</v>
      </c>
    </row>
    <row r="170" spans="1:3" ht="15">
      <c r="A170" s="78" t="s">
        <v>2585</v>
      </c>
      <c r="B170" s="86" t="s">
        <v>315</v>
      </c>
      <c r="C170" s="78">
        <f>VLOOKUP(GroupVertices[[#This Row],[Vertex]],Vertices[],MATCH("ID",Vertices[[#Headers],[Vertex]:[Vertex Content Word Count]],0),FALSE)</f>
        <v>66</v>
      </c>
    </row>
    <row r="171" spans="1:3" ht="15">
      <c r="A171" s="78" t="s">
        <v>2585</v>
      </c>
      <c r="B171" s="86" t="s">
        <v>243</v>
      </c>
      <c r="C171" s="78">
        <f>VLOOKUP(GroupVertices[[#This Row],[Vertex]],Vertices[],MATCH("ID",Vertices[[#Headers],[Vertex]:[Vertex Content Word Count]],0),FALSE)</f>
        <v>65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3825</v>
      </c>
      <c r="B2" s="34" t="s">
        <v>2532</v>
      </c>
      <c r="D2" s="31">
        <f>MIN(Vertices[Degree])</f>
        <v>0</v>
      </c>
      <c r="E2" s="3">
        <f>COUNTIF(Vertices[Degree],"&gt;= "&amp;D2)-COUNTIF(Vertices[Degree],"&gt;="&amp;D3)</f>
        <v>0</v>
      </c>
      <c r="F2" s="37">
        <f>MIN(Vertices[In-Degree])</f>
        <v>0</v>
      </c>
      <c r="G2" s="38">
        <f>COUNTIF(Vertices[In-Degree],"&gt;= "&amp;F2)-COUNTIF(Vertices[In-Degree],"&gt;="&amp;F3)</f>
        <v>64</v>
      </c>
      <c r="H2" s="37">
        <f>MIN(Vertices[Out-Degree])</f>
        <v>0</v>
      </c>
      <c r="I2" s="38">
        <f>COUNTIF(Vertices[Out-Degree],"&gt;= "&amp;H2)-COUNTIF(Vertices[Out-Degree],"&gt;="&amp;H3)</f>
        <v>110</v>
      </c>
      <c r="J2" s="37">
        <f>MIN(Vertices[Betweenness Centrality])</f>
        <v>0</v>
      </c>
      <c r="K2" s="38">
        <f>COUNTIF(Vertices[Betweenness Centrality],"&gt;= "&amp;J2)-COUNTIF(Vertices[Betweenness Centrality],"&gt;="&amp;J3)</f>
        <v>160</v>
      </c>
      <c r="L2" s="37">
        <f>MIN(Vertices[Closeness Centrality])</f>
        <v>0</v>
      </c>
      <c r="M2" s="38">
        <f>COUNTIF(Vertices[Closeness Centrality],"&gt;= "&amp;L2)-COUNTIF(Vertices[Closeness Centrality],"&gt;="&amp;L3)</f>
        <v>5</v>
      </c>
      <c r="N2" s="37">
        <f>MIN(Vertices[Eigenvector Centrality])</f>
        <v>0</v>
      </c>
      <c r="O2" s="38">
        <f>COUNTIF(Vertices[Eigenvector Centrality],"&gt;= "&amp;N2)-COUNTIF(Vertices[Eigenvector Centrality],"&gt;="&amp;N3)</f>
        <v>26</v>
      </c>
      <c r="P2" s="37">
        <f>MIN(Vertices[PageRank])</f>
        <v>0.3502</v>
      </c>
      <c r="Q2" s="38">
        <f>COUNTIF(Vertices[PageRank],"&gt;= "&amp;P2)-COUNTIF(Vertices[PageRank],"&gt;="&amp;P3)</f>
        <v>111</v>
      </c>
      <c r="R2" s="37">
        <f>MIN(Vertices[Clustering Coefficient])</f>
        <v>0</v>
      </c>
      <c r="S2" s="43">
        <f>COUNTIF(Vertices[Clustering Coefficient],"&gt;= "&amp;R2)-COUNTIF(Vertices[Clustering Coefficient],"&gt;="&amp;R3)</f>
        <v>75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1</v>
      </c>
      <c r="G3" s="40">
        <f>COUNTIF(Vertices[In-Degree],"&gt;= "&amp;F3)-COUNTIF(Vertices[In-Degree],"&gt;="&amp;F4)</f>
        <v>40</v>
      </c>
      <c r="H3" s="39">
        <f aca="true" t="shared" si="3" ref="H3:H26">H2+($H$57-$H$2)/BinDivisor</f>
        <v>1.3818181818181818</v>
      </c>
      <c r="I3" s="40">
        <f>COUNTIF(Vertices[Out-Degree],"&gt;= "&amp;H3)-COUNTIF(Vertices[Out-Degree],"&gt;="&amp;H4)</f>
        <v>21</v>
      </c>
      <c r="J3" s="39">
        <f aca="true" t="shared" si="4" ref="J3:J26">J2+($J$57-$J$2)/BinDivisor</f>
        <v>409.7048484909091</v>
      </c>
      <c r="K3" s="40">
        <f>COUNTIF(Vertices[Betweenness Centrality],"&gt;= "&amp;J3)-COUNTIF(Vertices[Betweenness Centrality],"&gt;="&amp;J4)</f>
        <v>6</v>
      </c>
      <c r="L3" s="39">
        <f aca="true" t="shared" si="5" ref="L3:L26">L2+($L$57-$L$2)/BinDivisor</f>
        <v>7.770909090909091E-05</v>
      </c>
      <c r="M3" s="40">
        <f>COUNTIF(Vertices[Closeness Centrality],"&gt;= "&amp;L3)-COUNTIF(Vertices[Closeness Centrality],"&gt;="&amp;L4)</f>
        <v>0</v>
      </c>
      <c r="N3" s="39">
        <f aca="true" t="shared" si="6" ref="N3:N26">N2+($N$57-$N$2)/BinDivisor</f>
        <v>0.0013765454545454545</v>
      </c>
      <c r="O3" s="40">
        <f>COUNTIF(Vertices[Eigenvector Centrality],"&gt;= "&amp;N3)-COUNTIF(Vertices[Eigenvector Centrality],"&gt;="&amp;N4)</f>
        <v>31</v>
      </c>
      <c r="P3" s="39">
        <f aca="true" t="shared" si="7" ref="P3:P26">P2+($P$57-$P$2)/BinDivisor</f>
        <v>0.8285441272727273</v>
      </c>
      <c r="Q3" s="40">
        <f>COUNTIF(Vertices[PageRank],"&gt;= "&amp;P3)-COUNTIF(Vertices[PageRank],"&gt;="&amp;P4)</f>
        <v>44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170</v>
      </c>
      <c r="D4" s="32">
        <f t="shared" si="1"/>
        <v>0</v>
      </c>
      <c r="E4" s="3">
        <f>COUNTIF(Vertices[Degree],"&gt;= "&amp;D4)-COUNTIF(Vertices[Degree],"&gt;="&amp;D5)</f>
        <v>0</v>
      </c>
      <c r="F4" s="37">
        <f t="shared" si="2"/>
        <v>2</v>
      </c>
      <c r="G4" s="38">
        <f>COUNTIF(Vertices[In-Degree],"&gt;= "&amp;F4)-COUNTIF(Vertices[In-Degree],"&gt;="&amp;F5)</f>
        <v>32</v>
      </c>
      <c r="H4" s="37">
        <f t="shared" si="3"/>
        <v>2.7636363636363637</v>
      </c>
      <c r="I4" s="38">
        <f>COUNTIF(Vertices[Out-Degree],"&gt;= "&amp;H4)-COUNTIF(Vertices[Out-Degree],"&gt;="&amp;H5)</f>
        <v>27</v>
      </c>
      <c r="J4" s="37">
        <f t="shared" si="4"/>
        <v>819.4096969818182</v>
      </c>
      <c r="K4" s="38">
        <f>COUNTIF(Vertices[Betweenness Centrality],"&gt;= "&amp;J4)-COUNTIF(Vertices[Betweenness Centrality],"&gt;="&amp;J5)</f>
        <v>0</v>
      </c>
      <c r="L4" s="37">
        <f t="shared" si="5"/>
        <v>0.00015541818181818182</v>
      </c>
      <c r="M4" s="38">
        <f>COUNTIF(Vertices[Closeness Centrality],"&gt;= "&amp;L4)-COUNTIF(Vertices[Closeness Centrality],"&gt;="&amp;L5)</f>
        <v>0</v>
      </c>
      <c r="N4" s="37">
        <f t="shared" si="6"/>
        <v>0.002753090909090909</v>
      </c>
      <c r="O4" s="38">
        <f>COUNTIF(Vertices[Eigenvector Centrality],"&gt;= "&amp;N4)-COUNTIF(Vertices[Eigenvector Centrality],"&gt;="&amp;N5)</f>
        <v>9</v>
      </c>
      <c r="P4" s="37">
        <f t="shared" si="7"/>
        <v>1.3068882545454545</v>
      </c>
      <c r="Q4" s="38">
        <f>COUNTIF(Vertices[PageRank],"&gt;= "&amp;P4)-COUNTIF(Vertices[PageRank],"&gt;="&amp;P5)</f>
        <v>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3</v>
      </c>
      <c r="G5" s="40">
        <f>COUNTIF(Vertices[In-Degree],"&gt;= "&amp;F5)-COUNTIF(Vertices[In-Degree],"&gt;="&amp;F6)</f>
        <v>14</v>
      </c>
      <c r="H5" s="39">
        <f t="shared" si="3"/>
        <v>4.1454545454545455</v>
      </c>
      <c r="I5" s="40">
        <f>COUNTIF(Vertices[Out-Degree],"&gt;= "&amp;H5)-COUNTIF(Vertices[Out-Degree],"&gt;="&amp;H6)</f>
        <v>5</v>
      </c>
      <c r="J5" s="39">
        <f t="shared" si="4"/>
        <v>1229.1145454727273</v>
      </c>
      <c r="K5" s="40">
        <f>COUNTIF(Vertices[Betweenness Centrality],"&gt;= "&amp;J5)-COUNTIF(Vertices[Betweenness Centrality],"&gt;="&amp;J6)</f>
        <v>0</v>
      </c>
      <c r="L5" s="39">
        <f t="shared" si="5"/>
        <v>0.00023312727272727272</v>
      </c>
      <c r="M5" s="40">
        <f>COUNTIF(Vertices[Closeness Centrality],"&gt;= "&amp;L5)-COUNTIF(Vertices[Closeness Centrality],"&gt;="&amp;L6)</f>
        <v>0</v>
      </c>
      <c r="N5" s="39">
        <f t="shared" si="6"/>
        <v>0.004129636363636363</v>
      </c>
      <c r="O5" s="40">
        <f>COUNTIF(Vertices[Eigenvector Centrality],"&gt;= "&amp;N5)-COUNTIF(Vertices[Eigenvector Centrality],"&gt;="&amp;N6)</f>
        <v>4</v>
      </c>
      <c r="P5" s="39">
        <f t="shared" si="7"/>
        <v>1.785232381818182</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269</v>
      </c>
      <c r="D6" s="32">
        <f t="shared" si="1"/>
        <v>0</v>
      </c>
      <c r="E6" s="3">
        <f>COUNTIF(Vertices[Degree],"&gt;= "&amp;D6)-COUNTIF(Vertices[Degree],"&gt;="&amp;D7)</f>
        <v>0</v>
      </c>
      <c r="F6" s="37">
        <f t="shared" si="2"/>
        <v>4</v>
      </c>
      <c r="G6" s="38">
        <f>COUNTIF(Vertices[In-Degree],"&gt;= "&amp;F6)-COUNTIF(Vertices[In-Degree],"&gt;="&amp;F7)</f>
        <v>14</v>
      </c>
      <c r="H6" s="37">
        <f t="shared" si="3"/>
        <v>5.527272727272727</v>
      </c>
      <c r="I6" s="38">
        <f>COUNTIF(Vertices[Out-Degree],"&gt;= "&amp;H6)-COUNTIF(Vertices[Out-Degree],"&gt;="&amp;H7)</f>
        <v>4</v>
      </c>
      <c r="J6" s="37">
        <f t="shared" si="4"/>
        <v>1638.8193939636365</v>
      </c>
      <c r="K6" s="38">
        <f>COUNTIF(Vertices[Betweenness Centrality],"&gt;= "&amp;J6)-COUNTIF(Vertices[Betweenness Centrality],"&gt;="&amp;J7)</f>
        <v>0</v>
      </c>
      <c r="L6" s="37">
        <f t="shared" si="5"/>
        <v>0.00031083636363636363</v>
      </c>
      <c r="M6" s="38">
        <f>COUNTIF(Vertices[Closeness Centrality],"&gt;= "&amp;L6)-COUNTIF(Vertices[Closeness Centrality],"&gt;="&amp;L7)</f>
        <v>0</v>
      </c>
      <c r="N6" s="37">
        <f t="shared" si="6"/>
        <v>0.005506181818181818</v>
      </c>
      <c r="O6" s="38">
        <f>COUNTIF(Vertices[Eigenvector Centrality],"&gt;= "&amp;N6)-COUNTIF(Vertices[Eigenvector Centrality],"&gt;="&amp;N7)</f>
        <v>22</v>
      </c>
      <c r="P6" s="37">
        <f t="shared" si="7"/>
        <v>2.263576509090909</v>
      </c>
      <c r="Q6" s="38">
        <f>COUNTIF(Vertices[PageRank],"&gt;= "&amp;P6)-COUNTIF(Vertices[PageRank],"&gt;="&amp;P7)</f>
        <v>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131</v>
      </c>
      <c r="D7" s="32">
        <f t="shared" si="1"/>
        <v>0</v>
      </c>
      <c r="E7" s="3">
        <f>COUNTIF(Vertices[Degree],"&gt;= "&amp;D7)-COUNTIF(Vertices[Degree],"&gt;="&amp;D8)</f>
        <v>0</v>
      </c>
      <c r="F7" s="39">
        <f t="shared" si="2"/>
        <v>5</v>
      </c>
      <c r="G7" s="40">
        <f>COUNTIF(Vertices[In-Degree],"&gt;= "&amp;F7)-COUNTIF(Vertices[In-Degree],"&gt;="&amp;F8)</f>
        <v>0</v>
      </c>
      <c r="H7" s="39">
        <f t="shared" si="3"/>
        <v>6.909090909090909</v>
      </c>
      <c r="I7" s="40">
        <f>COUNTIF(Vertices[Out-Degree],"&gt;= "&amp;H7)-COUNTIF(Vertices[Out-Degree],"&gt;="&amp;H8)</f>
        <v>1</v>
      </c>
      <c r="J7" s="39">
        <f t="shared" si="4"/>
        <v>2048.5242424545454</v>
      </c>
      <c r="K7" s="40">
        <f>COUNTIF(Vertices[Betweenness Centrality],"&gt;= "&amp;J7)-COUNTIF(Vertices[Betweenness Centrality],"&gt;="&amp;J8)</f>
        <v>1</v>
      </c>
      <c r="L7" s="39">
        <f t="shared" si="5"/>
        <v>0.00038854545454545457</v>
      </c>
      <c r="M7" s="40">
        <f>COUNTIF(Vertices[Closeness Centrality],"&gt;= "&amp;L7)-COUNTIF(Vertices[Closeness Centrality],"&gt;="&amp;L8)</f>
        <v>0</v>
      </c>
      <c r="N7" s="39">
        <f t="shared" si="6"/>
        <v>0.006882727272727273</v>
      </c>
      <c r="O7" s="40">
        <f>COUNTIF(Vertices[Eigenvector Centrality],"&gt;= "&amp;N7)-COUNTIF(Vertices[Eigenvector Centrality],"&gt;="&amp;N8)</f>
        <v>50</v>
      </c>
      <c r="P7" s="39">
        <f t="shared" si="7"/>
        <v>2.7419206363636364</v>
      </c>
      <c r="Q7" s="40">
        <f>COUNTIF(Vertices[PageRank],"&gt;= "&amp;P7)-COUNTIF(Vertices[PageRank],"&gt;="&amp;P8)</f>
        <v>1</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400</v>
      </c>
      <c r="D8" s="32">
        <f t="shared" si="1"/>
        <v>0</v>
      </c>
      <c r="E8" s="3">
        <f>COUNTIF(Vertices[Degree],"&gt;= "&amp;D8)-COUNTIF(Vertices[Degree],"&gt;="&amp;D9)</f>
        <v>0</v>
      </c>
      <c r="F8" s="37">
        <f t="shared" si="2"/>
        <v>6</v>
      </c>
      <c r="G8" s="38">
        <f>COUNTIF(Vertices[In-Degree],"&gt;= "&amp;F8)-COUNTIF(Vertices[In-Degree],"&gt;="&amp;F9)</f>
        <v>2</v>
      </c>
      <c r="H8" s="37">
        <f t="shared" si="3"/>
        <v>8.290909090909091</v>
      </c>
      <c r="I8" s="38">
        <f>COUNTIF(Vertices[Out-Degree],"&gt;= "&amp;H8)-COUNTIF(Vertices[Out-Degree],"&gt;="&amp;H9)</f>
        <v>0</v>
      </c>
      <c r="J8" s="37">
        <f t="shared" si="4"/>
        <v>2458.2290909454546</v>
      </c>
      <c r="K8" s="38">
        <f>COUNTIF(Vertices[Betweenness Centrality],"&gt;= "&amp;J8)-COUNTIF(Vertices[Betweenness Centrality],"&gt;="&amp;J9)</f>
        <v>0</v>
      </c>
      <c r="L8" s="37">
        <f t="shared" si="5"/>
        <v>0.0004662545454545455</v>
      </c>
      <c r="M8" s="38">
        <f>COUNTIF(Vertices[Closeness Centrality],"&gt;= "&amp;L8)-COUNTIF(Vertices[Closeness Centrality],"&gt;="&amp;L9)</f>
        <v>0</v>
      </c>
      <c r="N8" s="37">
        <f t="shared" si="6"/>
        <v>0.008259272727272728</v>
      </c>
      <c r="O8" s="38">
        <f>COUNTIF(Vertices[Eigenvector Centrality],"&gt;= "&amp;N8)-COUNTIF(Vertices[Eigenvector Centrality],"&gt;="&amp;N9)</f>
        <v>12</v>
      </c>
      <c r="P8" s="37">
        <f t="shared" si="7"/>
        <v>3.2202647636363637</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7</v>
      </c>
      <c r="G9" s="40">
        <f>COUNTIF(Vertices[In-Degree],"&gt;= "&amp;F9)-COUNTIF(Vertices[In-Degree],"&gt;="&amp;F10)</f>
        <v>0</v>
      </c>
      <c r="H9" s="39">
        <f t="shared" si="3"/>
        <v>9.672727272727272</v>
      </c>
      <c r="I9" s="40">
        <f>COUNTIF(Vertices[Out-Degree],"&gt;= "&amp;H9)-COUNTIF(Vertices[Out-Degree],"&gt;="&amp;H10)</f>
        <v>0</v>
      </c>
      <c r="J9" s="39">
        <f t="shared" si="4"/>
        <v>2867.9339394363637</v>
      </c>
      <c r="K9" s="40">
        <f>COUNTIF(Vertices[Betweenness Centrality],"&gt;= "&amp;J9)-COUNTIF(Vertices[Betweenness Centrality],"&gt;="&amp;J10)</f>
        <v>0</v>
      </c>
      <c r="L9" s="39">
        <f t="shared" si="5"/>
        <v>0.0005439636363636364</v>
      </c>
      <c r="M9" s="40">
        <f>COUNTIF(Vertices[Closeness Centrality],"&gt;= "&amp;L9)-COUNTIF(Vertices[Closeness Centrality],"&gt;="&amp;L10)</f>
        <v>0</v>
      </c>
      <c r="N9" s="39">
        <f t="shared" si="6"/>
        <v>0.009635818181818183</v>
      </c>
      <c r="O9" s="40">
        <f>COUNTIF(Vertices[Eigenvector Centrality],"&gt;= "&amp;N9)-COUNTIF(Vertices[Eigenvector Centrality],"&gt;="&amp;N10)</f>
        <v>7</v>
      </c>
      <c r="P9" s="39">
        <f t="shared" si="7"/>
        <v>3.698608890909091</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17</v>
      </c>
      <c r="D10" s="32">
        <f t="shared" si="1"/>
        <v>0</v>
      </c>
      <c r="E10" s="3">
        <f>COUNTIF(Vertices[Degree],"&gt;= "&amp;D10)-COUNTIF(Vertices[Degree],"&gt;="&amp;D11)</f>
        <v>0</v>
      </c>
      <c r="F10" s="37">
        <f t="shared" si="2"/>
        <v>8</v>
      </c>
      <c r="G10" s="38">
        <f>COUNTIF(Vertices[In-Degree],"&gt;= "&amp;F10)-COUNTIF(Vertices[In-Degree],"&gt;="&amp;F11)</f>
        <v>1</v>
      </c>
      <c r="H10" s="37">
        <f t="shared" si="3"/>
        <v>11.054545454545455</v>
      </c>
      <c r="I10" s="38">
        <f>COUNTIF(Vertices[Out-Degree],"&gt;= "&amp;H10)-COUNTIF(Vertices[Out-Degree],"&gt;="&amp;H11)</f>
        <v>0</v>
      </c>
      <c r="J10" s="37">
        <f t="shared" si="4"/>
        <v>3277.638787927273</v>
      </c>
      <c r="K10" s="38">
        <f>COUNTIF(Vertices[Betweenness Centrality],"&gt;= "&amp;J10)-COUNTIF(Vertices[Betweenness Centrality],"&gt;="&amp;J11)</f>
        <v>0</v>
      </c>
      <c r="L10" s="37">
        <f t="shared" si="5"/>
        <v>0.0006216727272727274</v>
      </c>
      <c r="M10" s="38">
        <f>COUNTIF(Vertices[Closeness Centrality],"&gt;= "&amp;L10)-COUNTIF(Vertices[Closeness Centrality],"&gt;="&amp;L11)</f>
        <v>0</v>
      </c>
      <c r="N10" s="37">
        <f t="shared" si="6"/>
        <v>0.011012363636363638</v>
      </c>
      <c r="O10" s="38">
        <f>COUNTIF(Vertices[Eigenvector Centrality],"&gt;= "&amp;N10)-COUNTIF(Vertices[Eigenvector Centrality],"&gt;="&amp;N11)</f>
        <v>2</v>
      </c>
      <c r="P10" s="37">
        <f t="shared" si="7"/>
        <v>4.176953018181818</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9</v>
      </c>
      <c r="G11" s="40">
        <f>COUNTIF(Vertices[In-Degree],"&gt;= "&amp;F11)-COUNTIF(Vertices[In-Degree],"&gt;="&amp;F12)</f>
        <v>0</v>
      </c>
      <c r="H11" s="39">
        <f t="shared" si="3"/>
        <v>12.436363636363637</v>
      </c>
      <c r="I11" s="40">
        <f>COUNTIF(Vertices[Out-Degree],"&gt;= "&amp;H11)-COUNTIF(Vertices[Out-Degree],"&gt;="&amp;H12)</f>
        <v>0</v>
      </c>
      <c r="J11" s="39">
        <f t="shared" si="4"/>
        <v>3687.343636418182</v>
      </c>
      <c r="K11" s="40">
        <f>COUNTIF(Vertices[Betweenness Centrality],"&gt;= "&amp;J11)-COUNTIF(Vertices[Betweenness Centrality],"&gt;="&amp;J12)</f>
        <v>0</v>
      </c>
      <c r="L11" s="39">
        <f t="shared" si="5"/>
        <v>0.0006993818181818183</v>
      </c>
      <c r="M11" s="40">
        <f>COUNTIF(Vertices[Closeness Centrality],"&gt;= "&amp;L11)-COUNTIF(Vertices[Closeness Centrality],"&gt;="&amp;L12)</f>
        <v>0</v>
      </c>
      <c r="N11" s="39">
        <f t="shared" si="6"/>
        <v>0.012388909090909093</v>
      </c>
      <c r="O11" s="40">
        <f>COUNTIF(Vertices[Eigenvector Centrality],"&gt;= "&amp;N11)-COUNTIF(Vertices[Eigenvector Centrality],"&gt;="&amp;N12)</f>
        <v>3</v>
      </c>
      <c r="P11" s="39">
        <f t="shared" si="7"/>
        <v>4.655297145454545</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170</v>
      </c>
      <c r="B12" s="34">
        <v>0.15441176470588236</v>
      </c>
      <c r="D12" s="32">
        <f t="shared" si="1"/>
        <v>0</v>
      </c>
      <c r="E12" s="3">
        <f>COUNTIF(Vertices[Degree],"&gt;= "&amp;D12)-COUNTIF(Vertices[Degree],"&gt;="&amp;D13)</f>
        <v>0</v>
      </c>
      <c r="F12" s="37">
        <f t="shared" si="2"/>
        <v>10</v>
      </c>
      <c r="G12" s="38">
        <f>COUNTIF(Vertices[In-Degree],"&gt;= "&amp;F12)-COUNTIF(Vertices[In-Degree],"&gt;="&amp;F13)</f>
        <v>0</v>
      </c>
      <c r="H12" s="37">
        <f t="shared" si="3"/>
        <v>13.81818181818182</v>
      </c>
      <c r="I12" s="38">
        <f>COUNTIF(Vertices[Out-Degree],"&gt;= "&amp;H12)-COUNTIF(Vertices[Out-Degree],"&gt;="&amp;H13)</f>
        <v>0</v>
      </c>
      <c r="J12" s="37">
        <f t="shared" si="4"/>
        <v>4097.048484909091</v>
      </c>
      <c r="K12" s="38">
        <f>COUNTIF(Vertices[Betweenness Centrality],"&gt;= "&amp;J12)-COUNTIF(Vertices[Betweenness Centrality],"&gt;="&amp;J13)</f>
        <v>0</v>
      </c>
      <c r="L12" s="37">
        <f t="shared" si="5"/>
        <v>0.0007770909090909092</v>
      </c>
      <c r="M12" s="38">
        <f>COUNTIF(Vertices[Closeness Centrality],"&gt;= "&amp;L12)-COUNTIF(Vertices[Closeness Centrality],"&gt;="&amp;L13)</f>
        <v>0</v>
      </c>
      <c r="N12" s="37">
        <f t="shared" si="6"/>
        <v>0.013765454545454548</v>
      </c>
      <c r="O12" s="38">
        <f>COUNTIF(Vertices[Eigenvector Centrality],"&gt;= "&amp;N12)-COUNTIF(Vertices[Eigenvector Centrality],"&gt;="&amp;N13)</f>
        <v>1</v>
      </c>
      <c r="P12" s="37">
        <f t="shared" si="7"/>
        <v>5.133641272727273</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0.267515923566879</v>
      </c>
      <c r="D13" s="32">
        <f t="shared" si="1"/>
        <v>0</v>
      </c>
      <c r="E13" s="3">
        <f>COUNTIF(Vertices[Degree],"&gt;= "&amp;D13)-COUNTIF(Vertices[Degree],"&gt;="&amp;D14)</f>
        <v>0</v>
      </c>
      <c r="F13" s="39">
        <f t="shared" si="2"/>
        <v>11</v>
      </c>
      <c r="G13" s="40">
        <f>COUNTIF(Vertices[In-Degree],"&gt;= "&amp;F13)-COUNTIF(Vertices[In-Degree],"&gt;="&amp;F14)</f>
        <v>0</v>
      </c>
      <c r="H13" s="39">
        <f t="shared" si="3"/>
        <v>15.200000000000003</v>
      </c>
      <c r="I13" s="40">
        <f>COUNTIF(Vertices[Out-Degree],"&gt;= "&amp;H13)-COUNTIF(Vertices[Out-Degree],"&gt;="&amp;H14)</f>
        <v>0</v>
      </c>
      <c r="J13" s="39">
        <f t="shared" si="4"/>
        <v>4506.7533334</v>
      </c>
      <c r="K13" s="40">
        <f>COUNTIF(Vertices[Betweenness Centrality],"&gt;= "&amp;J13)-COUNTIF(Vertices[Betweenness Centrality],"&gt;="&amp;J14)</f>
        <v>0</v>
      </c>
      <c r="L13" s="39">
        <f t="shared" si="5"/>
        <v>0.0008548000000000002</v>
      </c>
      <c r="M13" s="40">
        <f>COUNTIF(Vertices[Closeness Centrality],"&gt;= "&amp;L13)-COUNTIF(Vertices[Closeness Centrality],"&gt;="&amp;L14)</f>
        <v>0</v>
      </c>
      <c r="N13" s="39">
        <f t="shared" si="6"/>
        <v>0.015142000000000003</v>
      </c>
      <c r="O13" s="40">
        <f>COUNTIF(Vertices[Eigenvector Centrality],"&gt;= "&amp;N13)-COUNTIF(Vertices[Eigenvector Centrality],"&gt;="&amp;N14)</f>
        <v>0</v>
      </c>
      <c r="P13" s="39">
        <f t="shared" si="7"/>
        <v>5.6119854</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12</v>
      </c>
      <c r="G14" s="38">
        <f>COUNTIF(Vertices[In-Degree],"&gt;= "&amp;F14)-COUNTIF(Vertices[In-Degree],"&gt;="&amp;F15)</f>
        <v>0</v>
      </c>
      <c r="H14" s="37">
        <f t="shared" si="3"/>
        <v>16.581818181818186</v>
      </c>
      <c r="I14" s="38">
        <f>COUNTIF(Vertices[Out-Degree],"&gt;= "&amp;H14)-COUNTIF(Vertices[Out-Degree],"&gt;="&amp;H15)</f>
        <v>1</v>
      </c>
      <c r="J14" s="37">
        <f t="shared" si="4"/>
        <v>4916.458181890909</v>
      </c>
      <c r="K14" s="38">
        <f>COUNTIF(Vertices[Betweenness Centrality],"&gt;= "&amp;J14)-COUNTIF(Vertices[Betweenness Centrality],"&gt;="&amp;J15)</f>
        <v>1</v>
      </c>
      <c r="L14" s="37">
        <f t="shared" si="5"/>
        <v>0.0009325090909090911</v>
      </c>
      <c r="M14" s="38">
        <f>COUNTIF(Vertices[Closeness Centrality],"&gt;= "&amp;L14)-COUNTIF(Vertices[Closeness Centrality],"&gt;="&amp;L15)</f>
        <v>0</v>
      </c>
      <c r="N14" s="37">
        <f t="shared" si="6"/>
        <v>0.016518545454545456</v>
      </c>
      <c r="O14" s="38">
        <f>COUNTIF(Vertices[Eigenvector Centrality],"&gt;= "&amp;N14)-COUNTIF(Vertices[Eigenvector Centrality],"&gt;="&amp;N15)</f>
        <v>1</v>
      </c>
      <c r="P14" s="37">
        <f t="shared" si="7"/>
        <v>6.090329527272727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6</v>
      </c>
      <c r="D15" s="32">
        <f t="shared" si="1"/>
        <v>0</v>
      </c>
      <c r="E15" s="3">
        <f>COUNTIF(Vertices[Degree],"&gt;= "&amp;D15)-COUNTIF(Vertices[Degree],"&gt;="&amp;D16)</f>
        <v>0</v>
      </c>
      <c r="F15" s="39">
        <f t="shared" si="2"/>
        <v>13</v>
      </c>
      <c r="G15" s="40">
        <f>COUNTIF(Vertices[In-Degree],"&gt;= "&amp;F15)-COUNTIF(Vertices[In-Degree],"&gt;="&amp;F16)</f>
        <v>0</v>
      </c>
      <c r="H15" s="39">
        <f t="shared" si="3"/>
        <v>17.96363636363637</v>
      </c>
      <c r="I15" s="40">
        <f>COUNTIF(Vertices[Out-Degree],"&gt;= "&amp;H15)-COUNTIF(Vertices[Out-Degree],"&gt;="&amp;H16)</f>
        <v>0</v>
      </c>
      <c r="J15" s="39">
        <f t="shared" si="4"/>
        <v>5326.163030381818</v>
      </c>
      <c r="K15" s="40">
        <f>COUNTIF(Vertices[Betweenness Centrality],"&gt;= "&amp;J15)-COUNTIF(Vertices[Betweenness Centrality],"&gt;="&amp;J16)</f>
        <v>0</v>
      </c>
      <c r="L15" s="39">
        <f t="shared" si="5"/>
        <v>0.001010218181818182</v>
      </c>
      <c r="M15" s="40">
        <f>COUNTIF(Vertices[Closeness Centrality],"&gt;= "&amp;L15)-COUNTIF(Vertices[Closeness Centrality],"&gt;="&amp;L16)</f>
        <v>0</v>
      </c>
      <c r="N15" s="39">
        <f t="shared" si="6"/>
        <v>0.01789509090909091</v>
      </c>
      <c r="O15" s="40">
        <f>COUNTIF(Vertices[Eigenvector Centrality],"&gt;= "&amp;N15)-COUNTIF(Vertices[Eigenvector Centrality],"&gt;="&amp;N16)</f>
        <v>0</v>
      </c>
      <c r="P15" s="39">
        <f t="shared" si="7"/>
        <v>6.568673654545455</v>
      </c>
      <c r="Q15" s="40">
        <f>COUNTIF(Vertices[PageRank],"&gt;= "&amp;P15)-COUNTIF(Vertices[PageRank],"&gt;="&amp;P16)</f>
        <v>0</v>
      </c>
      <c r="R15" s="39">
        <f t="shared" si="8"/>
        <v>0.23636363636363641</v>
      </c>
      <c r="S15" s="44">
        <f>COUNTIF(Vertices[Clustering Coefficient],"&gt;= "&amp;R15)-COUNTIF(Vertices[Clustering Coefficient],"&gt;="&amp;R16)</f>
        <v>5</v>
      </c>
      <c r="T15" s="39" t="e">
        <f ca="1" t="shared" si="9"/>
        <v>#REF!</v>
      </c>
      <c r="U15" s="40" t="e">
        <f ca="1" t="shared" si="0"/>
        <v>#REF!</v>
      </c>
    </row>
    <row r="16" spans="1:21" ht="15">
      <c r="A16" s="34" t="s">
        <v>153</v>
      </c>
      <c r="B16" s="34">
        <v>5</v>
      </c>
      <c r="D16" s="32">
        <f t="shared" si="1"/>
        <v>0</v>
      </c>
      <c r="E16" s="3">
        <f>COUNTIF(Vertices[Degree],"&gt;= "&amp;D16)-COUNTIF(Vertices[Degree],"&gt;="&amp;D17)</f>
        <v>0</v>
      </c>
      <c r="F16" s="37">
        <f t="shared" si="2"/>
        <v>14</v>
      </c>
      <c r="G16" s="38">
        <f>COUNTIF(Vertices[In-Degree],"&gt;= "&amp;F16)-COUNTIF(Vertices[In-Degree],"&gt;="&amp;F17)</f>
        <v>0</v>
      </c>
      <c r="H16" s="37">
        <f t="shared" si="3"/>
        <v>19.34545454545455</v>
      </c>
      <c r="I16" s="38">
        <f>COUNTIF(Vertices[Out-Degree],"&gt;= "&amp;H16)-COUNTIF(Vertices[Out-Degree],"&gt;="&amp;H17)</f>
        <v>0</v>
      </c>
      <c r="J16" s="37">
        <f t="shared" si="4"/>
        <v>5735.8678788727275</v>
      </c>
      <c r="K16" s="38">
        <f>COUNTIF(Vertices[Betweenness Centrality],"&gt;= "&amp;J16)-COUNTIF(Vertices[Betweenness Centrality],"&gt;="&amp;J17)</f>
        <v>0</v>
      </c>
      <c r="L16" s="37">
        <f t="shared" si="5"/>
        <v>0.0010879272727272729</v>
      </c>
      <c r="M16" s="38">
        <f>COUNTIF(Vertices[Closeness Centrality],"&gt;= "&amp;L16)-COUNTIF(Vertices[Closeness Centrality],"&gt;="&amp;L17)</f>
        <v>0</v>
      </c>
      <c r="N16" s="37">
        <f t="shared" si="6"/>
        <v>0.019271636363636362</v>
      </c>
      <c r="O16" s="38">
        <f>COUNTIF(Vertices[Eigenvector Centrality],"&gt;= "&amp;N16)-COUNTIF(Vertices[Eigenvector Centrality],"&gt;="&amp;N17)</f>
        <v>0</v>
      </c>
      <c r="P16" s="37">
        <f t="shared" si="7"/>
        <v>7.047017781818182</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165</v>
      </c>
      <c r="D17" s="32">
        <f t="shared" si="1"/>
        <v>0</v>
      </c>
      <c r="E17" s="3">
        <f>COUNTIF(Vertices[Degree],"&gt;= "&amp;D17)-COUNTIF(Vertices[Degree],"&gt;="&amp;D18)</f>
        <v>0</v>
      </c>
      <c r="F17" s="39">
        <f t="shared" si="2"/>
        <v>15</v>
      </c>
      <c r="G17" s="40">
        <f>COUNTIF(Vertices[In-Degree],"&gt;= "&amp;F17)-COUNTIF(Vertices[In-Degree],"&gt;="&amp;F18)</f>
        <v>0</v>
      </c>
      <c r="H17" s="39">
        <f t="shared" si="3"/>
        <v>20.727272727272734</v>
      </c>
      <c r="I17" s="40">
        <f>COUNTIF(Vertices[Out-Degree],"&gt;= "&amp;H17)-COUNTIF(Vertices[Out-Degree],"&gt;="&amp;H18)</f>
        <v>0</v>
      </c>
      <c r="J17" s="39">
        <f t="shared" si="4"/>
        <v>6145.572727363637</v>
      </c>
      <c r="K17" s="40">
        <f>COUNTIF(Vertices[Betweenness Centrality],"&gt;= "&amp;J17)-COUNTIF(Vertices[Betweenness Centrality],"&gt;="&amp;J18)</f>
        <v>0</v>
      </c>
      <c r="L17" s="39">
        <f t="shared" si="5"/>
        <v>0.0011656363636363637</v>
      </c>
      <c r="M17" s="40">
        <f>COUNTIF(Vertices[Closeness Centrality],"&gt;= "&amp;L17)-COUNTIF(Vertices[Closeness Centrality],"&gt;="&amp;L18)</f>
        <v>0</v>
      </c>
      <c r="N17" s="39">
        <f t="shared" si="6"/>
        <v>0.020648181818181816</v>
      </c>
      <c r="O17" s="40">
        <f>COUNTIF(Vertices[Eigenvector Centrality],"&gt;= "&amp;N17)-COUNTIF(Vertices[Eigenvector Centrality],"&gt;="&amp;N18)</f>
        <v>0</v>
      </c>
      <c r="P17" s="39">
        <f t="shared" si="7"/>
        <v>7.525361909090909</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395</v>
      </c>
      <c r="D18" s="32">
        <f t="shared" si="1"/>
        <v>0</v>
      </c>
      <c r="E18" s="3">
        <f>COUNTIF(Vertices[Degree],"&gt;= "&amp;D18)-COUNTIF(Vertices[Degree],"&gt;="&amp;D19)</f>
        <v>0</v>
      </c>
      <c r="F18" s="37">
        <f t="shared" si="2"/>
        <v>16</v>
      </c>
      <c r="G18" s="38">
        <f>COUNTIF(Vertices[In-Degree],"&gt;= "&amp;F18)-COUNTIF(Vertices[In-Degree],"&gt;="&amp;F19)</f>
        <v>0</v>
      </c>
      <c r="H18" s="37">
        <f t="shared" si="3"/>
        <v>22.109090909090916</v>
      </c>
      <c r="I18" s="38">
        <f>COUNTIF(Vertices[Out-Degree],"&gt;= "&amp;H18)-COUNTIF(Vertices[Out-Degree],"&gt;="&amp;H19)</f>
        <v>0</v>
      </c>
      <c r="J18" s="37">
        <f t="shared" si="4"/>
        <v>6555.277575854546</v>
      </c>
      <c r="K18" s="38">
        <f>COUNTIF(Vertices[Betweenness Centrality],"&gt;= "&amp;J18)-COUNTIF(Vertices[Betweenness Centrality],"&gt;="&amp;J19)</f>
        <v>0</v>
      </c>
      <c r="L18" s="37">
        <f t="shared" si="5"/>
        <v>0.0012433454545454545</v>
      </c>
      <c r="M18" s="38">
        <f>COUNTIF(Vertices[Closeness Centrality],"&gt;= "&amp;L18)-COUNTIF(Vertices[Closeness Centrality],"&gt;="&amp;L19)</f>
        <v>1</v>
      </c>
      <c r="N18" s="37">
        <f t="shared" si="6"/>
        <v>0.02202472727272727</v>
      </c>
      <c r="O18" s="38">
        <f>COUNTIF(Vertices[Eigenvector Centrality],"&gt;= "&amp;N18)-COUNTIF(Vertices[Eigenvector Centrality],"&gt;="&amp;N19)</f>
        <v>0</v>
      </c>
      <c r="P18" s="37">
        <f t="shared" si="7"/>
        <v>8.003706036363637</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26"/>
      <c r="B19" s="126"/>
      <c r="D19" s="32">
        <f t="shared" si="1"/>
        <v>0</v>
      </c>
      <c r="E19" s="3">
        <f>COUNTIF(Vertices[Degree],"&gt;= "&amp;D19)-COUNTIF(Vertices[Degree],"&gt;="&amp;D20)</f>
        <v>0</v>
      </c>
      <c r="F19" s="39">
        <f t="shared" si="2"/>
        <v>17</v>
      </c>
      <c r="G19" s="40">
        <f>COUNTIF(Vertices[In-Degree],"&gt;= "&amp;F19)-COUNTIF(Vertices[In-Degree],"&gt;="&amp;F20)</f>
        <v>0</v>
      </c>
      <c r="H19" s="39">
        <f t="shared" si="3"/>
        <v>23.4909090909091</v>
      </c>
      <c r="I19" s="40">
        <f>COUNTIF(Vertices[Out-Degree],"&gt;= "&amp;H19)-COUNTIF(Vertices[Out-Degree],"&gt;="&amp;H20)</f>
        <v>0</v>
      </c>
      <c r="J19" s="39">
        <f t="shared" si="4"/>
        <v>6964.982424345455</v>
      </c>
      <c r="K19" s="40">
        <f>COUNTIF(Vertices[Betweenness Centrality],"&gt;= "&amp;J19)-COUNTIF(Vertices[Betweenness Centrality],"&gt;="&amp;J20)</f>
        <v>0</v>
      </c>
      <c r="L19" s="39">
        <f t="shared" si="5"/>
        <v>0.0013210545454545454</v>
      </c>
      <c r="M19" s="40">
        <f>COUNTIF(Vertices[Closeness Centrality],"&gt;= "&amp;L19)-COUNTIF(Vertices[Closeness Centrality],"&gt;="&amp;L20)</f>
        <v>0</v>
      </c>
      <c r="N19" s="39">
        <f t="shared" si="6"/>
        <v>0.023401272727272722</v>
      </c>
      <c r="O19" s="40">
        <f>COUNTIF(Vertices[Eigenvector Centrality],"&gt;= "&amp;N19)-COUNTIF(Vertices[Eigenvector Centrality],"&gt;="&amp;N20)</f>
        <v>0</v>
      </c>
      <c r="P19" s="39">
        <f t="shared" si="7"/>
        <v>8.482050163636364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18</v>
      </c>
      <c r="G20" s="38">
        <f>COUNTIF(Vertices[In-Degree],"&gt;= "&amp;F20)-COUNTIF(Vertices[In-Degree],"&gt;="&amp;F21)</f>
        <v>0</v>
      </c>
      <c r="H20" s="37">
        <f t="shared" si="3"/>
        <v>24.872727272727282</v>
      </c>
      <c r="I20" s="38">
        <f>COUNTIF(Vertices[Out-Degree],"&gt;= "&amp;H20)-COUNTIF(Vertices[Out-Degree],"&gt;="&amp;H21)</f>
        <v>0</v>
      </c>
      <c r="J20" s="37">
        <f t="shared" si="4"/>
        <v>7374.687272836364</v>
      </c>
      <c r="K20" s="38">
        <f>COUNTIF(Vertices[Betweenness Centrality],"&gt;= "&amp;J20)-COUNTIF(Vertices[Betweenness Centrality],"&gt;="&amp;J21)</f>
        <v>1</v>
      </c>
      <c r="L20" s="37">
        <f t="shared" si="5"/>
        <v>0.0013987636363636362</v>
      </c>
      <c r="M20" s="38">
        <f>COUNTIF(Vertices[Closeness Centrality],"&gt;= "&amp;L20)-COUNTIF(Vertices[Closeness Centrality],"&gt;="&amp;L21)</f>
        <v>0</v>
      </c>
      <c r="N20" s="37">
        <f t="shared" si="6"/>
        <v>0.024777818181818175</v>
      </c>
      <c r="O20" s="38">
        <f>COUNTIF(Vertices[Eigenvector Centrality],"&gt;= "&amp;N20)-COUNTIF(Vertices[Eigenvector Centrality],"&gt;="&amp;N21)</f>
        <v>0</v>
      </c>
      <c r="P20" s="37">
        <f t="shared" si="7"/>
        <v>8.960394290909091</v>
      </c>
      <c r="Q20" s="38">
        <f>COUNTIF(Vertices[PageRank],"&gt;= "&amp;P20)-COUNTIF(Vertices[PageRank],"&gt;="&amp;P21)</f>
        <v>0</v>
      </c>
      <c r="R20" s="37">
        <f t="shared" si="8"/>
        <v>0.3272727272727273</v>
      </c>
      <c r="S20" s="43">
        <f>COUNTIF(Vertices[Clustering Coefficient],"&gt;= "&amp;R20)-COUNTIF(Vertices[Clustering Coefficient],"&gt;="&amp;R21)</f>
        <v>10</v>
      </c>
      <c r="T20" s="37" t="e">
        <f ca="1" t="shared" si="9"/>
        <v>#REF!</v>
      </c>
      <c r="U20" s="38" t="e">
        <f ca="1" t="shared" si="0"/>
        <v>#REF!</v>
      </c>
    </row>
    <row r="21" spans="1:21" ht="15">
      <c r="A21" s="34" t="s">
        <v>157</v>
      </c>
      <c r="B21" s="34">
        <v>2.642159</v>
      </c>
      <c r="D21" s="32">
        <f t="shared" si="1"/>
        <v>0</v>
      </c>
      <c r="E21" s="3">
        <f>COUNTIF(Vertices[Degree],"&gt;= "&amp;D21)-COUNTIF(Vertices[Degree],"&gt;="&amp;D22)</f>
        <v>0</v>
      </c>
      <c r="F21" s="39">
        <f t="shared" si="2"/>
        <v>19</v>
      </c>
      <c r="G21" s="40">
        <f>COUNTIF(Vertices[In-Degree],"&gt;= "&amp;F21)-COUNTIF(Vertices[In-Degree],"&gt;="&amp;F22)</f>
        <v>0</v>
      </c>
      <c r="H21" s="39">
        <f t="shared" si="3"/>
        <v>26.254545454545465</v>
      </c>
      <c r="I21" s="40">
        <f>COUNTIF(Vertices[Out-Degree],"&gt;= "&amp;H21)-COUNTIF(Vertices[Out-Degree],"&gt;="&amp;H22)</f>
        <v>0</v>
      </c>
      <c r="J21" s="39">
        <f t="shared" si="4"/>
        <v>7784.392121327273</v>
      </c>
      <c r="K21" s="40">
        <f>COUNTIF(Vertices[Betweenness Centrality],"&gt;= "&amp;J21)-COUNTIF(Vertices[Betweenness Centrality],"&gt;="&amp;J22)</f>
        <v>0</v>
      </c>
      <c r="L21" s="39">
        <f t="shared" si="5"/>
        <v>0.001476472727272727</v>
      </c>
      <c r="M21" s="40">
        <f>COUNTIF(Vertices[Closeness Centrality],"&gt;= "&amp;L21)-COUNTIF(Vertices[Closeness Centrality],"&gt;="&amp;L22)</f>
        <v>0</v>
      </c>
      <c r="N21" s="39">
        <f t="shared" si="6"/>
        <v>0.02615436363636363</v>
      </c>
      <c r="O21" s="40">
        <f>COUNTIF(Vertices[Eigenvector Centrality],"&gt;= "&amp;N21)-COUNTIF(Vertices[Eigenvector Centrality],"&gt;="&amp;N22)</f>
        <v>0</v>
      </c>
      <c r="P21" s="39">
        <f t="shared" si="7"/>
        <v>9.438738418181819</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126"/>
      <c r="B22" s="126"/>
      <c r="D22" s="32">
        <f t="shared" si="1"/>
        <v>0</v>
      </c>
      <c r="E22" s="3">
        <f>COUNTIF(Vertices[Degree],"&gt;= "&amp;D22)-COUNTIF(Vertices[Degree],"&gt;="&amp;D23)</f>
        <v>0</v>
      </c>
      <c r="F22" s="37">
        <f t="shared" si="2"/>
        <v>20</v>
      </c>
      <c r="G22" s="38">
        <f>COUNTIF(Vertices[In-Degree],"&gt;= "&amp;F22)-COUNTIF(Vertices[In-Degree],"&gt;="&amp;F23)</f>
        <v>0</v>
      </c>
      <c r="H22" s="37">
        <f t="shared" si="3"/>
        <v>27.636363636363647</v>
      </c>
      <c r="I22" s="38">
        <f>COUNTIF(Vertices[Out-Degree],"&gt;= "&amp;H22)-COUNTIF(Vertices[Out-Degree],"&gt;="&amp;H23)</f>
        <v>0</v>
      </c>
      <c r="J22" s="37">
        <f t="shared" si="4"/>
        <v>8194.096969818182</v>
      </c>
      <c r="K22" s="38">
        <f>COUNTIF(Vertices[Betweenness Centrality],"&gt;= "&amp;J22)-COUNTIF(Vertices[Betweenness Centrality],"&gt;="&amp;J23)</f>
        <v>0</v>
      </c>
      <c r="L22" s="37">
        <f t="shared" si="5"/>
        <v>0.0015541818181818178</v>
      </c>
      <c r="M22" s="38">
        <f>COUNTIF(Vertices[Closeness Centrality],"&gt;= "&amp;L22)-COUNTIF(Vertices[Closeness Centrality],"&gt;="&amp;L23)</f>
        <v>3</v>
      </c>
      <c r="N22" s="37">
        <f t="shared" si="6"/>
        <v>0.02753090909090908</v>
      </c>
      <c r="O22" s="38">
        <f>COUNTIF(Vertices[Eigenvector Centrality],"&gt;= "&amp;N22)-COUNTIF(Vertices[Eigenvector Centrality],"&gt;="&amp;N23)</f>
        <v>1</v>
      </c>
      <c r="P22" s="37">
        <f t="shared" si="7"/>
        <v>9.917082545454546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0.010929342151061608</v>
      </c>
      <c r="D23" s="32">
        <f t="shared" si="1"/>
        <v>0</v>
      </c>
      <c r="E23" s="3">
        <f>COUNTIF(Vertices[Degree],"&gt;= "&amp;D23)-COUNTIF(Vertices[Degree],"&gt;="&amp;D24)</f>
        <v>0</v>
      </c>
      <c r="F23" s="39">
        <f t="shared" si="2"/>
        <v>21</v>
      </c>
      <c r="G23" s="40">
        <f>COUNTIF(Vertices[In-Degree],"&gt;= "&amp;F23)-COUNTIF(Vertices[In-Degree],"&gt;="&amp;F24)</f>
        <v>1</v>
      </c>
      <c r="H23" s="39">
        <f t="shared" si="3"/>
        <v>29.01818181818183</v>
      </c>
      <c r="I23" s="40">
        <f>COUNTIF(Vertices[Out-Degree],"&gt;= "&amp;H23)-COUNTIF(Vertices[Out-Degree],"&gt;="&amp;H24)</f>
        <v>0</v>
      </c>
      <c r="J23" s="39">
        <f t="shared" si="4"/>
        <v>8603.80181830909</v>
      </c>
      <c r="K23" s="40">
        <f>COUNTIF(Vertices[Betweenness Centrality],"&gt;= "&amp;J23)-COUNTIF(Vertices[Betweenness Centrality],"&gt;="&amp;J24)</f>
        <v>0</v>
      </c>
      <c r="L23" s="39">
        <f t="shared" si="5"/>
        <v>0.0016318909090909087</v>
      </c>
      <c r="M23" s="40">
        <f>COUNTIF(Vertices[Closeness Centrality],"&gt;= "&amp;L23)-COUNTIF(Vertices[Closeness Centrality],"&gt;="&amp;L24)</f>
        <v>0</v>
      </c>
      <c r="N23" s="39">
        <f t="shared" si="6"/>
        <v>0.028907454545454535</v>
      </c>
      <c r="O23" s="40">
        <f>COUNTIF(Vertices[Eigenvector Centrality],"&gt;= "&amp;N23)-COUNTIF(Vertices[Eigenvector Centrality],"&gt;="&amp;N24)</f>
        <v>0</v>
      </c>
      <c r="P23" s="39">
        <f t="shared" si="7"/>
        <v>10.395426672727273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3826</v>
      </c>
      <c r="B24" s="34">
        <v>0.459895</v>
      </c>
      <c r="D24" s="32">
        <f t="shared" si="1"/>
        <v>0</v>
      </c>
      <c r="E24" s="3">
        <f>COUNTIF(Vertices[Degree],"&gt;= "&amp;D24)-COUNTIF(Vertices[Degree],"&gt;="&amp;D25)</f>
        <v>0</v>
      </c>
      <c r="F24" s="37">
        <f t="shared" si="2"/>
        <v>22</v>
      </c>
      <c r="G24" s="38">
        <f>COUNTIF(Vertices[In-Degree],"&gt;= "&amp;F24)-COUNTIF(Vertices[In-Degree],"&gt;="&amp;F25)</f>
        <v>0</v>
      </c>
      <c r="H24" s="37">
        <f t="shared" si="3"/>
        <v>30.400000000000013</v>
      </c>
      <c r="I24" s="38">
        <f>COUNTIF(Vertices[Out-Degree],"&gt;= "&amp;H24)-COUNTIF(Vertices[Out-Degree],"&gt;="&amp;H25)</f>
        <v>0</v>
      </c>
      <c r="J24" s="37">
        <f t="shared" si="4"/>
        <v>9013.506666799998</v>
      </c>
      <c r="K24" s="38">
        <f>COUNTIF(Vertices[Betweenness Centrality],"&gt;= "&amp;J24)-COUNTIF(Vertices[Betweenness Centrality],"&gt;="&amp;J25)</f>
        <v>0</v>
      </c>
      <c r="L24" s="37">
        <f t="shared" si="5"/>
        <v>0.0017095999999999995</v>
      </c>
      <c r="M24" s="38">
        <f>COUNTIF(Vertices[Closeness Centrality],"&gt;= "&amp;L24)-COUNTIF(Vertices[Closeness Centrality],"&gt;="&amp;L25)</f>
        <v>0</v>
      </c>
      <c r="N24" s="37">
        <f t="shared" si="6"/>
        <v>0.030283999999999988</v>
      </c>
      <c r="O24" s="38">
        <f>COUNTIF(Vertices[Eigenvector Centrality],"&gt;= "&amp;N24)-COUNTIF(Vertices[Eigenvector Centrality],"&gt;="&amp;N25)</f>
        <v>0</v>
      </c>
      <c r="P24" s="37">
        <f t="shared" si="7"/>
        <v>10.8737708</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126"/>
      <c r="B25" s="126"/>
      <c r="D25" s="32">
        <f t="shared" si="1"/>
        <v>0</v>
      </c>
      <c r="E25" s="3">
        <f>COUNTIF(Vertices[Degree],"&gt;= "&amp;D25)-COUNTIF(Vertices[Degree],"&gt;="&amp;D26)</f>
        <v>0</v>
      </c>
      <c r="F25" s="39">
        <f t="shared" si="2"/>
        <v>23</v>
      </c>
      <c r="G25" s="40">
        <f>COUNTIF(Vertices[In-Degree],"&gt;= "&amp;F25)-COUNTIF(Vertices[In-Degree],"&gt;="&amp;F26)</f>
        <v>0</v>
      </c>
      <c r="H25" s="39">
        <f t="shared" si="3"/>
        <v>31.781818181818196</v>
      </c>
      <c r="I25" s="40">
        <f>COUNTIF(Vertices[Out-Degree],"&gt;= "&amp;H25)-COUNTIF(Vertices[Out-Degree],"&gt;="&amp;H26)</f>
        <v>0</v>
      </c>
      <c r="J25" s="39">
        <f t="shared" si="4"/>
        <v>9423.211515290906</v>
      </c>
      <c r="K25" s="40">
        <f>COUNTIF(Vertices[Betweenness Centrality],"&gt;= "&amp;J25)-COUNTIF(Vertices[Betweenness Centrality],"&gt;="&amp;J26)</f>
        <v>0</v>
      </c>
      <c r="L25" s="39">
        <f t="shared" si="5"/>
        <v>0.0017873090909090903</v>
      </c>
      <c r="M25" s="40">
        <f>COUNTIF(Vertices[Closeness Centrality],"&gt;= "&amp;L25)-COUNTIF(Vertices[Closeness Centrality],"&gt;="&amp;L26)</f>
        <v>16</v>
      </c>
      <c r="N25" s="39">
        <f t="shared" si="6"/>
        <v>0.03166054545454544</v>
      </c>
      <c r="O25" s="40">
        <f>COUNTIF(Vertices[Eigenvector Centrality],"&gt;= "&amp;N25)-COUNTIF(Vertices[Eigenvector Centrality],"&gt;="&amp;N26)</f>
        <v>0</v>
      </c>
      <c r="P25" s="39">
        <f t="shared" si="7"/>
        <v>11.352114927272728</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3827</v>
      </c>
      <c r="B26" s="34" t="s">
        <v>3837</v>
      </c>
      <c r="D26" s="32">
        <f t="shared" si="1"/>
        <v>0</v>
      </c>
      <c r="E26" s="3">
        <f>COUNTIF(Vertices[Degree],"&gt;= "&amp;D26)-COUNTIF(Vertices[Degree],"&gt;="&amp;D28)</f>
        <v>0</v>
      </c>
      <c r="F26" s="37">
        <f t="shared" si="2"/>
        <v>24</v>
      </c>
      <c r="G26" s="38">
        <f>COUNTIF(Vertices[In-Degree],"&gt;= "&amp;F26)-COUNTIF(Vertices[In-Degree],"&gt;="&amp;F28)</f>
        <v>0</v>
      </c>
      <c r="H26" s="37">
        <f t="shared" si="3"/>
        <v>33.16363636363638</v>
      </c>
      <c r="I26" s="38">
        <f>COUNTIF(Vertices[Out-Degree],"&gt;= "&amp;H26)-COUNTIF(Vertices[Out-Degree],"&gt;="&amp;H28)</f>
        <v>0</v>
      </c>
      <c r="J26" s="37">
        <f t="shared" si="4"/>
        <v>9832.916363781815</v>
      </c>
      <c r="K26" s="38">
        <f>COUNTIF(Vertices[Betweenness Centrality],"&gt;= "&amp;J26)-COUNTIF(Vertices[Betweenness Centrality],"&gt;="&amp;J28)</f>
        <v>0</v>
      </c>
      <c r="L26" s="37">
        <f t="shared" si="5"/>
        <v>0.0018650181818181811</v>
      </c>
      <c r="M26" s="38">
        <f>COUNTIF(Vertices[Closeness Centrality],"&gt;= "&amp;L26)-COUNTIF(Vertices[Closeness Centrality],"&gt;="&amp;L28)</f>
        <v>4</v>
      </c>
      <c r="N26" s="37">
        <f t="shared" si="6"/>
        <v>0.0330370909090909</v>
      </c>
      <c r="O26" s="38">
        <f>COUNTIF(Vertices[Eigenvector Centrality],"&gt;= "&amp;N26)-COUNTIF(Vertices[Eigenvector Centrality],"&gt;="&amp;N28)</f>
        <v>0</v>
      </c>
      <c r="P26" s="37">
        <f t="shared" si="7"/>
        <v>11.830459054545456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-141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-68</v>
      </c>
      <c r="T27" s="61"/>
      <c r="U27" s="62">
        <f ca="1">COUNTIF(Vertices[Clustering Coefficient],"&gt;= "&amp;T27)-COUNTIF(Vertices[Clustering Coefficient],"&gt;="&amp;T28)</f>
        <v>0</v>
      </c>
    </row>
    <row r="28" spans="1:21" ht="15">
      <c r="A28" s="34" t="s">
        <v>3828</v>
      </c>
      <c r="B28" s="34" t="s">
        <v>85</v>
      </c>
      <c r="D28" s="32">
        <f>D26+($D$57-$D$2)/BinDivisor</f>
        <v>0</v>
      </c>
      <c r="E28" s="3">
        <f>COUNTIF(Vertices[Degree],"&gt;= "&amp;D28)-COUNTIF(Vertices[Degree],"&gt;="&amp;D40)</f>
        <v>0</v>
      </c>
      <c r="F28" s="39">
        <f>F26+($F$57-$F$2)/BinDivisor</f>
        <v>25</v>
      </c>
      <c r="G28" s="40">
        <f>COUNTIF(Vertices[In-Degree],"&gt;= "&amp;F28)-COUNTIF(Vertices[In-Degree],"&gt;="&amp;F40)</f>
        <v>0</v>
      </c>
      <c r="H28" s="39">
        <f>H26+($H$57-$H$2)/BinDivisor</f>
        <v>34.54545454545456</v>
      </c>
      <c r="I28" s="40">
        <f>COUNTIF(Vertices[Out-Degree],"&gt;= "&amp;H28)-COUNTIF(Vertices[Out-Degree],"&gt;="&amp;H40)</f>
        <v>0</v>
      </c>
      <c r="J28" s="39">
        <f>J26+($J$57-$J$2)/BinDivisor</f>
        <v>10242.621212272723</v>
      </c>
      <c r="K28" s="40">
        <f>COUNTIF(Vertices[Betweenness Centrality],"&gt;= "&amp;J28)-COUNTIF(Vertices[Betweenness Centrality],"&gt;="&amp;J40)</f>
        <v>0</v>
      </c>
      <c r="L28" s="39">
        <f>L26+($L$57-$L$2)/BinDivisor</f>
        <v>0.001942727272727272</v>
      </c>
      <c r="M28" s="40">
        <f>COUNTIF(Vertices[Closeness Centrality],"&gt;= "&amp;L28)-COUNTIF(Vertices[Closeness Centrality],"&gt;="&amp;L40)</f>
        <v>0</v>
      </c>
      <c r="N28" s="39">
        <f>N26+($N$57-$N$2)/BinDivisor</f>
        <v>0.034413636363636355</v>
      </c>
      <c r="O28" s="40">
        <f>COUNTIF(Vertices[Eigenvector Centrality],"&gt;= "&amp;N28)-COUNTIF(Vertices[Eigenvector Centrality],"&gt;="&amp;N40)</f>
        <v>0</v>
      </c>
      <c r="P28" s="39">
        <f>P26+($P$57-$P$2)/BinDivisor</f>
        <v>12.308803181818183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3829</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3830</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3831</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3825</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3832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3833</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3834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3835</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3836</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-141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-68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-141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-68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26</v>
      </c>
      <c r="G40" s="38">
        <f>COUNTIF(Vertices[In-Degree],"&gt;= "&amp;F40)-COUNTIF(Vertices[In-Degree],"&gt;="&amp;F41)</f>
        <v>0</v>
      </c>
      <c r="H40" s="37">
        <f>H28+($H$57-$H$2)/BinDivisor</f>
        <v>35.927272727272744</v>
      </c>
      <c r="I40" s="38">
        <f>COUNTIF(Vertices[Out-Degree],"&gt;= "&amp;H40)-COUNTIF(Vertices[Out-Degree],"&gt;="&amp;H41)</f>
        <v>0</v>
      </c>
      <c r="J40" s="37">
        <f>J28+($J$57-$J$2)/BinDivisor</f>
        <v>10652.326060763631</v>
      </c>
      <c r="K40" s="38">
        <f>COUNTIF(Vertices[Betweenness Centrality],"&gt;= "&amp;J40)-COUNTIF(Vertices[Betweenness Centrality],"&gt;="&amp;J41)</f>
        <v>0</v>
      </c>
      <c r="L40" s="37">
        <f>L28+($L$57-$L$2)/BinDivisor</f>
        <v>0.002020436363636363</v>
      </c>
      <c r="M40" s="38">
        <f>COUNTIF(Vertices[Closeness Centrality],"&gt;= "&amp;L40)-COUNTIF(Vertices[Closeness Centrality],"&gt;="&amp;L41)</f>
        <v>24</v>
      </c>
      <c r="N40" s="37">
        <f>N28+($N$57-$N$2)/BinDivisor</f>
        <v>0.03579018181818181</v>
      </c>
      <c r="O40" s="38">
        <f>COUNTIF(Vertices[Eigenvector Centrality],"&gt;= "&amp;N40)-COUNTIF(Vertices[Eigenvector Centrality],"&gt;="&amp;N41)</f>
        <v>0</v>
      </c>
      <c r="P40" s="37">
        <f>P28+($P$57-$P$2)/BinDivisor</f>
        <v>12.78714730909091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27</v>
      </c>
      <c r="G41" s="40">
        <f>COUNTIF(Vertices[In-Degree],"&gt;= "&amp;F41)-COUNTIF(Vertices[In-Degree],"&gt;="&amp;F42)</f>
        <v>0</v>
      </c>
      <c r="H41" s="39">
        <f aca="true" t="shared" si="12" ref="H41:H56">H40+($H$57-$H$2)/BinDivisor</f>
        <v>37.309090909090926</v>
      </c>
      <c r="I41" s="40">
        <f>COUNTIF(Vertices[Out-Degree],"&gt;= "&amp;H41)-COUNTIF(Vertices[Out-Degree],"&gt;="&amp;H42)</f>
        <v>0</v>
      </c>
      <c r="J41" s="39">
        <f aca="true" t="shared" si="13" ref="J41:J56">J40+($J$57-$J$2)/BinDivisor</f>
        <v>11062.03090925454</v>
      </c>
      <c r="K41" s="40">
        <f>COUNTIF(Vertices[Betweenness Centrality],"&gt;= "&amp;J41)-COUNTIF(Vertices[Betweenness Centrality],"&gt;="&amp;J42)</f>
        <v>0</v>
      </c>
      <c r="L41" s="39">
        <f aca="true" t="shared" si="14" ref="L41:L56">L40+($L$57-$L$2)/BinDivisor</f>
        <v>0.002098145454545454</v>
      </c>
      <c r="M41" s="40">
        <f>COUNTIF(Vertices[Closeness Centrality],"&gt;= "&amp;L41)-COUNTIF(Vertices[Closeness Centrality],"&gt;="&amp;L42)</f>
        <v>13</v>
      </c>
      <c r="N41" s="39">
        <f aca="true" t="shared" si="15" ref="N41:N56">N40+($N$57-$N$2)/BinDivisor</f>
        <v>0.03716672727272727</v>
      </c>
      <c r="O41" s="40">
        <f>COUNTIF(Vertices[Eigenvector Centrality],"&gt;= "&amp;N41)-COUNTIF(Vertices[Eigenvector Centrality],"&gt;="&amp;N42)</f>
        <v>0</v>
      </c>
      <c r="P41" s="39">
        <f aca="true" t="shared" si="16" ref="P41:P56">P40+($P$57-$P$2)/BinDivisor</f>
        <v>13.265491436363638</v>
      </c>
      <c r="Q41" s="40">
        <f>COUNTIF(Vertices[PageRank],"&gt;= "&amp;P41)-COUNTIF(Vertices[PageRank],"&gt;="&amp;P42)</f>
        <v>0</v>
      </c>
      <c r="R41" s="39">
        <f aca="true" t="shared" si="17" ref="R41:R56">R40+($R$57-$R$2)/BinDivisor</f>
        <v>0.490909090909091</v>
      </c>
      <c r="S41" s="44">
        <f>COUNTIF(Vertices[Clustering Coefficient],"&gt;= "&amp;R41)-COUNTIF(Vertices[Clustering Coefficient],"&gt;="&amp;R42)</f>
        <v>20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28</v>
      </c>
      <c r="G42" s="38">
        <f>COUNTIF(Vertices[In-Degree],"&gt;= "&amp;F42)-COUNTIF(Vertices[In-Degree],"&gt;="&amp;F43)</f>
        <v>0</v>
      </c>
      <c r="H42" s="37">
        <f t="shared" si="12"/>
        <v>38.69090909090911</v>
      </c>
      <c r="I42" s="38">
        <f>COUNTIF(Vertices[Out-Degree],"&gt;= "&amp;H42)-COUNTIF(Vertices[Out-Degree],"&gt;="&amp;H43)</f>
        <v>0</v>
      </c>
      <c r="J42" s="37">
        <f t="shared" si="13"/>
        <v>11471.735757745448</v>
      </c>
      <c r="K42" s="38">
        <f>COUNTIF(Vertices[Betweenness Centrality],"&gt;= "&amp;J42)-COUNTIF(Vertices[Betweenness Centrality],"&gt;="&amp;J43)</f>
        <v>0</v>
      </c>
      <c r="L42" s="37">
        <f t="shared" si="14"/>
        <v>0.002175854545454545</v>
      </c>
      <c r="M42" s="38">
        <f>COUNTIF(Vertices[Closeness Centrality],"&gt;= "&amp;L42)-COUNTIF(Vertices[Closeness Centrality],"&gt;="&amp;L43)</f>
        <v>4</v>
      </c>
      <c r="N42" s="37">
        <f t="shared" si="15"/>
        <v>0.038543272727272725</v>
      </c>
      <c r="O42" s="38">
        <f>COUNTIF(Vertices[Eigenvector Centrality],"&gt;= "&amp;N42)-COUNTIF(Vertices[Eigenvector Centrality],"&gt;="&amp;N43)</f>
        <v>0</v>
      </c>
      <c r="P42" s="37">
        <f t="shared" si="16"/>
        <v>13.743835563636365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29</v>
      </c>
      <c r="G43" s="40">
        <f>COUNTIF(Vertices[In-Degree],"&gt;= "&amp;F43)-COUNTIF(Vertices[In-Degree],"&gt;="&amp;F44)</f>
        <v>0</v>
      </c>
      <c r="H43" s="39">
        <f t="shared" si="12"/>
        <v>40.07272727272729</v>
      </c>
      <c r="I43" s="40">
        <f>COUNTIF(Vertices[Out-Degree],"&gt;= "&amp;H43)-COUNTIF(Vertices[Out-Degree],"&gt;="&amp;H44)</f>
        <v>0</v>
      </c>
      <c r="J43" s="39">
        <f t="shared" si="13"/>
        <v>11881.440606236356</v>
      </c>
      <c r="K43" s="40">
        <f>COUNTIF(Vertices[Betweenness Centrality],"&gt;= "&amp;J43)-COUNTIF(Vertices[Betweenness Centrality],"&gt;="&amp;J44)</f>
        <v>0</v>
      </c>
      <c r="L43" s="39">
        <f t="shared" si="14"/>
        <v>0.002253563636363636</v>
      </c>
      <c r="M43" s="40">
        <f>COUNTIF(Vertices[Closeness Centrality],"&gt;= "&amp;L43)-COUNTIF(Vertices[Closeness Centrality],"&gt;="&amp;L44)</f>
        <v>0</v>
      </c>
      <c r="N43" s="39">
        <f t="shared" si="15"/>
        <v>0.03991981818181818</v>
      </c>
      <c r="O43" s="40">
        <f>COUNTIF(Vertices[Eigenvector Centrality],"&gt;= "&amp;N43)-COUNTIF(Vertices[Eigenvector Centrality],"&gt;="&amp;N44)</f>
        <v>0</v>
      </c>
      <c r="P43" s="39">
        <f t="shared" si="16"/>
        <v>14.222179690909092</v>
      </c>
      <c r="Q43" s="40">
        <f>COUNTIF(Vertices[PageRank],"&gt;= "&amp;P43)-COUNTIF(Vertices[PageRank],"&gt;="&amp;P44)</f>
        <v>0</v>
      </c>
      <c r="R43" s="39">
        <f t="shared" si="17"/>
        <v>0.5272727272727273</v>
      </c>
      <c r="S43" s="44">
        <f>COUNTIF(Vertices[Clustering Coefficient],"&gt;= "&amp;R43)-COUNTIF(Vertices[Clustering Coefficient],"&gt;="&amp;R44)</f>
        <v>2</v>
      </c>
      <c r="T43" s="39" t="e">
        <f ca="1" t="shared" si="18"/>
        <v>#REF!</v>
      </c>
      <c r="U43" s="40" t="e">
        <f ca="1" t="shared" si="0"/>
        <v>#REF!</v>
      </c>
    </row>
    <row r="44" spans="1:21" ht="15">
      <c r="A44" s="33"/>
      <c r="B44" s="33"/>
      <c r="D44" s="32">
        <f t="shared" si="10"/>
        <v>0</v>
      </c>
      <c r="E44" s="3">
        <f>COUNTIF(Vertices[Degree],"&gt;= "&amp;D44)-COUNTIF(Vertices[Degree],"&gt;="&amp;D45)</f>
        <v>0</v>
      </c>
      <c r="F44" s="37">
        <f t="shared" si="11"/>
        <v>30</v>
      </c>
      <c r="G44" s="38">
        <f>COUNTIF(Vertices[In-Degree],"&gt;= "&amp;F44)-COUNTIF(Vertices[In-Degree],"&gt;="&amp;F45)</f>
        <v>0</v>
      </c>
      <c r="H44" s="37">
        <f t="shared" si="12"/>
        <v>41.454545454545475</v>
      </c>
      <c r="I44" s="38">
        <f>COUNTIF(Vertices[Out-Degree],"&gt;= "&amp;H44)-COUNTIF(Vertices[Out-Degree],"&gt;="&amp;H45)</f>
        <v>0</v>
      </c>
      <c r="J44" s="37">
        <f t="shared" si="13"/>
        <v>12291.145454727264</v>
      </c>
      <c r="K44" s="38">
        <f>COUNTIF(Vertices[Betweenness Centrality],"&gt;= "&amp;J44)-COUNTIF(Vertices[Betweenness Centrality],"&gt;="&amp;J45)</f>
        <v>0</v>
      </c>
      <c r="L44" s="37">
        <f t="shared" si="14"/>
        <v>0.002331272727272727</v>
      </c>
      <c r="M44" s="38">
        <f>COUNTIF(Vertices[Closeness Centrality],"&gt;= "&amp;L44)-COUNTIF(Vertices[Closeness Centrality],"&gt;="&amp;L45)</f>
        <v>0</v>
      </c>
      <c r="N44" s="37">
        <f t="shared" si="15"/>
        <v>0.04129636363636364</v>
      </c>
      <c r="O44" s="38">
        <f>COUNTIF(Vertices[Eigenvector Centrality],"&gt;= "&amp;N44)-COUNTIF(Vertices[Eigenvector Centrality],"&gt;="&amp;N45)</f>
        <v>0</v>
      </c>
      <c r="P44" s="37">
        <f t="shared" si="16"/>
        <v>14.70052381818182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31</v>
      </c>
      <c r="G45" s="40">
        <f>COUNTIF(Vertices[In-Degree],"&gt;= "&amp;F45)-COUNTIF(Vertices[In-Degree],"&gt;="&amp;F46)</f>
        <v>1</v>
      </c>
      <c r="H45" s="39">
        <f t="shared" si="12"/>
        <v>42.83636363636366</v>
      </c>
      <c r="I45" s="40">
        <f>COUNTIF(Vertices[Out-Degree],"&gt;= "&amp;H45)-COUNTIF(Vertices[Out-Degree],"&gt;="&amp;H46)</f>
        <v>0</v>
      </c>
      <c r="J45" s="39">
        <f t="shared" si="13"/>
        <v>12700.850303218172</v>
      </c>
      <c r="K45" s="40">
        <f>COUNTIF(Vertices[Betweenness Centrality],"&gt;= "&amp;J45)-COUNTIF(Vertices[Betweenness Centrality],"&gt;="&amp;J46)</f>
        <v>0</v>
      </c>
      <c r="L45" s="39">
        <f t="shared" si="14"/>
        <v>0.002408981818181818</v>
      </c>
      <c r="M45" s="40">
        <f>COUNTIF(Vertices[Closeness Centrality],"&gt;= "&amp;L45)-COUNTIF(Vertices[Closeness Centrality],"&gt;="&amp;L46)</f>
        <v>0</v>
      </c>
      <c r="N45" s="39">
        <f t="shared" si="15"/>
        <v>0.042672909090909095</v>
      </c>
      <c r="O45" s="40">
        <f>COUNTIF(Vertices[Eigenvector Centrality],"&gt;= "&amp;N45)-COUNTIF(Vertices[Eigenvector Centrality],"&gt;="&amp;N46)</f>
        <v>0</v>
      </c>
      <c r="P45" s="39">
        <f t="shared" si="16"/>
        <v>15.178867945454547</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32</v>
      </c>
      <c r="G46" s="38">
        <f>COUNTIF(Vertices[In-Degree],"&gt;= "&amp;F46)-COUNTIF(Vertices[In-Degree],"&gt;="&amp;F47)</f>
        <v>0</v>
      </c>
      <c r="H46" s="37">
        <f t="shared" si="12"/>
        <v>44.21818181818184</v>
      </c>
      <c r="I46" s="38">
        <f>COUNTIF(Vertices[Out-Degree],"&gt;= "&amp;H46)-COUNTIF(Vertices[Out-Degree],"&gt;="&amp;H47)</f>
        <v>0</v>
      </c>
      <c r="J46" s="37">
        <f t="shared" si="13"/>
        <v>13110.55515170908</v>
      </c>
      <c r="K46" s="38">
        <f>COUNTIF(Vertices[Betweenness Centrality],"&gt;= "&amp;J46)-COUNTIF(Vertices[Betweenness Centrality],"&gt;="&amp;J47)</f>
        <v>0</v>
      </c>
      <c r="L46" s="37">
        <f t="shared" si="14"/>
        <v>0.002486690909090909</v>
      </c>
      <c r="M46" s="38">
        <f>COUNTIF(Vertices[Closeness Centrality],"&gt;= "&amp;L46)-COUNTIF(Vertices[Closeness Centrality],"&gt;="&amp;L47)</f>
        <v>79</v>
      </c>
      <c r="N46" s="37">
        <f t="shared" si="15"/>
        <v>0.04404945454545455</v>
      </c>
      <c r="O46" s="38">
        <f>COUNTIF(Vertices[Eigenvector Centrality],"&gt;= "&amp;N46)-COUNTIF(Vertices[Eigenvector Centrality],"&gt;="&amp;N47)</f>
        <v>0</v>
      </c>
      <c r="P46" s="37">
        <f t="shared" si="16"/>
        <v>15.657212072727274</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33</v>
      </c>
      <c r="G47" s="40">
        <f>COUNTIF(Vertices[In-Degree],"&gt;= "&amp;F47)-COUNTIF(Vertices[In-Degree],"&gt;="&amp;F48)</f>
        <v>0</v>
      </c>
      <c r="H47" s="39">
        <f t="shared" si="12"/>
        <v>45.60000000000002</v>
      </c>
      <c r="I47" s="40">
        <f>COUNTIF(Vertices[Out-Degree],"&gt;= "&amp;H47)-COUNTIF(Vertices[Out-Degree],"&gt;="&amp;H48)</f>
        <v>0</v>
      </c>
      <c r="J47" s="39">
        <f t="shared" si="13"/>
        <v>13520.260000199989</v>
      </c>
      <c r="K47" s="40">
        <f>COUNTIF(Vertices[Betweenness Centrality],"&gt;= "&amp;J47)-COUNTIF(Vertices[Betweenness Centrality],"&gt;="&amp;J48)</f>
        <v>0</v>
      </c>
      <c r="L47" s="39">
        <f t="shared" si="14"/>
        <v>0.0025644</v>
      </c>
      <c r="M47" s="40">
        <f>COUNTIF(Vertices[Closeness Centrality],"&gt;= "&amp;L47)-COUNTIF(Vertices[Closeness Centrality],"&gt;="&amp;L48)</f>
        <v>3</v>
      </c>
      <c r="N47" s="39">
        <f t="shared" si="15"/>
        <v>0.04542600000000001</v>
      </c>
      <c r="O47" s="40">
        <f>COUNTIF(Vertices[Eigenvector Centrality],"&gt;= "&amp;N47)-COUNTIF(Vertices[Eigenvector Centrality],"&gt;="&amp;N48)</f>
        <v>0</v>
      </c>
      <c r="P47" s="39">
        <f t="shared" si="16"/>
        <v>16.1355562</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34</v>
      </c>
      <c r="G48" s="38">
        <f>COUNTIF(Vertices[In-Degree],"&gt;= "&amp;F48)-COUNTIF(Vertices[In-Degree],"&gt;="&amp;F49)</f>
        <v>0</v>
      </c>
      <c r="H48" s="37">
        <f t="shared" si="12"/>
        <v>46.981818181818205</v>
      </c>
      <c r="I48" s="38">
        <f>COUNTIF(Vertices[Out-Degree],"&gt;= "&amp;H48)-COUNTIF(Vertices[Out-Degree],"&gt;="&amp;H49)</f>
        <v>0</v>
      </c>
      <c r="J48" s="37">
        <f t="shared" si="13"/>
        <v>13929.964848690897</v>
      </c>
      <c r="K48" s="38">
        <f>COUNTIF(Vertices[Betweenness Centrality],"&gt;= "&amp;J48)-COUNTIF(Vertices[Betweenness Centrality],"&gt;="&amp;J49)</f>
        <v>0</v>
      </c>
      <c r="L48" s="37">
        <f t="shared" si="14"/>
        <v>0.002642109090909091</v>
      </c>
      <c r="M48" s="38">
        <f>COUNTIF(Vertices[Closeness Centrality],"&gt;= "&amp;L48)-COUNTIF(Vertices[Closeness Centrality],"&gt;="&amp;L49)</f>
        <v>12</v>
      </c>
      <c r="N48" s="37">
        <f t="shared" si="15"/>
        <v>0.046802545454545465</v>
      </c>
      <c r="O48" s="38">
        <f>COUNTIF(Vertices[Eigenvector Centrality],"&gt;= "&amp;N48)-COUNTIF(Vertices[Eigenvector Centrality],"&gt;="&amp;N49)</f>
        <v>0</v>
      </c>
      <c r="P48" s="37">
        <f t="shared" si="16"/>
        <v>16.613900327272727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35</v>
      </c>
      <c r="G49" s="40">
        <f>COUNTIF(Vertices[In-Degree],"&gt;= "&amp;F49)-COUNTIF(Vertices[In-Degree],"&gt;="&amp;F50)</f>
        <v>0</v>
      </c>
      <c r="H49" s="39">
        <f t="shared" si="12"/>
        <v>48.36363636363639</v>
      </c>
      <c r="I49" s="40">
        <f>COUNTIF(Vertices[Out-Degree],"&gt;= "&amp;H49)-COUNTIF(Vertices[Out-Degree],"&gt;="&amp;H50)</f>
        <v>0</v>
      </c>
      <c r="J49" s="39">
        <f t="shared" si="13"/>
        <v>14339.669697181806</v>
      </c>
      <c r="K49" s="40">
        <f>COUNTIF(Vertices[Betweenness Centrality],"&gt;= "&amp;J49)-COUNTIF(Vertices[Betweenness Centrality],"&gt;="&amp;J50)</f>
        <v>0</v>
      </c>
      <c r="L49" s="39">
        <f t="shared" si="14"/>
        <v>0.002719818181818182</v>
      </c>
      <c r="M49" s="40">
        <f>COUNTIF(Vertices[Closeness Centrality],"&gt;= "&amp;L49)-COUNTIF(Vertices[Closeness Centrality],"&gt;="&amp;L50)</f>
        <v>2</v>
      </c>
      <c r="N49" s="39">
        <f t="shared" si="15"/>
        <v>0.04817909090909092</v>
      </c>
      <c r="O49" s="40">
        <f>COUNTIF(Vertices[Eigenvector Centrality],"&gt;= "&amp;N49)-COUNTIF(Vertices[Eigenvector Centrality],"&gt;="&amp;N50)</f>
        <v>0</v>
      </c>
      <c r="P49" s="39">
        <f t="shared" si="16"/>
        <v>17.092244454545455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36</v>
      </c>
      <c r="G50" s="38">
        <f>COUNTIF(Vertices[In-Degree],"&gt;= "&amp;F50)-COUNTIF(Vertices[In-Degree],"&gt;="&amp;F51)</f>
        <v>0</v>
      </c>
      <c r="H50" s="37">
        <f t="shared" si="12"/>
        <v>49.74545454545457</v>
      </c>
      <c r="I50" s="38">
        <f>COUNTIF(Vertices[Out-Degree],"&gt;= "&amp;H50)-COUNTIF(Vertices[Out-Degree],"&gt;="&amp;H51)</f>
        <v>0</v>
      </c>
      <c r="J50" s="37">
        <f t="shared" si="13"/>
        <v>14749.374545672714</v>
      </c>
      <c r="K50" s="38">
        <f>COUNTIF(Vertices[Betweenness Centrality],"&gt;= "&amp;J50)-COUNTIF(Vertices[Betweenness Centrality],"&gt;="&amp;J51)</f>
        <v>0</v>
      </c>
      <c r="L50" s="37">
        <f t="shared" si="14"/>
        <v>0.0027975272727272732</v>
      </c>
      <c r="M50" s="38">
        <f>COUNTIF(Vertices[Closeness Centrality],"&gt;= "&amp;L50)-COUNTIF(Vertices[Closeness Centrality],"&gt;="&amp;L51)</f>
        <v>1</v>
      </c>
      <c r="N50" s="37">
        <f t="shared" si="15"/>
        <v>0.04955563636363638</v>
      </c>
      <c r="O50" s="38">
        <f>COUNTIF(Vertices[Eigenvector Centrality],"&gt;= "&amp;N50)-COUNTIF(Vertices[Eigenvector Centrality],"&gt;="&amp;N51)</f>
        <v>0</v>
      </c>
      <c r="P50" s="37">
        <f t="shared" si="16"/>
        <v>17.570588581818182</v>
      </c>
      <c r="Q50" s="38">
        <f>COUNTIF(Vertices[PageRank],"&gt;= "&amp;P50)-COUNTIF(Vertices[PageRank],"&gt;="&amp;P51)</f>
        <v>0</v>
      </c>
      <c r="R50" s="37">
        <f t="shared" si="17"/>
        <v>0.6545454545454547</v>
      </c>
      <c r="S50" s="43">
        <f>COUNTIF(Vertices[Clustering Coefficient],"&gt;= "&amp;R50)-COUNTIF(Vertices[Clustering Coefficient],"&gt;="&amp;R51)</f>
        <v>13</v>
      </c>
      <c r="T50" s="37" t="e">
        <f ca="1" t="shared" si="18"/>
        <v>#REF!</v>
      </c>
      <c r="U50" s="38" t="e">
        <f ca="1" t="shared" si="0"/>
        <v>#REF!</v>
      </c>
    </row>
    <row r="51" spans="4:21" ht="15">
      <c r="D51" s="32">
        <f t="shared" si="10"/>
        <v>0</v>
      </c>
      <c r="E51" s="3">
        <f>COUNTIF(Vertices[Degree],"&gt;= "&amp;D51)-COUNTIF(Vertices[Degree],"&gt;="&amp;D52)</f>
        <v>0</v>
      </c>
      <c r="F51" s="39">
        <f t="shared" si="11"/>
        <v>37</v>
      </c>
      <c r="G51" s="40">
        <f>COUNTIF(Vertices[In-Degree],"&gt;= "&amp;F51)-COUNTIF(Vertices[In-Degree],"&gt;="&amp;F52)</f>
        <v>0</v>
      </c>
      <c r="H51" s="39">
        <f t="shared" si="12"/>
        <v>51.127272727272754</v>
      </c>
      <c r="I51" s="40">
        <f>COUNTIF(Vertices[Out-Degree],"&gt;= "&amp;H51)-COUNTIF(Vertices[Out-Degree],"&gt;="&amp;H52)</f>
        <v>0</v>
      </c>
      <c r="J51" s="39">
        <f t="shared" si="13"/>
        <v>15159.079394163622</v>
      </c>
      <c r="K51" s="40">
        <f>COUNTIF(Vertices[Betweenness Centrality],"&gt;= "&amp;J51)-COUNTIF(Vertices[Betweenness Centrality],"&gt;="&amp;J52)</f>
        <v>0</v>
      </c>
      <c r="L51" s="39">
        <f t="shared" si="14"/>
        <v>0.0028752363636363643</v>
      </c>
      <c r="M51" s="40">
        <f>COUNTIF(Vertices[Closeness Centrality],"&gt;= "&amp;L51)-COUNTIF(Vertices[Closeness Centrality],"&gt;="&amp;L52)</f>
        <v>0</v>
      </c>
      <c r="N51" s="39">
        <f t="shared" si="15"/>
        <v>0.050932181818181835</v>
      </c>
      <c r="O51" s="40">
        <f>COUNTIF(Vertices[Eigenvector Centrality],"&gt;= "&amp;N51)-COUNTIF(Vertices[Eigenvector Centrality],"&gt;="&amp;N52)</f>
        <v>0</v>
      </c>
      <c r="P51" s="39">
        <f t="shared" si="16"/>
        <v>18.04893270909091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38</v>
      </c>
      <c r="G52" s="38">
        <f>COUNTIF(Vertices[In-Degree],"&gt;= "&amp;F52)-COUNTIF(Vertices[In-Degree],"&gt;="&amp;F53)</f>
        <v>0</v>
      </c>
      <c r="H52" s="37">
        <f t="shared" si="12"/>
        <v>52.509090909090936</v>
      </c>
      <c r="I52" s="38">
        <f>COUNTIF(Vertices[Out-Degree],"&gt;= "&amp;H52)-COUNTIF(Vertices[Out-Degree],"&gt;="&amp;H53)</f>
        <v>0</v>
      </c>
      <c r="J52" s="37">
        <f t="shared" si="13"/>
        <v>15568.78424265453</v>
      </c>
      <c r="K52" s="38">
        <f>COUNTIF(Vertices[Betweenness Centrality],"&gt;= "&amp;J52)-COUNTIF(Vertices[Betweenness Centrality],"&gt;="&amp;J53)</f>
        <v>0</v>
      </c>
      <c r="L52" s="37">
        <f t="shared" si="14"/>
        <v>0.0029529454545454553</v>
      </c>
      <c r="M52" s="38">
        <f>COUNTIF(Vertices[Closeness Centrality],"&gt;= "&amp;L52)-COUNTIF(Vertices[Closeness Centrality],"&gt;="&amp;L53)</f>
        <v>0</v>
      </c>
      <c r="N52" s="37">
        <f t="shared" si="15"/>
        <v>0.05230872727272729</v>
      </c>
      <c r="O52" s="38">
        <f>COUNTIF(Vertices[Eigenvector Centrality],"&gt;= "&amp;N52)-COUNTIF(Vertices[Eigenvector Centrality],"&gt;="&amp;N53)</f>
        <v>0</v>
      </c>
      <c r="P52" s="37">
        <f t="shared" si="16"/>
        <v>18.527276836363637</v>
      </c>
      <c r="Q52" s="38">
        <f>COUNTIF(Vertices[PageRank],"&gt;= "&amp;P52)-COUNTIF(Vertices[PageRank],"&gt;="&amp;P53)</f>
        <v>0</v>
      </c>
      <c r="R52" s="37">
        <f t="shared" si="17"/>
        <v>0.690909090909091</v>
      </c>
      <c r="S52" s="43">
        <f>COUNTIF(Vertices[Clustering Coefficient],"&gt;= "&amp;R52)-COUNTIF(Vertices[Clustering Coefficient],"&gt;="&amp;R53)</f>
        <v>1</v>
      </c>
      <c r="T52" s="37" t="e">
        <f ca="1" t="shared" si="18"/>
        <v>#REF!</v>
      </c>
      <c r="U52" s="38" t="e">
        <f ca="1" t="shared" si="0"/>
        <v>#REF!</v>
      </c>
    </row>
    <row r="53" spans="4:21" ht="15">
      <c r="D53" s="32">
        <f t="shared" si="10"/>
        <v>0</v>
      </c>
      <c r="E53" s="3">
        <f>COUNTIF(Vertices[Degree],"&gt;= "&amp;D53)-COUNTIF(Vertices[Degree],"&gt;="&amp;D54)</f>
        <v>0</v>
      </c>
      <c r="F53" s="39">
        <f t="shared" si="11"/>
        <v>39</v>
      </c>
      <c r="G53" s="40">
        <f>COUNTIF(Vertices[In-Degree],"&gt;= "&amp;F53)-COUNTIF(Vertices[In-Degree],"&gt;="&amp;F54)</f>
        <v>0</v>
      </c>
      <c r="H53" s="39">
        <f t="shared" si="12"/>
        <v>53.89090909090912</v>
      </c>
      <c r="I53" s="40">
        <f>COUNTIF(Vertices[Out-Degree],"&gt;= "&amp;H53)-COUNTIF(Vertices[Out-Degree],"&gt;="&amp;H54)</f>
        <v>0</v>
      </c>
      <c r="J53" s="39">
        <f t="shared" si="13"/>
        <v>15978.489091145439</v>
      </c>
      <c r="K53" s="40">
        <f>COUNTIF(Vertices[Betweenness Centrality],"&gt;= "&amp;J53)-COUNTIF(Vertices[Betweenness Centrality],"&gt;="&amp;J54)</f>
        <v>0</v>
      </c>
      <c r="L53" s="39">
        <f t="shared" si="14"/>
        <v>0.0030306545454545464</v>
      </c>
      <c r="M53" s="40">
        <f>COUNTIF(Vertices[Closeness Centrality],"&gt;= "&amp;L53)-COUNTIF(Vertices[Closeness Centrality],"&gt;="&amp;L54)</f>
        <v>0</v>
      </c>
      <c r="N53" s="39">
        <f t="shared" si="15"/>
        <v>0.05368527272727275</v>
      </c>
      <c r="O53" s="40">
        <f>COUNTIF(Vertices[Eigenvector Centrality],"&gt;= "&amp;N53)-COUNTIF(Vertices[Eigenvector Centrality],"&gt;="&amp;N54)</f>
        <v>0</v>
      </c>
      <c r="P53" s="39">
        <f t="shared" si="16"/>
        <v>19.005620963636364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40</v>
      </c>
      <c r="G54" s="38">
        <f>COUNTIF(Vertices[In-Degree],"&gt;= "&amp;F54)-COUNTIF(Vertices[In-Degree],"&gt;="&amp;F55)</f>
        <v>0</v>
      </c>
      <c r="H54" s="37">
        <f t="shared" si="12"/>
        <v>55.2727272727273</v>
      </c>
      <c r="I54" s="38">
        <f>COUNTIF(Vertices[Out-Degree],"&gt;= "&amp;H54)-COUNTIF(Vertices[Out-Degree],"&gt;="&amp;H55)</f>
        <v>0</v>
      </c>
      <c r="J54" s="37">
        <f t="shared" si="13"/>
        <v>16388.19393963635</v>
      </c>
      <c r="K54" s="38">
        <f>COUNTIF(Vertices[Betweenness Centrality],"&gt;= "&amp;J54)-COUNTIF(Vertices[Betweenness Centrality],"&gt;="&amp;J55)</f>
        <v>0</v>
      </c>
      <c r="L54" s="37">
        <f t="shared" si="14"/>
        <v>0.0031083636363636374</v>
      </c>
      <c r="M54" s="38">
        <f>COUNTIF(Vertices[Closeness Centrality],"&gt;= "&amp;L54)-COUNTIF(Vertices[Closeness Centrality],"&gt;="&amp;L55)</f>
        <v>1</v>
      </c>
      <c r="N54" s="37">
        <f t="shared" si="15"/>
        <v>0.055061818181818205</v>
      </c>
      <c r="O54" s="38">
        <f>COUNTIF(Vertices[Eigenvector Centrality],"&gt;= "&amp;N54)-COUNTIF(Vertices[Eigenvector Centrality],"&gt;="&amp;N55)</f>
        <v>0</v>
      </c>
      <c r="P54" s="37">
        <f t="shared" si="16"/>
        <v>19.48396509090909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41</v>
      </c>
      <c r="G55" s="40">
        <f>COUNTIF(Vertices[In-Degree],"&gt;= "&amp;F55)-COUNTIF(Vertices[In-Degree],"&gt;="&amp;F56)</f>
        <v>0</v>
      </c>
      <c r="H55" s="39">
        <f t="shared" si="12"/>
        <v>56.654545454545485</v>
      </c>
      <c r="I55" s="40">
        <f>COUNTIF(Vertices[Out-Degree],"&gt;= "&amp;H55)-COUNTIF(Vertices[Out-Degree],"&gt;="&amp;H56)</f>
        <v>0</v>
      </c>
      <c r="J55" s="39">
        <f t="shared" si="13"/>
        <v>16797.89878812726</v>
      </c>
      <c r="K55" s="40">
        <f>COUNTIF(Vertices[Betweenness Centrality],"&gt;= "&amp;J55)-COUNTIF(Vertices[Betweenness Centrality],"&gt;="&amp;J56)</f>
        <v>0</v>
      </c>
      <c r="L55" s="39">
        <f t="shared" si="14"/>
        <v>0.0031860727272727284</v>
      </c>
      <c r="M55" s="40">
        <f>COUNTIF(Vertices[Closeness Centrality],"&gt;= "&amp;L55)-COUNTIF(Vertices[Closeness Centrality],"&gt;="&amp;L56)</f>
        <v>1</v>
      </c>
      <c r="N55" s="39">
        <f t="shared" si="15"/>
        <v>0.05643836363636366</v>
      </c>
      <c r="O55" s="40">
        <f>COUNTIF(Vertices[Eigenvector Centrality],"&gt;= "&amp;N55)-COUNTIF(Vertices[Eigenvector Centrality],"&gt;="&amp;N56)</f>
        <v>0</v>
      </c>
      <c r="P55" s="39">
        <f t="shared" si="16"/>
        <v>19.96230921818182</v>
      </c>
      <c r="Q55" s="40">
        <f>COUNTIF(Vertices[PageRank],"&gt;= "&amp;P55)-COUNTIF(Vertices[PageRank],"&gt;="&amp;P56)</f>
        <v>0</v>
      </c>
      <c r="R55" s="39">
        <f t="shared" si="17"/>
        <v>0.7454545454545456</v>
      </c>
      <c r="S55" s="44">
        <f>COUNTIF(Vertices[Clustering Coefficient],"&gt;= "&amp;R55)-COUNTIF(Vertices[Clustering Coefficient],"&gt;="&amp;R56)</f>
        <v>2</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42</v>
      </c>
      <c r="G56" s="38">
        <f>COUNTIF(Vertices[In-Degree],"&gt;= "&amp;F56)-COUNTIF(Vertices[In-Degree],"&gt;="&amp;F57)</f>
        <v>0</v>
      </c>
      <c r="H56" s="37">
        <f t="shared" si="12"/>
        <v>58.03636363636367</v>
      </c>
      <c r="I56" s="38">
        <f>COUNTIF(Vertices[Out-Degree],"&gt;= "&amp;H56)-COUNTIF(Vertices[Out-Degree],"&gt;="&amp;H57)</f>
        <v>0</v>
      </c>
      <c r="J56" s="37">
        <f t="shared" si="13"/>
        <v>17207.60363661817</v>
      </c>
      <c r="K56" s="38">
        <f>COUNTIF(Vertices[Betweenness Centrality],"&gt;= "&amp;J56)-COUNTIF(Vertices[Betweenness Centrality],"&gt;="&amp;J57)</f>
        <v>0</v>
      </c>
      <c r="L56" s="37">
        <f t="shared" si="14"/>
        <v>0.0032637818181818195</v>
      </c>
      <c r="M56" s="38">
        <f>COUNTIF(Vertices[Closeness Centrality],"&gt;= "&amp;L56)-COUNTIF(Vertices[Closeness Centrality],"&gt;="&amp;L57)</f>
        <v>0</v>
      </c>
      <c r="N56" s="37">
        <f t="shared" si="15"/>
        <v>0.05781490909090912</v>
      </c>
      <c r="O56" s="38">
        <f>COUNTIF(Vertices[Eigenvector Centrality],"&gt;= "&amp;N56)-COUNTIF(Vertices[Eigenvector Centrality],"&gt;="&amp;N57)</f>
        <v>0</v>
      </c>
      <c r="P56" s="37">
        <f t="shared" si="16"/>
        <v>20.440653345454546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55</v>
      </c>
      <c r="G57" s="42">
        <f>COUNTIF(Vertices[In-Degree],"&gt;= "&amp;F57)-COUNTIF(Vertices[In-Degree],"&gt;="&amp;F58)</f>
        <v>1</v>
      </c>
      <c r="H57" s="41">
        <f>MAX(Vertices[Out-Degree])</f>
        <v>76</v>
      </c>
      <c r="I57" s="42">
        <f>COUNTIF(Vertices[Out-Degree],"&gt;= "&amp;H57)-COUNTIF(Vertices[Out-Degree],"&gt;="&amp;H58)</f>
        <v>1</v>
      </c>
      <c r="J57" s="41">
        <f>MAX(Vertices[Betweenness Centrality])</f>
        <v>22533.766667</v>
      </c>
      <c r="K57" s="42">
        <f>COUNTIF(Vertices[Betweenness Centrality],"&gt;= "&amp;J57)-COUNTIF(Vertices[Betweenness Centrality],"&gt;="&amp;J58)</f>
        <v>1</v>
      </c>
      <c r="L57" s="41">
        <f>MAX(Vertices[Closeness Centrality])</f>
        <v>0.004274</v>
      </c>
      <c r="M57" s="42">
        <f>COUNTIF(Vertices[Closeness Centrality],"&gt;= "&amp;L57)-COUNTIF(Vertices[Closeness Centrality],"&gt;="&amp;L58)</f>
        <v>1</v>
      </c>
      <c r="N57" s="41">
        <f>MAX(Vertices[Eigenvector Centrality])</f>
        <v>0.07571</v>
      </c>
      <c r="O57" s="42">
        <f>COUNTIF(Vertices[Eigenvector Centrality],"&gt;= "&amp;N57)-COUNTIF(Vertices[Eigenvector Centrality],"&gt;="&amp;N58)</f>
        <v>1</v>
      </c>
      <c r="P57" s="41">
        <f>MAX(Vertices[PageRank])</f>
        <v>26.659127</v>
      </c>
      <c r="Q57" s="42">
        <f>COUNTIF(Vertices[PageRank],"&gt;= "&amp;P57)-COUNTIF(Vertices[PageRank],"&gt;="&amp;P58)</f>
        <v>1</v>
      </c>
      <c r="R57" s="41">
        <f>MAX(Vertices[Clustering Coefficient])</f>
        <v>1</v>
      </c>
      <c r="S57" s="45">
        <f>COUNTIF(Vertices[Clustering Coefficient],"&gt;= "&amp;R57)-COUNTIF(Vertices[Clustering Coefficient],"&gt;="&amp;R58)</f>
        <v>26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55</v>
      </c>
    </row>
    <row r="71" spans="1:2" ht="15">
      <c r="A71" s="33" t="s">
        <v>90</v>
      </c>
      <c r="B71" s="47">
        <f>_xlfn.IFERROR(AVERAGE(Vertices[In-Degree]),NoMetricMessage)</f>
        <v>1.9352941176470588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76</v>
      </c>
    </row>
    <row r="85" spans="1:2" ht="15">
      <c r="A85" s="33" t="s">
        <v>96</v>
      </c>
      <c r="B85" s="47">
        <f>_xlfn.IFERROR(AVERAGE(Vertices[Out-Degree]),NoMetricMessage)</f>
        <v>1.9352941176470588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22533.766667</v>
      </c>
    </row>
    <row r="99" spans="1:2" ht="15">
      <c r="A99" s="33" t="s">
        <v>102</v>
      </c>
      <c r="B99" s="47">
        <f>_xlfn.IFERROR(AVERAGE(Vertices[Betweenness Centrality]),NoMetricMessage)</f>
        <v>264.0352941176471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0.004274</v>
      </c>
    </row>
    <row r="113" spans="1:2" ht="15">
      <c r="A113" s="33" t="s">
        <v>108</v>
      </c>
      <c r="B113" s="47">
        <f>_xlfn.IFERROR(AVERAGE(Vertices[Closeness Centrality]),NoMetricMessage)</f>
        <v>0.002279500000000001</v>
      </c>
    </row>
    <row r="114" spans="1:2" ht="15">
      <c r="A114" s="33" t="s">
        <v>109</v>
      </c>
      <c r="B114" s="47">
        <f>_xlfn.IFERROR(MEDIAN(Vertices[Closeness Centrality]),NoMetricMessage)</f>
        <v>0.002519</v>
      </c>
    </row>
    <row r="125" spans="1:2" ht="15">
      <c r="A125" s="33" t="s">
        <v>112</v>
      </c>
      <c r="B125" s="47">
        <f>IF(COUNT(Vertices[Eigenvector Centrality])&gt;0,N2,NoMetricMessage)</f>
        <v>0</v>
      </c>
    </row>
    <row r="126" spans="1:2" ht="15">
      <c r="A126" s="33" t="s">
        <v>113</v>
      </c>
      <c r="B126" s="47">
        <f>IF(COUNT(Vertices[Eigenvector Centrality])&gt;0,N57,NoMetricMessage)</f>
        <v>0.07571</v>
      </c>
    </row>
    <row r="127" spans="1:2" ht="15">
      <c r="A127" s="33" t="s">
        <v>114</v>
      </c>
      <c r="B127" s="47">
        <f>_xlfn.IFERROR(AVERAGE(Vertices[Eigenvector Centrality]),NoMetricMessage)</f>
        <v>0.00588225882352941</v>
      </c>
    </row>
    <row r="128" spans="1:2" ht="15">
      <c r="A128" s="33" t="s">
        <v>115</v>
      </c>
      <c r="B128" s="47">
        <f>_xlfn.IFERROR(MEDIAN(Vertices[Eigenvector Centrality]),NoMetricMessage)</f>
        <v>0.006449</v>
      </c>
    </row>
    <row r="139" spans="1:2" ht="15">
      <c r="A139" s="33" t="s">
        <v>140</v>
      </c>
      <c r="B139" s="47">
        <f>IF(COUNT(Vertices[PageRank])&gt;0,P2,NoMetricMessage)</f>
        <v>0.3502</v>
      </c>
    </row>
    <row r="140" spans="1:2" ht="15">
      <c r="A140" s="33" t="s">
        <v>141</v>
      </c>
      <c r="B140" s="47">
        <f>IF(COUNT(Vertices[PageRank])&gt;0,P57,NoMetricMessage)</f>
        <v>26.659127</v>
      </c>
    </row>
    <row r="141" spans="1:2" ht="15">
      <c r="A141" s="33" t="s">
        <v>142</v>
      </c>
      <c r="B141" s="47">
        <f>_xlfn.IFERROR(AVERAGE(Vertices[PageRank]),NoMetricMessage)</f>
        <v>0.9999968411764694</v>
      </c>
    </row>
    <row r="142" spans="1:2" ht="15">
      <c r="A142" s="33" t="s">
        <v>143</v>
      </c>
      <c r="B142" s="47">
        <f>_xlfn.IFERROR(MEDIAN(Vertices[PageRank]),NoMetricMessage)</f>
        <v>0.65239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0.33966754957114814</v>
      </c>
    </row>
    <row r="156" spans="1:2" ht="15">
      <c r="A156" s="33" t="s">
        <v>121</v>
      </c>
      <c r="B156" s="47">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2534</v>
      </c>
      <c r="K7" s="13" t="s">
        <v>2535</v>
      </c>
    </row>
    <row r="8" spans="1:11" ht="409.5">
      <c r="A8"/>
      <c r="B8">
        <v>2</v>
      </c>
      <c r="C8">
        <v>2</v>
      </c>
      <c r="D8" t="s">
        <v>61</v>
      </c>
      <c r="E8" t="s">
        <v>61</v>
      </c>
      <c r="H8" t="s">
        <v>73</v>
      </c>
      <c r="J8" t="s">
        <v>2536</v>
      </c>
      <c r="K8" s="13" t="s">
        <v>2537</v>
      </c>
    </row>
    <row r="9" spans="1:11" ht="409.5">
      <c r="A9"/>
      <c r="B9">
        <v>3</v>
      </c>
      <c r="C9">
        <v>4</v>
      </c>
      <c r="D9" t="s">
        <v>62</v>
      </c>
      <c r="E9" t="s">
        <v>62</v>
      </c>
      <c r="H9" t="s">
        <v>74</v>
      </c>
      <c r="J9" t="s">
        <v>2538</v>
      </c>
      <c r="K9" s="104" t="s">
        <v>2539</v>
      </c>
    </row>
    <row r="10" spans="1:11" ht="409.5">
      <c r="A10"/>
      <c r="B10">
        <v>4</v>
      </c>
      <c r="D10" t="s">
        <v>63</v>
      </c>
      <c r="E10" t="s">
        <v>63</v>
      </c>
      <c r="H10" t="s">
        <v>75</v>
      </c>
      <c r="J10" t="s">
        <v>2540</v>
      </c>
      <c r="K10" s="13" t="s">
        <v>2541</v>
      </c>
    </row>
    <row r="11" spans="1:11" ht="15">
      <c r="A11"/>
      <c r="B11">
        <v>5</v>
      </c>
      <c r="D11" t="s">
        <v>46</v>
      </c>
      <c r="E11">
        <v>1</v>
      </c>
      <c r="H11" t="s">
        <v>76</v>
      </c>
      <c r="J11" t="s">
        <v>2542</v>
      </c>
      <c r="K11" t="s">
        <v>2543</v>
      </c>
    </row>
    <row r="12" spans="1:11" ht="15">
      <c r="A12"/>
      <c r="B12"/>
      <c r="D12" t="s">
        <v>64</v>
      </c>
      <c r="E12">
        <v>2</v>
      </c>
      <c r="H12">
        <v>0</v>
      </c>
      <c r="J12" t="s">
        <v>2544</v>
      </c>
      <c r="K12" t="s">
        <v>2545</v>
      </c>
    </row>
    <row r="13" spans="1:11" ht="15">
      <c r="A13"/>
      <c r="B13"/>
      <c r="D13">
        <v>1</v>
      </c>
      <c r="E13">
        <v>3</v>
      </c>
      <c r="H13">
        <v>1</v>
      </c>
      <c r="J13" t="s">
        <v>2546</v>
      </c>
      <c r="K13" t="s">
        <v>2547</v>
      </c>
    </row>
    <row r="14" spans="4:11" ht="15">
      <c r="D14">
        <v>2</v>
      </c>
      <c r="E14">
        <v>4</v>
      </c>
      <c r="H14">
        <v>2</v>
      </c>
      <c r="J14" t="s">
        <v>2548</v>
      </c>
      <c r="K14" t="s">
        <v>2549</v>
      </c>
    </row>
    <row r="15" spans="4:11" ht="15">
      <c r="D15">
        <v>3</v>
      </c>
      <c r="E15">
        <v>5</v>
      </c>
      <c r="H15">
        <v>3</v>
      </c>
      <c r="J15" t="s">
        <v>2550</v>
      </c>
      <c r="K15" t="s">
        <v>2551</v>
      </c>
    </row>
    <row r="16" spans="4:11" ht="15">
      <c r="D16">
        <v>4</v>
      </c>
      <c r="E16">
        <v>6</v>
      </c>
      <c r="H16">
        <v>4</v>
      </c>
      <c r="J16" t="s">
        <v>2552</v>
      </c>
      <c r="K16" t="s">
        <v>2553</v>
      </c>
    </row>
    <row r="17" spans="4:11" ht="15">
      <c r="D17">
        <v>5</v>
      </c>
      <c r="E17">
        <v>7</v>
      </c>
      <c r="H17">
        <v>5</v>
      </c>
      <c r="J17" t="s">
        <v>2554</v>
      </c>
      <c r="K17" t="s">
        <v>2555</v>
      </c>
    </row>
    <row r="18" spans="4:11" ht="15">
      <c r="D18">
        <v>6</v>
      </c>
      <c r="E18">
        <v>8</v>
      </c>
      <c r="H18">
        <v>6</v>
      </c>
      <c r="J18" t="s">
        <v>2556</v>
      </c>
      <c r="K18" t="s">
        <v>2557</v>
      </c>
    </row>
    <row r="19" spans="4:11" ht="15">
      <c r="D19">
        <v>7</v>
      </c>
      <c r="E19">
        <v>9</v>
      </c>
      <c r="H19">
        <v>7</v>
      </c>
      <c r="J19" t="s">
        <v>2558</v>
      </c>
      <c r="K19" t="s">
        <v>2559</v>
      </c>
    </row>
    <row r="20" spans="4:11" ht="15">
      <c r="D20">
        <v>8</v>
      </c>
      <c r="H20">
        <v>8</v>
      </c>
      <c r="J20" t="s">
        <v>2560</v>
      </c>
      <c r="K20" t="s">
        <v>2561</v>
      </c>
    </row>
    <row r="21" spans="4:11" ht="409.5">
      <c r="D21">
        <v>9</v>
      </c>
      <c r="H21">
        <v>9</v>
      </c>
      <c r="J21" t="s">
        <v>2562</v>
      </c>
      <c r="K21" s="13" t="s">
        <v>2563</v>
      </c>
    </row>
    <row r="22" spans="4:11" ht="409.5">
      <c r="D22">
        <v>10</v>
      </c>
      <c r="J22" t="s">
        <v>2564</v>
      </c>
      <c r="K22" s="13" t="s">
        <v>2565</v>
      </c>
    </row>
    <row r="23" spans="4:11" ht="409.5">
      <c r="D23">
        <v>11</v>
      </c>
      <c r="J23" t="s">
        <v>2566</v>
      </c>
      <c r="K23" s="13" t="s">
        <v>2567</v>
      </c>
    </row>
    <row r="24" spans="10:11" ht="409.5">
      <c r="J24" t="s">
        <v>2568</v>
      </c>
      <c r="K24" s="13" t="s">
        <v>3872</v>
      </c>
    </row>
    <row r="25" spans="10:11" ht="15">
      <c r="J25" t="s">
        <v>2569</v>
      </c>
      <c r="K25" t="b">
        <v>0</v>
      </c>
    </row>
    <row r="26" spans="10:11" ht="15">
      <c r="J26" t="s">
        <v>3869</v>
      </c>
      <c r="K26" t="s">
        <v>3870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2602</v>
      </c>
      <c r="B1" s="13" t="s">
        <v>2603</v>
      </c>
      <c r="C1" s="13" t="s">
        <v>2604</v>
      </c>
      <c r="D1" s="13" t="s">
        <v>2606</v>
      </c>
      <c r="E1" s="13" t="s">
        <v>2605</v>
      </c>
      <c r="F1" s="13" t="s">
        <v>2608</v>
      </c>
      <c r="G1" s="13" t="s">
        <v>2607</v>
      </c>
      <c r="H1" s="13" t="s">
        <v>2610</v>
      </c>
      <c r="I1" s="13" t="s">
        <v>2609</v>
      </c>
      <c r="J1" s="13" t="s">
        <v>2612</v>
      </c>
      <c r="K1" s="13" t="s">
        <v>2611</v>
      </c>
      <c r="L1" s="13" t="s">
        <v>2614</v>
      </c>
      <c r="M1" s="78" t="s">
        <v>2613</v>
      </c>
      <c r="N1" s="78" t="s">
        <v>2616</v>
      </c>
      <c r="O1" s="13" t="s">
        <v>2615</v>
      </c>
      <c r="P1" s="13" t="s">
        <v>2618</v>
      </c>
      <c r="Q1" s="78" t="s">
        <v>2617</v>
      </c>
      <c r="R1" s="78" t="s">
        <v>2620</v>
      </c>
      <c r="S1" s="13" t="s">
        <v>2619</v>
      </c>
      <c r="T1" s="13" t="s">
        <v>2624</v>
      </c>
      <c r="U1" s="13" t="s">
        <v>2623</v>
      </c>
      <c r="V1" s="13" t="s">
        <v>2625</v>
      </c>
    </row>
    <row r="2" spans="1:22" ht="15">
      <c r="A2" s="83" t="s">
        <v>480</v>
      </c>
      <c r="B2" s="78">
        <v>10</v>
      </c>
      <c r="C2" s="83" t="s">
        <v>480</v>
      </c>
      <c r="D2" s="78">
        <v>7</v>
      </c>
      <c r="E2" s="83" t="s">
        <v>526</v>
      </c>
      <c r="F2" s="78">
        <v>2</v>
      </c>
      <c r="G2" s="83" t="s">
        <v>480</v>
      </c>
      <c r="H2" s="78">
        <v>3</v>
      </c>
      <c r="I2" s="83" t="s">
        <v>473</v>
      </c>
      <c r="J2" s="78">
        <v>1</v>
      </c>
      <c r="K2" s="83" t="s">
        <v>534</v>
      </c>
      <c r="L2" s="78">
        <v>1</v>
      </c>
      <c r="M2" s="78"/>
      <c r="N2" s="78"/>
      <c r="O2" s="83" t="s">
        <v>511</v>
      </c>
      <c r="P2" s="78">
        <v>1</v>
      </c>
      <c r="Q2" s="78"/>
      <c r="R2" s="78"/>
      <c r="S2" s="83" t="s">
        <v>497</v>
      </c>
      <c r="T2" s="78">
        <v>1</v>
      </c>
      <c r="U2" s="83" t="s">
        <v>529</v>
      </c>
      <c r="V2" s="78">
        <v>1</v>
      </c>
    </row>
    <row r="3" spans="1:22" ht="15">
      <c r="A3" s="83" t="s">
        <v>520</v>
      </c>
      <c r="B3" s="78">
        <v>6</v>
      </c>
      <c r="C3" s="83" t="s">
        <v>520</v>
      </c>
      <c r="D3" s="78">
        <v>6</v>
      </c>
      <c r="E3" s="78"/>
      <c r="F3" s="78"/>
      <c r="G3" s="83" t="s">
        <v>485</v>
      </c>
      <c r="H3" s="78">
        <v>1</v>
      </c>
      <c r="I3" s="78"/>
      <c r="J3" s="78"/>
      <c r="K3" s="83" t="s">
        <v>535</v>
      </c>
      <c r="L3" s="78">
        <v>1</v>
      </c>
      <c r="M3" s="78"/>
      <c r="N3" s="78"/>
      <c r="O3" s="83" t="s">
        <v>512</v>
      </c>
      <c r="P3" s="78">
        <v>1</v>
      </c>
      <c r="Q3" s="78"/>
      <c r="R3" s="78"/>
      <c r="S3" s="83" t="s">
        <v>1191</v>
      </c>
      <c r="T3" s="78">
        <v>1</v>
      </c>
      <c r="U3" s="78"/>
      <c r="V3" s="78"/>
    </row>
    <row r="4" spans="1:22" ht="15">
      <c r="A4" s="83" t="s">
        <v>478</v>
      </c>
      <c r="B4" s="78">
        <v>4</v>
      </c>
      <c r="C4" s="83" t="s">
        <v>494</v>
      </c>
      <c r="D4" s="78">
        <v>1</v>
      </c>
      <c r="E4" s="78"/>
      <c r="F4" s="78"/>
      <c r="G4" s="83" t="s">
        <v>473</v>
      </c>
      <c r="H4" s="78">
        <v>1</v>
      </c>
      <c r="I4" s="78"/>
      <c r="J4" s="78"/>
      <c r="K4" s="83" t="s">
        <v>533</v>
      </c>
      <c r="L4" s="78">
        <v>1</v>
      </c>
      <c r="M4" s="78"/>
      <c r="N4" s="78"/>
      <c r="O4" s="83" t="s">
        <v>475</v>
      </c>
      <c r="P4" s="78">
        <v>1</v>
      </c>
      <c r="Q4" s="78"/>
      <c r="R4" s="78"/>
      <c r="S4" s="83" t="s">
        <v>2621</v>
      </c>
      <c r="T4" s="78">
        <v>1</v>
      </c>
      <c r="U4" s="78"/>
      <c r="V4" s="78"/>
    </row>
    <row r="5" spans="1:22" ht="15">
      <c r="A5" s="83" t="s">
        <v>526</v>
      </c>
      <c r="B5" s="78">
        <v>2</v>
      </c>
      <c r="C5" s="83" t="s">
        <v>487</v>
      </c>
      <c r="D5" s="78">
        <v>1</v>
      </c>
      <c r="E5" s="78"/>
      <c r="F5" s="78"/>
      <c r="G5" s="83" t="s">
        <v>525</v>
      </c>
      <c r="H5" s="78">
        <v>1</v>
      </c>
      <c r="I5" s="78"/>
      <c r="J5" s="78"/>
      <c r="K5" s="83" t="s">
        <v>531</v>
      </c>
      <c r="L5" s="78">
        <v>1</v>
      </c>
      <c r="M5" s="78"/>
      <c r="N5" s="78"/>
      <c r="O5" s="78"/>
      <c r="P5" s="78"/>
      <c r="Q5" s="78"/>
      <c r="R5" s="78"/>
      <c r="S5" s="83" t="s">
        <v>2622</v>
      </c>
      <c r="T5" s="78">
        <v>1</v>
      </c>
      <c r="U5" s="78"/>
      <c r="V5" s="78"/>
    </row>
    <row r="6" spans="1:22" ht="15">
      <c r="A6" s="83" t="s">
        <v>497</v>
      </c>
      <c r="B6" s="78">
        <v>2</v>
      </c>
      <c r="C6" s="83" t="s">
        <v>489</v>
      </c>
      <c r="D6" s="78">
        <v>1</v>
      </c>
      <c r="E6" s="78"/>
      <c r="F6" s="78"/>
      <c r="G6" s="83" t="s">
        <v>483</v>
      </c>
      <c r="H6" s="78">
        <v>1</v>
      </c>
      <c r="I6" s="78"/>
      <c r="J6" s="78"/>
      <c r="K6" s="78"/>
      <c r="L6" s="78"/>
      <c r="M6" s="78"/>
      <c r="N6" s="78"/>
      <c r="O6" s="78"/>
      <c r="P6" s="78"/>
      <c r="Q6" s="78"/>
      <c r="R6" s="78"/>
      <c r="S6" s="83" t="s">
        <v>482</v>
      </c>
      <c r="T6" s="78">
        <v>1</v>
      </c>
      <c r="U6" s="78"/>
      <c r="V6" s="78"/>
    </row>
    <row r="7" spans="1:22" ht="15">
      <c r="A7" s="83" t="s">
        <v>473</v>
      </c>
      <c r="B7" s="78">
        <v>2</v>
      </c>
      <c r="C7" s="83" t="s">
        <v>528</v>
      </c>
      <c r="D7" s="78">
        <v>1</v>
      </c>
      <c r="E7" s="78"/>
      <c r="F7" s="78"/>
      <c r="G7" s="83" t="s">
        <v>484</v>
      </c>
      <c r="H7" s="78">
        <v>1</v>
      </c>
      <c r="I7" s="78"/>
      <c r="J7" s="78"/>
      <c r="K7" s="78"/>
      <c r="L7" s="78"/>
      <c r="M7" s="78"/>
      <c r="N7" s="78"/>
      <c r="O7" s="78"/>
      <c r="P7" s="78"/>
      <c r="Q7" s="78"/>
      <c r="R7" s="78"/>
      <c r="S7" s="78"/>
      <c r="T7" s="78"/>
      <c r="U7" s="78"/>
      <c r="V7" s="78"/>
    </row>
    <row r="8" spans="1:22" ht="15">
      <c r="A8" s="83" t="s">
        <v>534</v>
      </c>
      <c r="B8" s="78">
        <v>1</v>
      </c>
      <c r="C8" s="83" t="s">
        <v>495</v>
      </c>
      <c r="D8" s="78">
        <v>1</v>
      </c>
      <c r="E8" s="78"/>
      <c r="F8" s="78"/>
      <c r="G8" s="83" t="s">
        <v>524</v>
      </c>
      <c r="H8" s="78">
        <v>1</v>
      </c>
      <c r="I8" s="78"/>
      <c r="J8" s="78"/>
      <c r="K8" s="78"/>
      <c r="L8" s="78"/>
      <c r="M8" s="78"/>
      <c r="N8" s="78"/>
      <c r="O8" s="78"/>
      <c r="P8" s="78"/>
      <c r="Q8" s="78"/>
      <c r="R8" s="78"/>
      <c r="S8" s="78"/>
      <c r="T8" s="78"/>
      <c r="U8" s="78"/>
      <c r="V8" s="78"/>
    </row>
    <row r="9" spans="1:22" ht="15">
      <c r="A9" s="83" t="s">
        <v>527</v>
      </c>
      <c r="B9" s="78">
        <v>1</v>
      </c>
      <c r="C9" s="83" t="s">
        <v>513</v>
      </c>
      <c r="D9" s="78">
        <v>1</v>
      </c>
      <c r="E9" s="78"/>
      <c r="F9" s="78"/>
      <c r="G9" s="83" t="s">
        <v>486</v>
      </c>
      <c r="H9" s="78">
        <v>1</v>
      </c>
      <c r="I9" s="78"/>
      <c r="J9" s="78"/>
      <c r="K9" s="78"/>
      <c r="L9" s="78"/>
      <c r="M9" s="78"/>
      <c r="N9" s="78"/>
      <c r="O9" s="78"/>
      <c r="P9" s="78"/>
      <c r="Q9" s="78"/>
      <c r="R9" s="78"/>
      <c r="S9" s="78"/>
      <c r="T9" s="78"/>
      <c r="U9" s="78"/>
      <c r="V9" s="78"/>
    </row>
    <row r="10" spans="1:22" ht="15">
      <c r="A10" s="83" t="s">
        <v>523</v>
      </c>
      <c r="B10" s="78">
        <v>1</v>
      </c>
      <c r="C10" s="83" t="s">
        <v>500</v>
      </c>
      <c r="D10" s="78">
        <v>1</v>
      </c>
      <c r="E10" s="78"/>
      <c r="F10" s="78"/>
      <c r="G10" s="83" t="s">
        <v>497</v>
      </c>
      <c r="H10" s="78">
        <v>1</v>
      </c>
      <c r="I10" s="78"/>
      <c r="J10" s="78"/>
      <c r="K10" s="78"/>
      <c r="L10" s="78"/>
      <c r="M10" s="78"/>
      <c r="N10" s="78"/>
      <c r="O10" s="78"/>
      <c r="P10" s="78"/>
      <c r="Q10" s="78"/>
      <c r="R10" s="78"/>
      <c r="S10" s="78"/>
      <c r="T10" s="78"/>
      <c r="U10" s="78"/>
      <c r="V10" s="78"/>
    </row>
    <row r="11" spans="1:22" ht="15">
      <c r="A11" s="83" t="s">
        <v>508</v>
      </c>
      <c r="B11" s="78">
        <v>1</v>
      </c>
      <c r="C11" s="83" t="s">
        <v>507</v>
      </c>
      <c r="D11" s="78">
        <v>1</v>
      </c>
      <c r="E11" s="78"/>
      <c r="F11" s="78"/>
      <c r="G11" s="83" t="s">
        <v>479</v>
      </c>
      <c r="H11" s="78">
        <v>1</v>
      </c>
      <c r="I11" s="78"/>
      <c r="J11" s="78"/>
      <c r="K11" s="78"/>
      <c r="L11" s="78"/>
      <c r="M11" s="78"/>
      <c r="N11" s="78"/>
      <c r="O11" s="78"/>
      <c r="P11" s="78"/>
      <c r="Q11" s="78"/>
      <c r="R11" s="78"/>
      <c r="S11" s="78"/>
      <c r="T11" s="78"/>
      <c r="U11" s="78"/>
      <c r="V11" s="78"/>
    </row>
    <row r="14" spans="1:22" ht="15" customHeight="1">
      <c r="A14" s="13" t="s">
        <v>2632</v>
      </c>
      <c r="B14" s="13" t="s">
        <v>2603</v>
      </c>
      <c r="C14" s="13" t="s">
        <v>2633</v>
      </c>
      <c r="D14" s="13" t="s">
        <v>2606</v>
      </c>
      <c r="E14" s="13" t="s">
        <v>2634</v>
      </c>
      <c r="F14" s="13" t="s">
        <v>2608</v>
      </c>
      <c r="G14" s="13" t="s">
        <v>2635</v>
      </c>
      <c r="H14" s="13" t="s">
        <v>2610</v>
      </c>
      <c r="I14" s="13" t="s">
        <v>2636</v>
      </c>
      <c r="J14" s="13" t="s">
        <v>2612</v>
      </c>
      <c r="K14" s="13" t="s">
        <v>2637</v>
      </c>
      <c r="L14" s="13" t="s">
        <v>2614</v>
      </c>
      <c r="M14" s="78" t="s">
        <v>2638</v>
      </c>
      <c r="N14" s="78" t="s">
        <v>2616</v>
      </c>
      <c r="O14" s="13" t="s">
        <v>2639</v>
      </c>
      <c r="P14" s="13" t="s">
        <v>2618</v>
      </c>
      <c r="Q14" s="78" t="s">
        <v>2640</v>
      </c>
      <c r="R14" s="78" t="s">
        <v>2620</v>
      </c>
      <c r="S14" s="13" t="s">
        <v>2641</v>
      </c>
      <c r="T14" s="13" t="s">
        <v>2624</v>
      </c>
      <c r="U14" s="13" t="s">
        <v>2642</v>
      </c>
      <c r="V14" s="13" t="s">
        <v>2625</v>
      </c>
    </row>
    <row r="15" spans="1:22" ht="15">
      <c r="A15" s="78" t="s">
        <v>543</v>
      </c>
      <c r="B15" s="78">
        <v>35</v>
      </c>
      <c r="C15" s="78" t="s">
        <v>543</v>
      </c>
      <c r="D15" s="78">
        <v>33</v>
      </c>
      <c r="E15" s="78" t="s">
        <v>548</v>
      </c>
      <c r="F15" s="78">
        <v>2</v>
      </c>
      <c r="G15" s="78" t="s">
        <v>539</v>
      </c>
      <c r="H15" s="78">
        <v>6</v>
      </c>
      <c r="I15" s="78" t="s">
        <v>536</v>
      </c>
      <c r="J15" s="78">
        <v>1</v>
      </c>
      <c r="K15" s="78" t="s">
        <v>539</v>
      </c>
      <c r="L15" s="78">
        <v>4</v>
      </c>
      <c r="M15" s="78"/>
      <c r="N15" s="78"/>
      <c r="O15" s="78" t="s">
        <v>545</v>
      </c>
      <c r="P15" s="78">
        <v>2</v>
      </c>
      <c r="Q15" s="78"/>
      <c r="R15" s="78"/>
      <c r="S15" s="78" t="s">
        <v>545</v>
      </c>
      <c r="T15" s="78">
        <v>2</v>
      </c>
      <c r="U15" s="78" t="s">
        <v>539</v>
      </c>
      <c r="V15" s="78">
        <v>1</v>
      </c>
    </row>
    <row r="16" spans="1:22" ht="15">
      <c r="A16" s="78" t="s">
        <v>539</v>
      </c>
      <c r="B16" s="78">
        <v>32</v>
      </c>
      <c r="C16" s="78" t="s">
        <v>539</v>
      </c>
      <c r="D16" s="78">
        <v>15</v>
      </c>
      <c r="E16" s="78"/>
      <c r="F16" s="78"/>
      <c r="G16" s="78" t="s">
        <v>544</v>
      </c>
      <c r="H16" s="78">
        <v>2</v>
      </c>
      <c r="I16" s="78"/>
      <c r="J16" s="78"/>
      <c r="K16" s="78"/>
      <c r="L16" s="78"/>
      <c r="M16" s="78"/>
      <c r="N16" s="78"/>
      <c r="O16" s="78" t="s">
        <v>538</v>
      </c>
      <c r="P16" s="78">
        <v>1</v>
      </c>
      <c r="Q16" s="78"/>
      <c r="R16" s="78"/>
      <c r="S16" s="78" t="s">
        <v>539</v>
      </c>
      <c r="T16" s="78">
        <v>1</v>
      </c>
      <c r="U16" s="78"/>
      <c r="V16" s="78"/>
    </row>
    <row r="17" spans="1:22" ht="15">
      <c r="A17" s="78" t="s">
        <v>545</v>
      </c>
      <c r="B17" s="78">
        <v>4</v>
      </c>
      <c r="C17" s="78" t="s">
        <v>546</v>
      </c>
      <c r="D17" s="78">
        <v>1</v>
      </c>
      <c r="E17" s="78"/>
      <c r="F17" s="78"/>
      <c r="G17" s="78" t="s">
        <v>543</v>
      </c>
      <c r="H17" s="78">
        <v>2</v>
      </c>
      <c r="I17" s="78"/>
      <c r="J17" s="78"/>
      <c r="K17" s="78"/>
      <c r="L17" s="78"/>
      <c r="M17" s="78"/>
      <c r="N17" s="78"/>
      <c r="O17" s="78"/>
      <c r="P17" s="78"/>
      <c r="Q17" s="78"/>
      <c r="R17" s="78"/>
      <c r="S17" s="78" t="s">
        <v>538</v>
      </c>
      <c r="T17" s="78">
        <v>1</v>
      </c>
      <c r="U17" s="78"/>
      <c r="V17" s="78"/>
    </row>
    <row r="18" spans="1:22" ht="15">
      <c r="A18" s="78" t="s">
        <v>538</v>
      </c>
      <c r="B18" s="78">
        <v>3</v>
      </c>
      <c r="C18" s="78" t="s">
        <v>540</v>
      </c>
      <c r="D18" s="78">
        <v>1</v>
      </c>
      <c r="E18" s="78"/>
      <c r="F18" s="78"/>
      <c r="G18" s="78" t="s">
        <v>536</v>
      </c>
      <c r="H18" s="78">
        <v>1</v>
      </c>
      <c r="I18" s="78"/>
      <c r="J18" s="78"/>
      <c r="K18" s="78"/>
      <c r="L18" s="78"/>
      <c r="M18" s="78"/>
      <c r="N18" s="78"/>
      <c r="O18" s="78"/>
      <c r="P18" s="78"/>
      <c r="Q18" s="78"/>
      <c r="R18" s="78"/>
      <c r="S18" s="78" t="s">
        <v>542</v>
      </c>
      <c r="T18" s="78">
        <v>1</v>
      </c>
      <c r="U18" s="78"/>
      <c r="V18" s="78"/>
    </row>
    <row r="19" spans="1:22" ht="15">
      <c r="A19" s="78" t="s">
        <v>544</v>
      </c>
      <c r="B19" s="78">
        <v>2</v>
      </c>
      <c r="C19" s="78"/>
      <c r="D19" s="78"/>
      <c r="E19" s="78"/>
      <c r="F19" s="78"/>
      <c r="G19" s="78" t="s">
        <v>547</v>
      </c>
      <c r="H19" s="78">
        <v>1</v>
      </c>
      <c r="I19" s="78"/>
      <c r="J19" s="78"/>
      <c r="K19" s="78"/>
      <c r="L19" s="78"/>
      <c r="M19" s="78"/>
      <c r="N19" s="78"/>
      <c r="O19" s="78"/>
      <c r="P19" s="78"/>
      <c r="Q19" s="78"/>
      <c r="R19" s="78"/>
      <c r="S19" s="78"/>
      <c r="T19" s="78"/>
      <c r="U19" s="78"/>
      <c r="V19" s="78"/>
    </row>
    <row r="20" spans="1:22" ht="15">
      <c r="A20" s="78" t="s">
        <v>548</v>
      </c>
      <c r="B20" s="78">
        <v>2</v>
      </c>
      <c r="C20" s="78"/>
      <c r="D20" s="78"/>
      <c r="E20" s="78"/>
      <c r="F20" s="78"/>
      <c r="G20" s="78" t="s">
        <v>538</v>
      </c>
      <c r="H20" s="78">
        <v>1</v>
      </c>
      <c r="I20" s="78"/>
      <c r="J20" s="78"/>
      <c r="K20" s="78"/>
      <c r="L20" s="78"/>
      <c r="M20" s="78"/>
      <c r="N20" s="78"/>
      <c r="O20" s="78"/>
      <c r="P20" s="78"/>
      <c r="Q20" s="78"/>
      <c r="R20" s="78"/>
      <c r="S20" s="78"/>
      <c r="T20" s="78"/>
      <c r="U20" s="78"/>
      <c r="V20" s="78"/>
    </row>
    <row r="21" spans="1:22" ht="15">
      <c r="A21" s="78" t="s">
        <v>536</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546</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542</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540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2648</v>
      </c>
      <c r="B27" s="13" t="s">
        <v>2603</v>
      </c>
      <c r="C27" s="13" t="s">
        <v>2654</v>
      </c>
      <c r="D27" s="13" t="s">
        <v>2606</v>
      </c>
      <c r="E27" s="13" t="s">
        <v>2660</v>
      </c>
      <c r="F27" s="13" t="s">
        <v>2608</v>
      </c>
      <c r="G27" s="13" t="s">
        <v>2662</v>
      </c>
      <c r="H27" s="13" t="s">
        <v>2610</v>
      </c>
      <c r="I27" s="13" t="s">
        <v>2666</v>
      </c>
      <c r="J27" s="13" t="s">
        <v>2612</v>
      </c>
      <c r="K27" s="13" t="s">
        <v>2672</v>
      </c>
      <c r="L27" s="13" t="s">
        <v>2614</v>
      </c>
      <c r="M27" s="13" t="s">
        <v>2677</v>
      </c>
      <c r="N27" s="13" t="s">
        <v>2616</v>
      </c>
      <c r="O27" s="13" t="s">
        <v>2678</v>
      </c>
      <c r="P27" s="13" t="s">
        <v>2618</v>
      </c>
      <c r="Q27" s="13" t="s">
        <v>2684</v>
      </c>
      <c r="R27" s="13" t="s">
        <v>2620</v>
      </c>
      <c r="S27" s="13" t="s">
        <v>2687</v>
      </c>
      <c r="T27" s="13" t="s">
        <v>2624</v>
      </c>
      <c r="U27" s="13" t="s">
        <v>2693</v>
      </c>
      <c r="V27" s="13" t="s">
        <v>2625</v>
      </c>
    </row>
    <row r="28" spans="1:22" ht="15">
      <c r="A28" s="78" t="s">
        <v>293</v>
      </c>
      <c r="B28" s="78">
        <v>157</v>
      </c>
      <c r="C28" s="78" t="s">
        <v>293</v>
      </c>
      <c r="D28" s="78">
        <v>62</v>
      </c>
      <c r="E28" s="78" t="s">
        <v>2649</v>
      </c>
      <c r="F28" s="78">
        <v>28</v>
      </c>
      <c r="G28" s="78" t="s">
        <v>293</v>
      </c>
      <c r="H28" s="78">
        <v>27</v>
      </c>
      <c r="I28" s="78" t="s">
        <v>293</v>
      </c>
      <c r="J28" s="78">
        <v>4</v>
      </c>
      <c r="K28" s="78" t="s">
        <v>293</v>
      </c>
      <c r="L28" s="78">
        <v>6</v>
      </c>
      <c r="M28" s="78" t="s">
        <v>293</v>
      </c>
      <c r="N28" s="78">
        <v>6</v>
      </c>
      <c r="O28" s="78" t="s">
        <v>293</v>
      </c>
      <c r="P28" s="78">
        <v>5</v>
      </c>
      <c r="Q28" s="78" t="s">
        <v>586</v>
      </c>
      <c r="R28" s="78">
        <v>2</v>
      </c>
      <c r="S28" s="78" t="s">
        <v>293</v>
      </c>
      <c r="T28" s="78">
        <v>5</v>
      </c>
      <c r="U28" s="78" t="s">
        <v>293</v>
      </c>
      <c r="V28" s="78">
        <v>3</v>
      </c>
    </row>
    <row r="29" spans="1:22" ht="15">
      <c r="A29" s="78" t="s">
        <v>2649</v>
      </c>
      <c r="B29" s="78">
        <v>35</v>
      </c>
      <c r="C29" s="78" t="s">
        <v>581</v>
      </c>
      <c r="D29" s="78">
        <v>23</v>
      </c>
      <c r="E29" s="78" t="s">
        <v>293</v>
      </c>
      <c r="F29" s="78">
        <v>27</v>
      </c>
      <c r="G29" s="78" t="s">
        <v>238</v>
      </c>
      <c r="H29" s="78">
        <v>5</v>
      </c>
      <c r="I29" s="78" t="s">
        <v>2667</v>
      </c>
      <c r="J29" s="78">
        <v>3</v>
      </c>
      <c r="K29" s="78" t="s">
        <v>2673</v>
      </c>
      <c r="L29" s="78">
        <v>3</v>
      </c>
      <c r="M29" s="78" t="s">
        <v>2653</v>
      </c>
      <c r="N29" s="78">
        <v>3</v>
      </c>
      <c r="O29" s="78" t="s">
        <v>581</v>
      </c>
      <c r="P29" s="78">
        <v>3</v>
      </c>
      <c r="Q29" s="78" t="s">
        <v>2657</v>
      </c>
      <c r="R29" s="78">
        <v>2</v>
      </c>
      <c r="S29" s="78" t="s">
        <v>2667</v>
      </c>
      <c r="T29" s="78">
        <v>1</v>
      </c>
      <c r="U29" s="78" t="s">
        <v>613</v>
      </c>
      <c r="V29" s="78">
        <v>2</v>
      </c>
    </row>
    <row r="30" spans="1:22" ht="15">
      <c r="A30" s="78" t="s">
        <v>2650</v>
      </c>
      <c r="B30" s="78">
        <v>30</v>
      </c>
      <c r="C30" s="78" t="s">
        <v>586</v>
      </c>
      <c r="D30" s="78">
        <v>6</v>
      </c>
      <c r="E30" s="78" t="s">
        <v>2650</v>
      </c>
      <c r="F30" s="78">
        <v>26</v>
      </c>
      <c r="G30" s="78" t="s">
        <v>554</v>
      </c>
      <c r="H30" s="78">
        <v>5</v>
      </c>
      <c r="I30" s="78" t="s">
        <v>2668</v>
      </c>
      <c r="J30" s="78">
        <v>3</v>
      </c>
      <c r="K30" s="78" t="s">
        <v>2674</v>
      </c>
      <c r="L30" s="78">
        <v>2</v>
      </c>
      <c r="M30" s="78" t="s">
        <v>586</v>
      </c>
      <c r="N30" s="78">
        <v>3</v>
      </c>
      <c r="O30" s="78" t="s">
        <v>2659</v>
      </c>
      <c r="P30" s="78">
        <v>2</v>
      </c>
      <c r="Q30" s="78" t="s">
        <v>2655</v>
      </c>
      <c r="R30" s="78">
        <v>2</v>
      </c>
      <c r="S30" s="78" t="s">
        <v>2668</v>
      </c>
      <c r="T30" s="78">
        <v>1</v>
      </c>
      <c r="U30" s="78"/>
      <c r="V30" s="78"/>
    </row>
    <row r="31" spans="1:22" ht="15">
      <c r="A31" s="78" t="s">
        <v>581</v>
      </c>
      <c r="B31" s="78">
        <v>28</v>
      </c>
      <c r="C31" s="78" t="s">
        <v>2655</v>
      </c>
      <c r="D31" s="78">
        <v>4</v>
      </c>
      <c r="E31" s="78" t="s">
        <v>2651</v>
      </c>
      <c r="F31" s="78">
        <v>26</v>
      </c>
      <c r="G31" s="78" t="s">
        <v>2653</v>
      </c>
      <c r="H31" s="78">
        <v>4</v>
      </c>
      <c r="I31" s="78" t="s">
        <v>2669</v>
      </c>
      <c r="J31" s="78">
        <v>3</v>
      </c>
      <c r="K31" s="78" t="s">
        <v>2675</v>
      </c>
      <c r="L31" s="78">
        <v>2</v>
      </c>
      <c r="M31" s="78" t="s">
        <v>2649</v>
      </c>
      <c r="N31" s="78">
        <v>3</v>
      </c>
      <c r="O31" s="78" t="s">
        <v>2676</v>
      </c>
      <c r="P31" s="78">
        <v>1</v>
      </c>
      <c r="Q31" s="78" t="s">
        <v>2685</v>
      </c>
      <c r="R31" s="78">
        <v>2</v>
      </c>
      <c r="S31" s="78" t="s">
        <v>2688</v>
      </c>
      <c r="T31" s="78">
        <v>1</v>
      </c>
      <c r="U31" s="78"/>
      <c r="V31" s="78"/>
    </row>
    <row r="32" spans="1:22" ht="15">
      <c r="A32" s="78" t="s">
        <v>2651</v>
      </c>
      <c r="B32" s="78">
        <v>27</v>
      </c>
      <c r="C32" s="78" t="s">
        <v>2656</v>
      </c>
      <c r="D32" s="78">
        <v>3</v>
      </c>
      <c r="E32" s="78" t="s">
        <v>2652</v>
      </c>
      <c r="F32" s="78">
        <v>26</v>
      </c>
      <c r="G32" s="78" t="s">
        <v>2663</v>
      </c>
      <c r="H32" s="78">
        <v>4</v>
      </c>
      <c r="I32" s="78" t="s">
        <v>2670</v>
      </c>
      <c r="J32" s="78">
        <v>1</v>
      </c>
      <c r="K32" s="78" t="s">
        <v>2676</v>
      </c>
      <c r="L32" s="78">
        <v>1</v>
      </c>
      <c r="M32" s="78"/>
      <c r="N32" s="78"/>
      <c r="O32" s="78" t="s">
        <v>2679</v>
      </c>
      <c r="P32" s="78">
        <v>1</v>
      </c>
      <c r="Q32" s="78" t="s">
        <v>2686</v>
      </c>
      <c r="R32" s="78">
        <v>2</v>
      </c>
      <c r="S32" s="78" t="s">
        <v>2689</v>
      </c>
      <c r="T32" s="78">
        <v>1</v>
      </c>
      <c r="U32" s="78"/>
      <c r="V32" s="78"/>
    </row>
    <row r="33" spans="1:22" ht="15">
      <c r="A33" s="78" t="s">
        <v>2652</v>
      </c>
      <c r="B33" s="78">
        <v>27</v>
      </c>
      <c r="C33" s="78" t="s">
        <v>2653</v>
      </c>
      <c r="D33" s="78">
        <v>3</v>
      </c>
      <c r="E33" s="78" t="s">
        <v>555</v>
      </c>
      <c r="F33" s="78">
        <v>3</v>
      </c>
      <c r="G33" s="78" t="s">
        <v>2664</v>
      </c>
      <c r="H33" s="78">
        <v>3</v>
      </c>
      <c r="I33" s="78" t="s">
        <v>332</v>
      </c>
      <c r="J33" s="78">
        <v>1</v>
      </c>
      <c r="K33" s="78"/>
      <c r="L33" s="78"/>
      <c r="M33" s="78"/>
      <c r="N33" s="78"/>
      <c r="O33" s="78" t="s">
        <v>2680</v>
      </c>
      <c r="P33" s="78">
        <v>1</v>
      </c>
      <c r="Q33" s="78" t="s">
        <v>293</v>
      </c>
      <c r="R33" s="78">
        <v>1</v>
      </c>
      <c r="S33" s="78" t="s">
        <v>2690</v>
      </c>
      <c r="T33" s="78">
        <v>1</v>
      </c>
      <c r="U33" s="78"/>
      <c r="V33" s="78"/>
    </row>
    <row r="34" spans="1:22" ht="15">
      <c r="A34" s="78" t="s">
        <v>586</v>
      </c>
      <c r="B34" s="78">
        <v>12</v>
      </c>
      <c r="C34" s="78" t="s">
        <v>2649</v>
      </c>
      <c r="D34" s="78">
        <v>3</v>
      </c>
      <c r="E34" s="78" t="s">
        <v>2661</v>
      </c>
      <c r="F34" s="78">
        <v>2</v>
      </c>
      <c r="G34" s="78" t="s">
        <v>555</v>
      </c>
      <c r="H34" s="78">
        <v>2</v>
      </c>
      <c r="I34" s="78" t="s">
        <v>331</v>
      </c>
      <c r="J34" s="78">
        <v>1</v>
      </c>
      <c r="K34" s="78"/>
      <c r="L34" s="78"/>
      <c r="M34" s="78"/>
      <c r="N34" s="78"/>
      <c r="O34" s="78" t="s">
        <v>2681</v>
      </c>
      <c r="P34" s="78">
        <v>1</v>
      </c>
      <c r="Q34" s="78"/>
      <c r="R34" s="78"/>
      <c r="S34" s="78" t="s">
        <v>2691</v>
      </c>
      <c r="T34" s="78">
        <v>1</v>
      </c>
      <c r="U34" s="78"/>
      <c r="V34" s="78"/>
    </row>
    <row r="35" spans="1:22" ht="15">
      <c r="A35" s="78" t="s">
        <v>2653</v>
      </c>
      <c r="B35" s="78">
        <v>10</v>
      </c>
      <c r="C35" s="78" t="s">
        <v>2657</v>
      </c>
      <c r="D35" s="78">
        <v>2</v>
      </c>
      <c r="E35" s="78"/>
      <c r="F35" s="78"/>
      <c r="G35" s="78" t="s">
        <v>567</v>
      </c>
      <c r="H35" s="78">
        <v>2</v>
      </c>
      <c r="I35" s="78" t="s">
        <v>330</v>
      </c>
      <c r="J35" s="78">
        <v>1</v>
      </c>
      <c r="K35" s="78"/>
      <c r="L35" s="78"/>
      <c r="M35" s="78"/>
      <c r="N35" s="78"/>
      <c r="O35" s="78" t="s">
        <v>562</v>
      </c>
      <c r="P35" s="78">
        <v>1</v>
      </c>
      <c r="Q35" s="78"/>
      <c r="R35" s="78"/>
      <c r="S35" s="78" t="s">
        <v>2692</v>
      </c>
      <c r="T35" s="78">
        <v>1</v>
      </c>
      <c r="U35" s="78"/>
      <c r="V35" s="78"/>
    </row>
    <row r="36" spans="1:22" ht="15">
      <c r="A36" s="78" t="s">
        <v>554</v>
      </c>
      <c r="B36" s="78">
        <v>7</v>
      </c>
      <c r="C36" s="78" t="s">
        <v>2658</v>
      </c>
      <c r="D36" s="78">
        <v>2</v>
      </c>
      <c r="E36" s="78"/>
      <c r="F36" s="78"/>
      <c r="G36" s="78" t="s">
        <v>2665</v>
      </c>
      <c r="H36" s="78">
        <v>2</v>
      </c>
      <c r="I36" s="78" t="s">
        <v>329</v>
      </c>
      <c r="J36" s="78">
        <v>1</v>
      </c>
      <c r="K36" s="78"/>
      <c r="L36" s="78"/>
      <c r="M36" s="78"/>
      <c r="N36" s="78"/>
      <c r="O36" s="78" t="s">
        <v>2682</v>
      </c>
      <c r="P36" s="78">
        <v>1</v>
      </c>
      <c r="Q36" s="78"/>
      <c r="R36" s="78"/>
      <c r="S36" s="78" t="s">
        <v>2650</v>
      </c>
      <c r="T36" s="78">
        <v>1</v>
      </c>
      <c r="U36" s="78"/>
      <c r="V36" s="78"/>
    </row>
    <row r="37" spans="1:22" ht="15">
      <c r="A37" s="78" t="s">
        <v>562</v>
      </c>
      <c r="B37" s="78">
        <v>6</v>
      </c>
      <c r="C37" s="78" t="s">
        <v>2659</v>
      </c>
      <c r="D37" s="78">
        <v>2</v>
      </c>
      <c r="E37" s="78"/>
      <c r="F37" s="78"/>
      <c r="G37" s="78" t="s">
        <v>2650</v>
      </c>
      <c r="H37" s="78">
        <v>2</v>
      </c>
      <c r="I37" s="78" t="s">
        <v>2671</v>
      </c>
      <c r="J37" s="78">
        <v>1</v>
      </c>
      <c r="K37" s="78"/>
      <c r="L37" s="78"/>
      <c r="M37" s="78"/>
      <c r="N37" s="78"/>
      <c r="O37" s="78" t="s">
        <v>2683</v>
      </c>
      <c r="P37" s="78">
        <v>1</v>
      </c>
      <c r="Q37" s="78"/>
      <c r="R37" s="78"/>
      <c r="S37" s="78"/>
      <c r="T37" s="78"/>
      <c r="U37" s="78"/>
      <c r="V37" s="78"/>
    </row>
    <row r="40" spans="1:22" ht="15" customHeight="1">
      <c r="A40" s="13" t="s">
        <v>2707</v>
      </c>
      <c r="B40" s="13" t="s">
        <v>2603</v>
      </c>
      <c r="C40" s="13" t="s">
        <v>2718</v>
      </c>
      <c r="D40" s="13" t="s">
        <v>2606</v>
      </c>
      <c r="E40" s="13" t="s">
        <v>2724</v>
      </c>
      <c r="F40" s="13" t="s">
        <v>2608</v>
      </c>
      <c r="G40" s="13" t="s">
        <v>2732</v>
      </c>
      <c r="H40" s="13" t="s">
        <v>2610</v>
      </c>
      <c r="I40" s="13" t="s">
        <v>2735</v>
      </c>
      <c r="J40" s="13" t="s">
        <v>2612</v>
      </c>
      <c r="K40" s="13" t="s">
        <v>2742</v>
      </c>
      <c r="L40" s="13" t="s">
        <v>2614</v>
      </c>
      <c r="M40" s="13" t="s">
        <v>2748</v>
      </c>
      <c r="N40" s="13" t="s">
        <v>2616</v>
      </c>
      <c r="O40" s="13" t="s">
        <v>2755</v>
      </c>
      <c r="P40" s="13" t="s">
        <v>2618</v>
      </c>
      <c r="Q40" s="13" t="s">
        <v>2761</v>
      </c>
      <c r="R40" s="13" t="s">
        <v>2620</v>
      </c>
      <c r="S40" s="13" t="s">
        <v>2764</v>
      </c>
      <c r="T40" s="13" t="s">
        <v>2624</v>
      </c>
      <c r="U40" s="13" t="s">
        <v>2767</v>
      </c>
      <c r="V40" s="13" t="s">
        <v>2625</v>
      </c>
    </row>
    <row r="41" spans="1:22" ht="15">
      <c r="A41" s="86" t="s">
        <v>2708</v>
      </c>
      <c r="B41" s="86">
        <v>52</v>
      </c>
      <c r="C41" s="86" t="s">
        <v>2713</v>
      </c>
      <c r="D41" s="86">
        <v>76</v>
      </c>
      <c r="E41" s="86" t="s">
        <v>287</v>
      </c>
      <c r="F41" s="86">
        <v>58</v>
      </c>
      <c r="G41" s="86" t="s">
        <v>2713</v>
      </c>
      <c r="H41" s="86">
        <v>37</v>
      </c>
      <c r="I41" s="86" t="s">
        <v>2713</v>
      </c>
      <c r="J41" s="86">
        <v>4</v>
      </c>
      <c r="K41" s="86" t="s">
        <v>2713</v>
      </c>
      <c r="L41" s="86">
        <v>8</v>
      </c>
      <c r="M41" s="86" t="s">
        <v>2713</v>
      </c>
      <c r="N41" s="86">
        <v>6</v>
      </c>
      <c r="O41" s="86" t="s">
        <v>2717</v>
      </c>
      <c r="P41" s="86">
        <v>9</v>
      </c>
      <c r="Q41" s="86" t="s">
        <v>2717</v>
      </c>
      <c r="R41" s="86">
        <v>4</v>
      </c>
      <c r="S41" s="86" t="s">
        <v>2713</v>
      </c>
      <c r="T41" s="86">
        <v>5</v>
      </c>
      <c r="U41" s="86" t="s">
        <v>2763</v>
      </c>
      <c r="V41" s="86">
        <v>5</v>
      </c>
    </row>
    <row r="42" spans="1:22" ht="15">
      <c r="A42" s="86" t="s">
        <v>2709</v>
      </c>
      <c r="B42" s="86">
        <v>7</v>
      </c>
      <c r="C42" s="86" t="s">
        <v>2715</v>
      </c>
      <c r="D42" s="86">
        <v>47</v>
      </c>
      <c r="E42" s="86" t="s">
        <v>2713</v>
      </c>
      <c r="F42" s="86">
        <v>34</v>
      </c>
      <c r="G42" s="86" t="s">
        <v>2716</v>
      </c>
      <c r="H42" s="86">
        <v>26</v>
      </c>
      <c r="I42" s="86" t="s">
        <v>221</v>
      </c>
      <c r="J42" s="86">
        <v>4</v>
      </c>
      <c r="K42" s="86" t="s">
        <v>323</v>
      </c>
      <c r="L42" s="86">
        <v>5</v>
      </c>
      <c r="M42" s="86" t="s">
        <v>2728</v>
      </c>
      <c r="N42" s="86">
        <v>6</v>
      </c>
      <c r="O42" s="86" t="s">
        <v>304</v>
      </c>
      <c r="P42" s="86">
        <v>9</v>
      </c>
      <c r="Q42" s="86" t="s">
        <v>2713</v>
      </c>
      <c r="R42" s="86">
        <v>4</v>
      </c>
      <c r="S42" s="86" t="s">
        <v>2741</v>
      </c>
      <c r="T42" s="86">
        <v>4</v>
      </c>
      <c r="U42" s="86" t="s">
        <v>2768</v>
      </c>
      <c r="V42" s="86">
        <v>5</v>
      </c>
    </row>
    <row r="43" spans="1:22" ht="15">
      <c r="A43" s="86" t="s">
        <v>2710</v>
      </c>
      <c r="B43" s="86">
        <v>0</v>
      </c>
      <c r="C43" s="86" t="s">
        <v>2714</v>
      </c>
      <c r="D43" s="86">
        <v>46</v>
      </c>
      <c r="E43" s="86" t="s">
        <v>2725</v>
      </c>
      <c r="F43" s="86">
        <v>30</v>
      </c>
      <c r="G43" s="86" t="s">
        <v>2722</v>
      </c>
      <c r="H43" s="86">
        <v>19</v>
      </c>
      <c r="I43" s="86" t="s">
        <v>2736</v>
      </c>
      <c r="J43" s="86">
        <v>3</v>
      </c>
      <c r="K43" s="86" t="s">
        <v>554</v>
      </c>
      <c r="L43" s="86">
        <v>4</v>
      </c>
      <c r="M43" s="86" t="s">
        <v>2714</v>
      </c>
      <c r="N43" s="86">
        <v>3</v>
      </c>
      <c r="O43" s="86" t="s">
        <v>2713</v>
      </c>
      <c r="P43" s="86">
        <v>9</v>
      </c>
      <c r="Q43" s="86" t="s">
        <v>2716</v>
      </c>
      <c r="R43" s="86">
        <v>3</v>
      </c>
      <c r="S43" s="86" t="s">
        <v>2715</v>
      </c>
      <c r="T43" s="86">
        <v>4</v>
      </c>
      <c r="U43" s="86" t="s">
        <v>2769</v>
      </c>
      <c r="V43" s="86">
        <v>5</v>
      </c>
    </row>
    <row r="44" spans="1:22" ht="15">
      <c r="A44" s="86" t="s">
        <v>2711</v>
      </c>
      <c r="B44" s="86">
        <v>6526</v>
      </c>
      <c r="C44" s="86" t="s">
        <v>2717</v>
      </c>
      <c r="D44" s="86">
        <v>41</v>
      </c>
      <c r="E44" s="86" t="s">
        <v>2726</v>
      </c>
      <c r="F44" s="86">
        <v>29</v>
      </c>
      <c r="G44" s="86" t="s">
        <v>2715</v>
      </c>
      <c r="H44" s="86">
        <v>16</v>
      </c>
      <c r="I44" s="86" t="s">
        <v>2737</v>
      </c>
      <c r="J44" s="86">
        <v>3</v>
      </c>
      <c r="K44" s="86" t="s">
        <v>2743</v>
      </c>
      <c r="L44" s="86">
        <v>4</v>
      </c>
      <c r="M44" s="86" t="s">
        <v>2729</v>
      </c>
      <c r="N44" s="86">
        <v>3</v>
      </c>
      <c r="O44" s="86" t="s">
        <v>2756</v>
      </c>
      <c r="P44" s="86">
        <v>5</v>
      </c>
      <c r="Q44" s="86" t="s">
        <v>2722</v>
      </c>
      <c r="R44" s="86">
        <v>3</v>
      </c>
      <c r="S44" s="86" t="s">
        <v>2722</v>
      </c>
      <c r="T44" s="86">
        <v>4</v>
      </c>
      <c r="U44" s="86" t="s">
        <v>2713</v>
      </c>
      <c r="V44" s="86">
        <v>5</v>
      </c>
    </row>
    <row r="45" spans="1:22" ht="15">
      <c r="A45" s="86" t="s">
        <v>2712</v>
      </c>
      <c r="B45" s="86">
        <v>6585</v>
      </c>
      <c r="C45" s="86" t="s">
        <v>2719</v>
      </c>
      <c r="D45" s="86">
        <v>29</v>
      </c>
      <c r="E45" s="86" t="s">
        <v>2727</v>
      </c>
      <c r="F45" s="86">
        <v>29</v>
      </c>
      <c r="G45" s="86" t="s">
        <v>2714</v>
      </c>
      <c r="H45" s="86">
        <v>14</v>
      </c>
      <c r="I45" s="86" t="s">
        <v>2650</v>
      </c>
      <c r="J45" s="86">
        <v>3</v>
      </c>
      <c r="K45" s="86" t="s">
        <v>2720</v>
      </c>
      <c r="L45" s="86">
        <v>4</v>
      </c>
      <c r="M45" s="86" t="s">
        <v>2749</v>
      </c>
      <c r="N45" s="86">
        <v>3</v>
      </c>
      <c r="O45" s="86" t="s">
        <v>2729</v>
      </c>
      <c r="P45" s="86">
        <v>5</v>
      </c>
      <c r="Q45" s="86" t="s">
        <v>2723</v>
      </c>
      <c r="R45" s="86">
        <v>3</v>
      </c>
      <c r="S45" s="86" t="s">
        <v>2716</v>
      </c>
      <c r="T45" s="86">
        <v>3</v>
      </c>
      <c r="U45" s="86" t="s">
        <v>320</v>
      </c>
      <c r="V45" s="86">
        <v>4</v>
      </c>
    </row>
    <row r="46" spans="1:22" ht="15">
      <c r="A46" s="86" t="s">
        <v>2713</v>
      </c>
      <c r="B46" s="86">
        <v>207</v>
      </c>
      <c r="C46" s="86" t="s">
        <v>2720</v>
      </c>
      <c r="D46" s="86">
        <v>29</v>
      </c>
      <c r="E46" s="86" t="s">
        <v>2728</v>
      </c>
      <c r="F46" s="86">
        <v>28</v>
      </c>
      <c r="G46" s="86" t="s">
        <v>2725</v>
      </c>
      <c r="H46" s="86">
        <v>13</v>
      </c>
      <c r="I46" s="86" t="s">
        <v>2716</v>
      </c>
      <c r="J46" s="86">
        <v>3</v>
      </c>
      <c r="K46" s="86" t="s">
        <v>293</v>
      </c>
      <c r="L46" s="86">
        <v>3</v>
      </c>
      <c r="M46" s="86" t="s">
        <v>2750</v>
      </c>
      <c r="N46" s="86">
        <v>3</v>
      </c>
      <c r="O46" s="86" t="s">
        <v>2757</v>
      </c>
      <c r="P46" s="86">
        <v>4</v>
      </c>
      <c r="Q46" s="86" t="s">
        <v>247</v>
      </c>
      <c r="R46" s="86">
        <v>3</v>
      </c>
      <c r="S46" s="86" t="s">
        <v>2714</v>
      </c>
      <c r="T46" s="86">
        <v>3</v>
      </c>
      <c r="U46" s="86" t="s">
        <v>2715</v>
      </c>
      <c r="V46" s="86">
        <v>4</v>
      </c>
    </row>
    <row r="47" spans="1:22" ht="15">
      <c r="A47" s="86" t="s">
        <v>2714</v>
      </c>
      <c r="B47" s="86">
        <v>103</v>
      </c>
      <c r="C47" s="86" t="s">
        <v>2721</v>
      </c>
      <c r="D47" s="86">
        <v>27</v>
      </c>
      <c r="E47" s="86" t="s">
        <v>2729</v>
      </c>
      <c r="F47" s="86">
        <v>28</v>
      </c>
      <c r="G47" s="86" t="s">
        <v>2719</v>
      </c>
      <c r="H47" s="86">
        <v>12</v>
      </c>
      <c r="I47" s="86" t="s">
        <v>2738</v>
      </c>
      <c r="J47" s="86">
        <v>3</v>
      </c>
      <c r="K47" s="86" t="s">
        <v>2744</v>
      </c>
      <c r="L47" s="86">
        <v>3</v>
      </c>
      <c r="M47" s="86" t="s">
        <v>2751</v>
      </c>
      <c r="N47" s="86">
        <v>3</v>
      </c>
      <c r="O47" s="86" t="s">
        <v>2722</v>
      </c>
      <c r="P47" s="86">
        <v>4</v>
      </c>
      <c r="Q47" s="86" t="s">
        <v>2649</v>
      </c>
      <c r="R47" s="86">
        <v>3</v>
      </c>
      <c r="S47" s="86" t="s">
        <v>2765</v>
      </c>
      <c r="T47" s="86">
        <v>3</v>
      </c>
      <c r="U47" s="86" t="s">
        <v>2770</v>
      </c>
      <c r="V47" s="86">
        <v>4</v>
      </c>
    </row>
    <row r="48" spans="1:22" ht="15">
      <c r="A48" s="86" t="s">
        <v>2715</v>
      </c>
      <c r="B48" s="86">
        <v>103</v>
      </c>
      <c r="C48" s="86" t="s">
        <v>2722</v>
      </c>
      <c r="D48" s="86">
        <v>27</v>
      </c>
      <c r="E48" s="86" t="s">
        <v>2714</v>
      </c>
      <c r="F48" s="86">
        <v>28</v>
      </c>
      <c r="G48" s="86" t="s">
        <v>288</v>
      </c>
      <c r="H48" s="86">
        <v>11</v>
      </c>
      <c r="I48" s="86" t="s">
        <v>2739</v>
      </c>
      <c r="J48" s="86">
        <v>3</v>
      </c>
      <c r="K48" s="86" t="s">
        <v>2745</v>
      </c>
      <c r="L48" s="86">
        <v>3</v>
      </c>
      <c r="M48" s="86" t="s">
        <v>2752</v>
      </c>
      <c r="N48" s="86">
        <v>3</v>
      </c>
      <c r="O48" s="86" t="s">
        <v>2758</v>
      </c>
      <c r="P48" s="86">
        <v>3</v>
      </c>
      <c r="Q48" s="86" t="s">
        <v>2762</v>
      </c>
      <c r="R48" s="86">
        <v>3</v>
      </c>
      <c r="S48" s="86" t="s">
        <v>2766</v>
      </c>
      <c r="T48" s="86">
        <v>3</v>
      </c>
      <c r="U48" s="86" t="s">
        <v>2771</v>
      </c>
      <c r="V48" s="86">
        <v>4</v>
      </c>
    </row>
    <row r="49" spans="1:22" ht="15">
      <c r="A49" s="86" t="s">
        <v>2716</v>
      </c>
      <c r="B49" s="86">
        <v>80</v>
      </c>
      <c r="C49" s="86" t="s">
        <v>2716</v>
      </c>
      <c r="D49" s="86">
        <v>26</v>
      </c>
      <c r="E49" s="86" t="s">
        <v>2730</v>
      </c>
      <c r="F49" s="86">
        <v>26</v>
      </c>
      <c r="G49" s="86" t="s">
        <v>2733</v>
      </c>
      <c r="H49" s="86">
        <v>10</v>
      </c>
      <c r="I49" s="86" t="s">
        <v>2740</v>
      </c>
      <c r="J49" s="86">
        <v>3</v>
      </c>
      <c r="K49" s="86" t="s">
        <v>2746</v>
      </c>
      <c r="L49" s="86">
        <v>3</v>
      </c>
      <c r="M49" s="86" t="s">
        <v>2753</v>
      </c>
      <c r="N49" s="86">
        <v>3</v>
      </c>
      <c r="O49" s="86" t="s">
        <v>2759</v>
      </c>
      <c r="P49" s="86">
        <v>3</v>
      </c>
      <c r="Q49" s="86" t="s">
        <v>2763</v>
      </c>
      <c r="R49" s="86">
        <v>2</v>
      </c>
      <c r="S49" s="86" t="s">
        <v>2736</v>
      </c>
      <c r="T49" s="86">
        <v>2</v>
      </c>
      <c r="U49" s="86" t="s">
        <v>334</v>
      </c>
      <c r="V49" s="86">
        <v>4</v>
      </c>
    </row>
    <row r="50" spans="1:22" ht="15">
      <c r="A50" s="86" t="s">
        <v>2717</v>
      </c>
      <c r="B50" s="86">
        <v>77</v>
      </c>
      <c r="C50" s="86" t="s">
        <v>2723</v>
      </c>
      <c r="D50" s="86">
        <v>25</v>
      </c>
      <c r="E50" s="86" t="s">
        <v>2731</v>
      </c>
      <c r="F50" s="86">
        <v>26</v>
      </c>
      <c r="G50" s="86" t="s">
        <v>2734</v>
      </c>
      <c r="H50" s="86">
        <v>9</v>
      </c>
      <c r="I50" s="86" t="s">
        <v>2741</v>
      </c>
      <c r="J50" s="86">
        <v>3</v>
      </c>
      <c r="K50" s="86" t="s">
        <v>2747</v>
      </c>
      <c r="L50" s="86">
        <v>3</v>
      </c>
      <c r="M50" s="86" t="s">
        <v>2754</v>
      </c>
      <c r="N50" s="86">
        <v>3</v>
      </c>
      <c r="O50" s="86" t="s">
        <v>2760</v>
      </c>
      <c r="P50" s="86">
        <v>3</v>
      </c>
      <c r="Q50" s="86" t="s">
        <v>2729</v>
      </c>
      <c r="R50" s="86">
        <v>2</v>
      </c>
      <c r="S50" s="86" t="s">
        <v>2737</v>
      </c>
      <c r="T50" s="86">
        <v>2</v>
      </c>
      <c r="U50" s="86" t="s">
        <v>2772</v>
      </c>
      <c r="V50" s="86">
        <v>4</v>
      </c>
    </row>
    <row r="53" spans="1:22" ht="15" customHeight="1">
      <c r="A53" s="13" t="s">
        <v>2789</v>
      </c>
      <c r="B53" s="13" t="s">
        <v>2603</v>
      </c>
      <c r="C53" s="13" t="s">
        <v>2800</v>
      </c>
      <c r="D53" s="13" t="s">
        <v>2606</v>
      </c>
      <c r="E53" s="13" t="s">
        <v>2810</v>
      </c>
      <c r="F53" s="13" t="s">
        <v>2608</v>
      </c>
      <c r="G53" s="13" t="s">
        <v>2812</v>
      </c>
      <c r="H53" s="13" t="s">
        <v>2610</v>
      </c>
      <c r="I53" s="13" t="s">
        <v>2822</v>
      </c>
      <c r="J53" s="13" t="s">
        <v>2612</v>
      </c>
      <c r="K53" s="13" t="s">
        <v>2833</v>
      </c>
      <c r="L53" s="13" t="s">
        <v>2614</v>
      </c>
      <c r="M53" s="13" t="s">
        <v>2844</v>
      </c>
      <c r="N53" s="13" t="s">
        <v>2616</v>
      </c>
      <c r="O53" s="13" t="s">
        <v>2855</v>
      </c>
      <c r="P53" s="13" t="s">
        <v>2618</v>
      </c>
      <c r="Q53" s="13" t="s">
        <v>2864</v>
      </c>
      <c r="R53" s="13" t="s">
        <v>2620</v>
      </c>
      <c r="S53" s="13" t="s">
        <v>2874</v>
      </c>
      <c r="T53" s="13" t="s">
        <v>2624</v>
      </c>
      <c r="U53" s="13" t="s">
        <v>2876</v>
      </c>
      <c r="V53" s="13" t="s">
        <v>2625</v>
      </c>
    </row>
    <row r="54" spans="1:22" ht="15">
      <c r="A54" s="86" t="s">
        <v>2790</v>
      </c>
      <c r="B54" s="86">
        <v>42</v>
      </c>
      <c r="C54" s="86" t="s">
        <v>2790</v>
      </c>
      <c r="D54" s="86">
        <v>22</v>
      </c>
      <c r="E54" s="86" t="s">
        <v>2793</v>
      </c>
      <c r="F54" s="86">
        <v>26</v>
      </c>
      <c r="G54" s="86" t="s">
        <v>2790</v>
      </c>
      <c r="H54" s="86">
        <v>6</v>
      </c>
      <c r="I54" s="86" t="s">
        <v>2823</v>
      </c>
      <c r="J54" s="86">
        <v>3</v>
      </c>
      <c r="K54" s="86" t="s">
        <v>2834</v>
      </c>
      <c r="L54" s="86">
        <v>3</v>
      </c>
      <c r="M54" s="86" t="s">
        <v>2845</v>
      </c>
      <c r="N54" s="86">
        <v>3</v>
      </c>
      <c r="O54" s="86" t="s">
        <v>2856</v>
      </c>
      <c r="P54" s="86">
        <v>3</v>
      </c>
      <c r="Q54" s="86" t="s">
        <v>2865</v>
      </c>
      <c r="R54" s="86">
        <v>3</v>
      </c>
      <c r="S54" s="86" t="s">
        <v>2813</v>
      </c>
      <c r="T54" s="86">
        <v>3</v>
      </c>
      <c r="U54" s="86" t="s">
        <v>2877</v>
      </c>
      <c r="V54" s="86">
        <v>4</v>
      </c>
    </row>
    <row r="55" spans="1:22" ht="15">
      <c r="A55" s="86" t="s">
        <v>2791</v>
      </c>
      <c r="B55" s="86">
        <v>31</v>
      </c>
      <c r="C55" s="86" t="s">
        <v>2801</v>
      </c>
      <c r="D55" s="86">
        <v>12</v>
      </c>
      <c r="E55" s="86" t="s">
        <v>2794</v>
      </c>
      <c r="F55" s="86">
        <v>26</v>
      </c>
      <c r="G55" s="86" t="s">
        <v>2813</v>
      </c>
      <c r="H55" s="86">
        <v>6</v>
      </c>
      <c r="I55" s="86" t="s">
        <v>2824</v>
      </c>
      <c r="J55" s="86">
        <v>3</v>
      </c>
      <c r="K55" s="86" t="s">
        <v>2835</v>
      </c>
      <c r="L55" s="86">
        <v>3</v>
      </c>
      <c r="M55" s="86" t="s">
        <v>2846</v>
      </c>
      <c r="N55" s="86">
        <v>3</v>
      </c>
      <c r="O55" s="86" t="s">
        <v>2857</v>
      </c>
      <c r="P55" s="86">
        <v>3</v>
      </c>
      <c r="Q55" s="86" t="s">
        <v>2790</v>
      </c>
      <c r="R55" s="86">
        <v>2</v>
      </c>
      <c r="S55" s="86" t="s">
        <v>2823</v>
      </c>
      <c r="T55" s="86">
        <v>2</v>
      </c>
      <c r="U55" s="86" t="s">
        <v>2878</v>
      </c>
      <c r="V55" s="86">
        <v>4</v>
      </c>
    </row>
    <row r="56" spans="1:22" ht="15">
      <c r="A56" s="86" t="s">
        <v>2792</v>
      </c>
      <c r="B56" s="86">
        <v>28</v>
      </c>
      <c r="C56" s="86" t="s">
        <v>2802</v>
      </c>
      <c r="D56" s="86">
        <v>12</v>
      </c>
      <c r="E56" s="86" t="s">
        <v>2795</v>
      </c>
      <c r="F56" s="86">
        <v>26</v>
      </c>
      <c r="G56" s="86" t="s">
        <v>2814</v>
      </c>
      <c r="H56" s="86">
        <v>5</v>
      </c>
      <c r="I56" s="86" t="s">
        <v>2825</v>
      </c>
      <c r="J56" s="86">
        <v>3</v>
      </c>
      <c r="K56" s="86" t="s">
        <v>2836</v>
      </c>
      <c r="L56" s="86">
        <v>2</v>
      </c>
      <c r="M56" s="86" t="s">
        <v>2847</v>
      </c>
      <c r="N56" s="86">
        <v>3</v>
      </c>
      <c r="O56" s="86" t="s">
        <v>2858</v>
      </c>
      <c r="P56" s="86">
        <v>3</v>
      </c>
      <c r="Q56" s="86" t="s">
        <v>2866</v>
      </c>
      <c r="R56" s="86">
        <v>2</v>
      </c>
      <c r="S56" s="86" t="s">
        <v>2824</v>
      </c>
      <c r="T56" s="86">
        <v>2</v>
      </c>
      <c r="U56" s="86" t="s">
        <v>2879</v>
      </c>
      <c r="V56" s="86">
        <v>4</v>
      </c>
    </row>
    <row r="57" spans="1:22" ht="15">
      <c r="A57" s="86" t="s">
        <v>2793</v>
      </c>
      <c r="B57" s="86">
        <v>27</v>
      </c>
      <c r="C57" s="86" t="s">
        <v>2803</v>
      </c>
      <c r="D57" s="86">
        <v>11</v>
      </c>
      <c r="E57" s="86" t="s">
        <v>2796</v>
      </c>
      <c r="F57" s="86">
        <v>26</v>
      </c>
      <c r="G57" s="86" t="s">
        <v>2815</v>
      </c>
      <c r="H57" s="86">
        <v>5</v>
      </c>
      <c r="I57" s="86" t="s">
        <v>2826</v>
      </c>
      <c r="J57" s="86">
        <v>3</v>
      </c>
      <c r="K57" s="86" t="s">
        <v>2837</v>
      </c>
      <c r="L57" s="86">
        <v>2</v>
      </c>
      <c r="M57" s="86" t="s">
        <v>2848</v>
      </c>
      <c r="N57" s="86">
        <v>3</v>
      </c>
      <c r="O57" s="86" t="s">
        <v>2859</v>
      </c>
      <c r="P57" s="86">
        <v>3</v>
      </c>
      <c r="Q57" s="86" t="s">
        <v>2867</v>
      </c>
      <c r="R57" s="86">
        <v>2</v>
      </c>
      <c r="S57" s="86" t="s">
        <v>2825</v>
      </c>
      <c r="T57" s="86">
        <v>2</v>
      </c>
      <c r="U57" s="86" t="s">
        <v>2880</v>
      </c>
      <c r="V57" s="86">
        <v>4</v>
      </c>
    </row>
    <row r="58" spans="1:22" ht="15">
      <c r="A58" s="86" t="s">
        <v>2794</v>
      </c>
      <c r="B58" s="86">
        <v>27</v>
      </c>
      <c r="C58" s="86" t="s">
        <v>2804</v>
      </c>
      <c r="D58" s="86">
        <v>11</v>
      </c>
      <c r="E58" s="86" t="s">
        <v>2791</v>
      </c>
      <c r="F58" s="86">
        <v>26</v>
      </c>
      <c r="G58" s="86" t="s">
        <v>2816</v>
      </c>
      <c r="H58" s="86">
        <v>5</v>
      </c>
      <c r="I58" s="86" t="s">
        <v>2827</v>
      </c>
      <c r="J58" s="86">
        <v>3</v>
      </c>
      <c r="K58" s="86" t="s">
        <v>2838</v>
      </c>
      <c r="L58" s="86">
        <v>2</v>
      </c>
      <c r="M58" s="86" t="s">
        <v>2849</v>
      </c>
      <c r="N58" s="86">
        <v>3</v>
      </c>
      <c r="O58" s="86" t="s">
        <v>2805</v>
      </c>
      <c r="P58" s="86">
        <v>3</v>
      </c>
      <c r="Q58" s="86" t="s">
        <v>2868</v>
      </c>
      <c r="R58" s="86">
        <v>2</v>
      </c>
      <c r="S58" s="86" t="s">
        <v>2826</v>
      </c>
      <c r="T58" s="86">
        <v>2</v>
      </c>
      <c r="U58" s="86" t="s">
        <v>2881</v>
      </c>
      <c r="V58" s="86">
        <v>4</v>
      </c>
    </row>
    <row r="59" spans="1:22" ht="15">
      <c r="A59" s="86" t="s">
        <v>2795</v>
      </c>
      <c r="B59" s="86">
        <v>27</v>
      </c>
      <c r="C59" s="86" t="s">
        <v>2805</v>
      </c>
      <c r="D59" s="86">
        <v>8</v>
      </c>
      <c r="E59" s="86" t="s">
        <v>2797</v>
      </c>
      <c r="F59" s="86">
        <v>26</v>
      </c>
      <c r="G59" s="86" t="s">
        <v>2817</v>
      </c>
      <c r="H59" s="86">
        <v>5</v>
      </c>
      <c r="I59" s="86" t="s">
        <v>2828</v>
      </c>
      <c r="J59" s="86">
        <v>3</v>
      </c>
      <c r="K59" s="86" t="s">
        <v>2839</v>
      </c>
      <c r="L59" s="86">
        <v>2</v>
      </c>
      <c r="M59" s="86" t="s">
        <v>2850</v>
      </c>
      <c r="N59" s="86">
        <v>3</v>
      </c>
      <c r="O59" s="86" t="s">
        <v>2860</v>
      </c>
      <c r="P59" s="86">
        <v>3</v>
      </c>
      <c r="Q59" s="86" t="s">
        <v>2869</v>
      </c>
      <c r="R59" s="86">
        <v>2</v>
      </c>
      <c r="S59" s="86" t="s">
        <v>2827</v>
      </c>
      <c r="T59" s="86">
        <v>2</v>
      </c>
      <c r="U59" s="86" t="s">
        <v>2882</v>
      </c>
      <c r="V59" s="86">
        <v>4</v>
      </c>
    </row>
    <row r="60" spans="1:22" ht="15">
      <c r="A60" s="86" t="s">
        <v>2796</v>
      </c>
      <c r="B60" s="86">
        <v>27</v>
      </c>
      <c r="C60" s="86" t="s">
        <v>2806</v>
      </c>
      <c r="D60" s="86">
        <v>8</v>
      </c>
      <c r="E60" s="86" t="s">
        <v>2798</v>
      </c>
      <c r="F60" s="86">
        <v>26</v>
      </c>
      <c r="G60" s="86" t="s">
        <v>2818</v>
      </c>
      <c r="H60" s="86">
        <v>5</v>
      </c>
      <c r="I60" s="86" t="s">
        <v>2829</v>
      </c>
      <c r="J60" s="86">
        <v>3</v>
      </c>
      <c r="K60" s="86" t="s">
        <v>2840</v>
      </c>
      <c r="L60" s="86">
        <v>2</v>
      </c>
      <c r="M60" s="86" t="s">
        <v>2851</v>
      </c>
      <c r="N60" s="86">
        <v>3</v>
      </c>
      <c r="O60" s="86" t="s">
        <v>2861</v>
      </c>
      <c r="P60" s="86">
        <v>3</v>
      </c>
      <c r="Q60" s="86" t="s">
        <v>2870</v>
      </c>
      <c r="R60" s="86">
        <v>2</v>
      </c>
      <c r="S60" s="86" t="s">
        <v>2790</v>
      </c>
      <c r="T60" s="86">
        <v>2</v>
      </c>
      <c r="U60" s="86" t="s">
        <v>2883</v>
      </c>
      <c r="V60" s="86">
        <v>4</v>
      </c>
    </row>
    <row r="61" spans="1:22" ht="15">
      <c r="A61" s="86" t="s">
        <v>2797</v>
      </c>
      <c r="B61" s="86">
        <v>27</v>
      </c>
      <c r="C61" s="86" t="s">
        <v>2807</v>
      </c>
      <c r="D61" s="86">
        <v>8</v>
      </c>
      <c r="E61" s="86" t="s">
        <v>2799</v>
      </c>
      <c r="F61" s="86">
        <v>26</v>
      </c>
      <c r="G61" s="86" t="s">
        <v>2819</v>
      </c>
      <c r="H61" s="86">
        <v>5</v>
      </c>
      <c r="I61" s="86" t="s">
        <v>2830</v>
      </c>
      <c r="J61" s="86">
        <v>3</v>
      </c>
      <c r="K61" s="86" t="s">
        <v>2841</v>
      </c>
      <c r="L61" s="86">
        <v>2</v>
      </c>
      <c r="M61" s="86" t="s">
        <v>2852</v>
      </c>
      <c r="N61" s="86">
        <v>3</v>
      </c>
      <c r="O61" s="86" t="s">
        <v>2854</v>
      </c>
      <c r="P61" s="86">
        <v>3</v>
      </c>
      <c r="Q61" s="86" t="s">
        <v>2871</v>
      </c>
      <c r="R61" s="86">
        <v>2</v>
      </c>
      <c r="S61" s="86" t="s">
        <v>2875</v>
      </c>
      <c r="T61" s="86">
        <v>2</v>
      </c>
      <c r="U61" s="86" t="s">
        <v>2884</v>
      </c>
      <c r="V61" s="86">
        <v>4</v>
      </c>
    </row>
    <row r="62" spans="1:22" ht="15">
      <c r="A62" s="86" t="s">
        <v>2798</v>
      </c>
      <c r="B62" s="86">
        <v>27</v>
      </c>
      <c r="C62" s="86" t="s">
        <v>2808</v>
      </c>
      <c r="D62" s="86">
        <v>6</v>
      </c>
      <c r="E62" s="86" t="s">
        <v>2811</v>
      </c>
      <c r="F62" s="86">
        <v>26</v>
      </c>
      <c r="G62" s="86" t="s">
        <v>2820</v>
      </c>
      <c r="H62" s="86">
        <v>5</v>
      </c>
      <c r="I62" s="86" t="s">
        <v>2831</v>
      </c>
      <c r="J62" s="86">
        <v>3</v>
      </c>
      <c r="K62" s="86" t="s">
        <v>2842</v>
      </c>
      <c r="L62" s="86">
        <v>2</v>
      </c>
      <c r="M62" s="86" t="s">
        <v>2853</v>
      </c>
      <c r="N62" s="86">
        <v>3</v>
      </c>
      <c r="O62" s="86" t="s">
        <v>2862</v>
      </c>
      <c r="P62" s="86">
        <v>3</v>
      </c>
      <c r="Q62" s="86" t="s">
        <v>2872</v>
      </c>
      <c r="R62" s="86">
        <v>2</v>
      </c>
      <c r="S62" s="86" t="s">
        <v>2816</v>
      </c>
      <c r="T62" s="86">
        <v>2</v>
      </c>
      <c r="U62" s="86" t="s">
        <v>2885</v>
      </c>
      <c r="V62" s="86">
        <v>4</v>
      </c>
    </row>
    <row r="63" spans="1:22" ht="15">
      <c r="A63" s="86" t="s">
        <v>2799</v>
      </c>
      <c r="B63" s="86">
        <v>27</v>
      </c>
      <c r="C63" s="86" t="s">
        <v>2809</v>
      </c>
      <c r="D63" s="86">
        <v>6</v>
      </c>
      <c r="E63" s="86" t="s">
        <v>2792</v>
      </c>
      <c r="F63" s="86">
        <v>26</v>
      </c>
      <c r="G63" s="86" t="s">
        <v>2821</v>
      </c>
      <c r="H63" s="86">
        <v>5</v>
      </c>
      <c r="I63" s="86" t="s">
        <v>2832</v>
      </c>
      <c r="J63" s="86">
        <v>3</v>
      </c>
      <c r="K63" s="86" t="s">
        <v>2843</v>
      </c>
      <c r="L63" s="86">
        <v>2</v>
      </c>
      <c r="M63" s="86" t="s">
        <v>2854</v>
      </c>
      <c r="N63" s="86">
        <v>3</v>
      </c>
      <c r="O63" s="86" t="s">
        <v>2863</v>
      </c>
      <c r="P63" s="86">
        <v>3</v>
      </c>
      <c r="Q63" s="86" t="s">
        <v>2873</v>
      </c>
      <c r="R63" s="86">
        <v>2</v>
      </c>
      <c r="S63" s="86" t="s">
        <v>2817</v>
      </c>
      <c r="T63" s="86">
        <v>2</v>
      </c>
      <c r="U63" s="86" t="s">
        <v>2886</v>
      </c>
      <c r="V63" s="86">
        <v>4</v>
      </c>
    </row>
    <row r="66" spans="1:22" ht="15" customHeight="1">
      <c r="A66" s="13" t="s">
        <v>2903</v>
      </c>
      <c r="B66" s="13" t="s">
        <v>2603</v>
      </c>
      <c r="C66" s="13" t="s">
        <v>2905</v>
      </c>
      <c r="D66" s="13" t="s">
        <v>2606</v>
      </c>
      <c r="E66" s="78" t="s">
        <v>2906</v>
      </c>
      <c r="F66" s="78" t="s">
        <v>2608</v>
      </c>
      <c r="G66" s="78" t="s">
        <v>2909</v>
      </c>
      <c r="H66" s="78" t="s">
        <v>2610</v>
      </c>
      <c r="I66" s="13" t="s">
        <v>2911</v>
      </c>
      <c r="J66" s="13" t="s">
        <v>2612</v>
      </c>
      <c r="K66" s="78" t="s">
        <v>2913</v>
      </c>
      <c r="L66" s="78" t="s">
        <v>2614</v>
      </c>
      <c r="M66" s="78" t="s">
        <v>2915</v>
      </c>
      <c r="N66" s="78" t="s">
        <v>2616</v>
      </c>
      <c r="O66" s="78" t="s">
        <v>2917</v>
      </c>
      <c r="P66" s="78" t="s">
        <v>2618</v>
      </c>
      <c r="Q66" s="78" t="s">
        <v>2919</v>
      </c>
      <c r="R66" s="78" t="s">
        <v>2620</v>
      </c>
      <c r="S66" s="78" t="s">
        <v>2921</v>
      </c>
      <c r="T66" s="78" t="s">
        <v>2624</v>
      </c>
      <c r="U66" s="78" t="s">
        <v>2923</v>
      </c>
      <c r="V66" s="78" t="s">
        <v>2625</v>
      </c>
    </row>
    <row r="67" spans="1:22" ht="15">
      <c r="A67" s="78" t="s">
        <v>376</v>
      </c>
      <c r="B67" s="78">
        <v>1</v>
      </c>
      <c r="C67" s="78" t="s">
        <v>376</v>
      </c>
      <c r="D67" s="78">
        <v>1</v>
      </c>
      <c r="E67" s="78"/>
      <c r="F67" s="78"/>
      <c r="G67" s="78"/>
      <c r="H67" s="78"/>
      <c r="I67" s="78" t="s">
        <v>333</v>
      </c>
      <c r="J67" s="78">
        <v>1</v>
      </c>
      <c r="K67" s="78"/>
      <c r="L67" s="78"/>
      <c r="M67" s="78"/>
      <c r="N67" s="78"/>
      <c r="O67" s="78"/>
      <c r="P67" s="78"/>
      <c r="Q67" s="78"/>
      <c r="R67" s="78"/>
      <c r="S67" s="78"/>
      <c r="T67" s="78"/>
      <c r="U67" s="78"/>
      <c r="V67" s="78"/>
    </row>
    <row r="68" spans="1:22" ht="15">
      <c r="A68" s="78" t="s">
        <v>333</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2904</v>
      </c>
      <c r="B71" s="13" t="s">
        <v>2603</v>
      </c>
      <c r="C71" s="13" t="s">
        <v>2907</v>
      </c>
      <c r="D71" s="13" t="s">
        <v>2606</v>
      </c>
      <c r="E71" s="13" t="s">
        <v>2908</v>
      </c>
      <c r="F71" s="13" t="s">
        <v>2608</v>
      </c>
      <c r="G71" s="13" t="s">
        <v>2910</v>
      </c>
      <c r="H71" s="13" t="s">
        <v>2610</v>
      </c>
      <c r="I71" s="13" t="s">
        <v>2912</v>
      </c>
      <c r="J71" s="13" t="s">
        <v>2612</v>
      </c>
      <c r="K71" s="13" t="s">
        <v>2914</v>
      </c>
      <c r="L71" s="13" t="s">
        <v>2614</v>
      </c>
      <c r="M71" s="13" t="s">
        <v>2916</v>
      </c>
      <c r="N71" s="13" t="s">
        <v>2616</v>
      </c>
      <c r="O71" s="13" t="s">
        <v>2918</v>
      </c>
      <c r="P71" s="13" t="s">
        <v>2618</v>
      </c>
      <c r="Q71" s="13" t="s">
        <v>2920</v>
      </c>
      <c r="R71" s="13" t="s">
        <v>2620</v>
      </c>
      <c r="S71" s="78" t="s">
        <v>2922</v>
      </c>
      <c r="T71" s="78" t="s">
        <v>2624</v>
      </c>
      <c r="U71" s="13" t="s">
        <v>2924</v>
      </c>
      <c r="V71" s="13" t="s">
        <v>2625</v>
      </c>
    </row>
    <row r="72" spans="1:22" ht="15">
      <c r="A72" s="78" t="s">
        <v>287</v>
      </c>
      <c r="B72" s="78">
        <v>37</v>
      </c>
      <c r="C72" s="78" t="s">
        <v>293</v>
      </c>
      <c r="D72" s="78">
        <v>8</v>
      </c>
      <c r="E72" s="78" t="s">
        <v>287</v>
      </c>
      <c r="F72" s="78">
        <v>32</v>
      </c>
      <c r="G72" s="78" t="s">
        <v>288</v>
      </c>
      <c r="H72" s="78">
        <v>11</v>
      </c>
      <c r="I72" s="78" t="s">
        <v>221</v>
      </c>
      <c r="J72" s="78">
        <v>4</v>
      </c>
      <c r="K72" s="78" t="s">
        <v>323</v>
      </c>
      <c r="L72" s="78">
        <v>5</v>
      </c>
      <c r="M72" s="78" t="s">
        <v>301</v>
      </c>
      <c r="N72" s="78">
        <v>3</v>
      </c>
      <c r="O72" s="78" t="s">
        <v>304</v>
      </c>
      <c r="P72" s="78">
        <v>3</v>
      </c>
      <c r="Q72" s="78" t="s">
        <v>247</v>
      </c>
      <c r="R72" s="78">
        <v>3</v>
      </c>
      <c r="S72" s="78"/>
      <c r="T72" s="78"/>
      <c r="U72" s="78" t="s">
        <v>320</v>
      </c>
      <c r="V72" s="78">
        <v>4</v>
      </c>
    </row>
    <row r="73" spans="1:22" ht="15">
      <c r="A73" s="78" t="s">
        <v>293</v>
      </c>
      <c r="B73" s="78">
        <v>26</v>
      </c>
      <c r="C73" s="78" t="s">
        <v>325</v>
      </c>
      <c r="D73" s="78">
        <v>4</v>
      </c>
      <c r="E73" s="78" t="s">
        <v>337</v>
      </c>
      <c r="F73" s="78">
        <v>3</v>
      </c>
      <c r="G73" s="78" t="s">
        <v>238</v>
      </c>
      <c r="H73" s="78">
        <v>9</v>
      </c>
      <c r="I73" s="78" t="s">
        <v>332</v>
      </c>
      <c r="J73" s="78">
        <v>1</v>
      </c>
      <c r="K73" s="78" t="s">
        <v>293</v>
      </c>
      <c r="L73" s="78">
        <v>3</v>
      </c>
      <c r="M73" s="78" t="s">
        <v>336</v>
      </c>
      <c r="N73" s="78">
        <v>3</v>
      </c>
      <c r="O73" s="78" t="s">
        <v>293</v>
      </c>
      <c r="P73" s="78">
        <v>3</v>
      </c>
      <c r="Q73" s="78" t="s">
        <v>363</v>
      </c>
      <c r="R73" s="78">
        <v>1</v>
      </c>
      <c r="S73" s="78"/>
      <c r="T73" s="78"/>
      <c r="U73" s="78" t="s">
        <v>334</v>
      </c>
      <c r="V73" s="78">
        <v>4</v>
      </c>
    </row>
    <row r="74" spans="1:22" ht="15">
      <c r="A74" s="78" t="s">
        <v>288</v>
      </c>
      <c r="B74" s="78">
        <v>12</v>
      </c>
      <c r="C74" s="78" t="s">
        <v>296</v>
      </c>
      <c r="D74" s="78">
        <v>4</v>
      </c>
      <c r="E74" s="78" t="s">
        <v>317</v>
      </c>
      <c r="F74" s="78">
        <v>2</v>
      </c>
      <c r="G74" s="78" t="s">
        <v>293</v>
      </c>
      <c r="H74" s="78">
        <v>8</v>
      </c>
      <c r="I74" s="78" t="s">
        <v>331</v>
      </c>
      <c r="J74" s="78">
        <v>1</v>
      </c>
      <c r="K74" s="78" t="s">
        <v>349</v>
      </c>
      <c r="L74" s="78">
        <v>2</v>
      </c>
      <c r="M74" s="78" t="s">
        <v>335</v>
      </c>
      <c r="N74" s="78">
        <v>3</v>
      </c>
      <c r="O74" s="78" t="s">
        <v>338</v>
      </c>
      <c r="P74" s="78">
        <v>2</v>
      </c>
      <c r="Q74" s="78" t="s">
        <v>343</v>
      </c>
      <c r="R74" s="78">
        <v>1</v>
      </c>
      <c r="S74" s="78"/>
      <c r="T74" s="78"/>
      <c r="U74" s="78"/>
      <c r="V74" s="78"/>
    </row>
    <row r="75" spans="1:22" ht="15">
      <c r="A75" s="78" t="s">
        <v>238</v>
      </c>
      <c r="B75" s="78">
        <v>10</v>
      </c>
      <c r="C75" s="78" t="s">
        <v>287</v>
      </c>
      <c r="D75" s="78">
        <v>4</v>
      </c>
      <c r="E75" s="78" t="s">
        <v>360</v>
      </c>
      <c r="F75" s="78">
        <v>1</v>
      </c>
      <c r="G75" s="78" t="s">
        <v>341</v>
      </c>
      <c r="H75" s="78">
        <v>4</v>
      </c>
      <c r="I75" s="78" t="s">
        <v>293</v>
      </c>
      <c r="J75" s="78">
        <v>1</v>
      </c>
      <c r="K75" s="78" t="s">
        <v>350</v>
      </c>
      <c r="L75" s="78">
        <v>2</v>
      </c>
      <c r="M75" s="78" t="s">
        <v>302</v>
      </c>
      <c r="N75" s="78">
        <v>3</v>
      </c>
      <c r="O75" s="78"/>
      <c r="P75" s="78"/>
      <c r="Q75" s="78" t="s">
        <v>342</v>
      </c>
      <c r="R75" s="78">
        <v>1</v>
      </c>
      <c r="S75" s="78"/>
      <c r="T75" s="78"/>
      <c r="U75" s="78"/>
      <c r="V75" s="78"/>
    </row>
    <row r="76" spans="1:22" ht="15">
      <c r="A76" s="78" t="s">
        <v>323</v>
      </c>
      <c r="B76" s="78">
        <v>7</v>
      </c>
      <c r="C76" s="78" t="s">
        <v>306</v>
      </c>
      <c r="D76" s="78">
        <v>3</v>
      </c>
      <c r="E76" s="78"/>
      <c r="F76" s="78"/>
      <c r="G76" s="78" t="s">
        <v>340</v>
      </c>
      <c r="H76" s="78">
        <v>4</v>
      </c>
      <c r="I76" s="78" t="s">
        <v>330</v>
      </c>
      <c r="J76" s="78">
        <v>1</v>
      </c>
      <c r="K76" s="78" t="s">
        <v>352</v>
      </c>
      <c r="L76" s="78">
        <v>2</v>
      </c>
      <c r="M76" s="78"/>
      <c r="N76" s="78"/>
      <c r="O76" s="78"/>
      <c r="P76" s="78"/>
      <c r="Q76" s="78"/>
      <c r="R76" s="78"/>
      <c r="S76" s="78"/>
      <c r="T76" s="78"/>
      <c r="U76" s="78"/>
      <c r="V76" s="78"/>
    </row>
    <row r="77" spans="1:22" ht="15">
      <c r="A77" s="78" t="s">
        <v>320</v>
      </c>
      <c r="B77" s="78">
        <v>6</v>
      </c>
      <c r="C77" s="78" t="s">
        <v>307</v>
      </c>
      <c r="D77" s="78">
        <v>3</v>
      </c>
      <c r="E77" s="78"/>
      <c r="F77" s="78"/>
      <c r="G77" s="78" t="s">
        <v>309</v>
      </c>
      <c r="H77" s="78">
        <v>4</v>
      </c>
      <c r="I77" s="78" t="s">
        <v>329</v>
      </c>
      <c r="J77" s="78">
        <v>1</v>
      </c>
      <c r="K77" s="78" t="s">
        <v>351</v>
      </c>
      <c r="L77" s="78">
        <v>2</v>
      </c>
      <c r="M77" s="78"/>
      <c r="N77" s="78"/>
      <c r="O77" s="78"/>
      <c r="P77" s="78"/>
      <c r="Q77" s="78"/>
      <c r="R77" s="78"/>
      <c r="S77" s="78"/>
      <c r="T77" s="78"/>
      <c r="U77" s="78"/>
      <c r="V77" s="78"/>
    </row>
    <row r="78" spans="1:22" ht="15">
      <c r="A78" s="78" t="s">
        <v>334</v>
      </c>
      <c r="B78" s="78">
        <v>6</v>
      </c>
      <c r="C78" s="78" t="s">
        <v>365</v>
      </c>
      <c r="D78" s="78">
        <v>3</v>
      </c>
      <c r="E78" s="78"/>
      <c r="F78" s="78"/>
      <c r="G78" s="78" t="s">
        <v>316</v>
      </c>
      <c r="H78" s="78">
        <v>2</v>
      </c>
      <c r="I78" s="78" t="s">
        <v>328</v>
      </c>
      <c r="J78" s="78">
        <v>1</v>
      </c>
      <c r="K78" s="78" t="s">
        <v>383</v>
      </c>
      <c r="L78" s="78">
        <v>1</v>
      </c>
      <c r="M78" s="78"/>
      <c r="N78" s="78"/>
      <c r="O78" s="78"/>
      <c r="P78" s="78"/>
      <c r="Q78" s="78"/>
      <c r="R78" s="78"/>
      <c r="S78" s="78"/>
      <c r="T78" s="78"/>
      <c r="U78" s="78"/>
      <c r="V78" s="78"/>
    </row>
    <row r="79" spans="1:22" ht="15">
      <c r="A79" s="78" t="s">
        <v>247</v>
      </c>
      <c r="B79" s="78">
        <v>5</v>
      </c>
      <c r="C79" s="78" t="s">
        <v>382</v>
      </c>
      <c r="D79" s="78">
        <v>2</v>
      </c>
      <c r="E79" s="78"/>
      <c r="F79" s="78"/>
      <c r="G79" s="78" t="s">
        <v>348</v>
      </c>
      <c r="H79" s="78">
        <v>2</v>
      </c>
      <c r="I79" s="78"/>
      <c r="J79" s="78"/>
      <c r="K79" s="78"/>
      <c r="L79" s="78"/>
      <c r="M79" s="78"/>
      <c r="N79" s="78"/>
      <c r="O79" s="78"/>
      <c r="P79" s="78"/>
      <c r="Q79" s="78"/>
      <c r="R79" s="78"/>
      <c r="S79" s="78"/>
      <c r="T79" s="78"/>
      <c r="U79" s="78"/>
      <c r="V79" s="78"/>
    </row>
    <row r="80" spans="1:22" ht="15">
      <c r="A80" s="78" t="s">
        <v>349</v>
      </c>
      <c r="B80" s="78">
        <v>5</v>
      </c>
      <c r="C80" s="78" t="s">
        <v>381</v>
      </c>
      <c r="D80" s="78">
        <v>2</v>
      </c>
      <c r="E80" s="78"/>
      <c r="F80" s="78"/>
      <c r="G80" s="78" t="s">
        <v>347</v>
      </c>
      <c r="H80" s="78">
        <v>2</v>
      </c>
      <c r="I80" s="78"/>
      <c r="J80" s="78"/>
      <c r="K80" s="78"/>
      <c r="L80" s="78"/>
      <c r="M80" s="78"/>
      <c r="N80" s="78"/>
      <c r="O80" s="78"/>
      <c r="P80" s="78"/>
      <c r="Q80" s="78"/>
      <c r="R80" s="78"/>
      <c r="S80" s="78"/>
      <c r="T80" s="78"/>
      <c r="U80" s="78"/>
      <c r="V80" s="78"/>
    </row>
    <row r="81" spans="1:22" ht="15">
      <c r="A81" s="78" t="s">
        <v>304</v>
      </c>
      <c r="B81" s="78">
        <v>5</v>
      </c>
      <c r="C81" s="78" t="s">
        <v>322</v>
      </c>
      <c r="D81" s="78">
        <v>2</v>
      </c>
      <c r="E81" s="78"/>
      <c r="F81" s="78"/>
      <c r="G81" s="78" t="s">
        <v>346</v>
      </c>
      <c r="H81" s="78">
        <v>1</v>
      </c>
      <c r="I81" s="78"/>
      <c r="J81" s="78"/>
      <c r="K81" s="78"/>
      <c r="L81" s="78"/>
      <c r="M81" s="78"/>
      <c r="N81" s="78"/>
      <c r="O81" s="78"/>
      <c r="P81" s="78"/>
      <c r="Q81" s="78"/>
      <c r="R81" s="78"/>
      <c r="S81" s="78"/>
      <c r="T81" s="78"/>
      <c r="U81" s="78"/>
      <c r="V81" s="78"/>
    </row>
    <row r="84" spans="1:22" ht="15" customHeight="1">
      <c r="A84" s="13" t="s">
        <v>2940</v>
      </c>
      <c r="B84" s="13" t="s">
        <v>2603</v>
      </c>
      <c r="C84" s="13" t="s">
        <v>2941</v>
      </c>
      <c r="D84" s="13" t="s">
        <v>2606</v>
      </c>
      <c r="E84" s="13" t="s">
        <v>2942</v>
      </c>
      <c r="F84" s="13" t="s">
        <v>2608</v>
      </c>
      <c r="G84" s="13" t="s">
        <v>2943</v>
      </c>
      <c r="H84" s="13" t="s">
        <v>2610</v>
      </c>
      <c r="I84" s="13" t="s">
        <v>2944</v>
      </c>
      <c r="J84" s="13" t="s">
        <v>2612</v>
      </c>
      <c r="K84" s="13" t="s">
        <v>2945</v>
      </c>
      <c r="L84" s="13" t="s">
        <v>2614</v>
      </c>
      <c r="M84" s="13" t="s">
        <v>2946</v>
      </c>
      <c r="N84" s="13" t="s">
        <v>2616</v>
      </c>
      <c r="O84" s="13" t="s">
        <v>2947</v>
      </c>
      <c r="P84" s="13" t="s">
        <v>2618</v>
      </c>
      <c r="Q84" s="13" t="s">
        <v>2948</v>
      </c>
      <c r="R84" s="13" t="s">
        <v>2620</v>
      </c>
      <c r="S84" s="13" t="s">
        <v>2949</v>
      </c>
      <c r="T84" s="13" t="s">
        <v>2624</v>
      </c>
      <c r="U84" s="13" t="s">
        <v>2950</v>
      </c>
      <c r="V84" s="13" t="s">
        <v>2625</v>
      </c>
    </row>
    <row r="85" spans="1:22" ht="15">
      <c r="A85" s="117" t="s">
        <v>358</v>
      </c>
      <c r="B85" s="78">
        <v>603282</v>
      </c>
      <c r="C85" s="117" t="s">
        <v>358</v>
      </c>
      <c r="D85" s="78">
        <v>603282</v>
      </c>
      <c r="E85" s="117" t="s">
        <v>250</v>
      </c>
      <c r="F85" s="78">
        <v>99378</v>
      </c>
      <c r="G85" s="117" t="s">
        <v>227</v>
      </c>
      <c r="H85" s="78">
        <v>293372</v>
      </c>
      <c r="I85" s="117" t="s">
        <v>220</v>
      </c>
      <c r="J85" s="78">
        <v>256581</v>
      </c>
      <c r="K85" s="117" t="s">
        <v>352</v>
      </c>
      <c r="L85" s="78">
        <v>13462</v>
      </c>
      <c r="M85" s="117" t="s">
        <v>245</v>
      </c>
      <c r="N85" s="78">
        <v>16989</v>
      </c>
      <c r="O85" s="117" t="s">
        <v>338</v>
      </c>
      <c r="P85" s="78">
        <v>17922</v>
      </c>
      <c r="Q85" s="117" t="s">
        <v>241</v>
      </c>
      <c r="R85" s="78">
        <v>12077</v>
      </c>
      <c r="S85" s="117" t="s">
        <v>232</v>
      </c>
      <c r="T85" s="78">
        <v>118954</v>
      </c>
      <c r="U85" s="117" t="s">
        <v>223</v>
      </c>
      <c r="V85" s="78">
        <v>7046</v>
      </c>
    </row>
    <row r="86" spans="1:22" ht="15">
      <c r="A86" s="117" t="s">
        <v>227</v>
      </c>
      <c r="B86" s="78">
        <v>293372</v>
      </c>
      <c r="C86" s="117" t="s">
        <v>381</v>
      </c>
      <c r="D86" s="78">
        <v>101557</v>
      </c>
      <c r="E86" s="117" t="s">
        <v>255</v>
      </c>
      <c r="F86" s="78">
        <v>36708</v>
      </c>
      <c r="G86" s="117" t="s">
        <v>229</v>
      </c>
      <c r="H86" s="78">
        <v>132029</v>
      </c>
      <c r="I86" s="117" t="s">
        <v>221</v>
      </c>
      <c r="J86" s="78">
        <v>36794</v>
      </c>
      <c r="K86" s="117" t="s">
        <v>350</v>
      </c>
      <c r="L86" s="78">
        <v>12777</v>
      </c>
      <c r="M86" s="117" t="s">
        <v>335</v>
      </c>
      <c r="N86" s="78">
        <v>13228</v>
      </c>
      <c r="O86" s="117" t="s">
        <v>226</v>
      </c>
      <c r="P86" s="78">
        <v>2851</v>
      </c>
      <c r="Q86" s="117" t="s">
        <v>363</v>
      </c>
      <c r="R86" s="78">
        <v>9997</v>
      </c>
      <c r="S86" s="117" t="s">
        <v>292</v>
      </c>
      <c r="T86" s="78">
        <v>16239</v>
      </c>
      <c r="U86" s="117" t="s">
        <v>321</v>
      </c>
      <c r="V86" s="78">
        <v>3351</v>
      </c>
    </row>
    <row r="87" spans="1:22" ht="15">
      <c r="A87" s="117" t="s">
        <v>220</v>
      </c>
      <c r="B87" s="78">
        <v>256581</v>
      </c>
      <c r="C87" s="117" t="s">
        <v>365</v>
      </c>
      <c r="D87" s="78">
        <v>37844</v>
      </c>
      <c r="E87" s="117" t="s">
        <v>251</v>
      </c>
      <c r="F87" s="78">
        <v>27583</v>
      </c>
      <c r="G87" s="117" t="s">
        <v>231</v>
      </c>
      <c r="H87" s="78">
        <v>40329</v>
      </c>
      <c r="I87" s="117" t="s">
        <v>333</v>
      </c>
      <c r="J87" s="78">
        <v>11020</v>
      </c>
      <c r="K87" s="117" t="s">
        <v>383</v>
      </c>
      <c r="L87" s="78">
        <v>7921</v>
      </c>
      <c r="M87" s="117" t="s">
        <v>302</v>
      </c>
      <c r="N87" s="78">
        <v>5062</v>
      </c>
      <c r="O87" s="117" t="s">
        <v>304</v>
      </c>
      <c r="P87" s="78">
        <v>1064</v>
      </c>
      <c r="Q87" s="117" t="s">
        <v>247</v>
      </c>
      <c r="R87" s="78">
        <v>1533</v>
      </c>
      <c r="S87" s="117" t="s">
        <v>282</v>
      </c>
      <c r="T87" s="78">
        <v>12448</v>
      </c>
      <c r="U87" s="117" t="s">
        <v>334</v>
      </c>
      <c r="V87" s="78">
        <v>1965</v>
      </c>
    </row>
    <row r="88" spans="1:22" ht="15">
      <c r="A88" s="117" t="s">
        <v>229</v>
      </c>
      <c r="B88" s="78">
        <v>132029</v>
      </c>
      <c r="C88" s="117" t="s">
        <v>382</v>
      </c>
      <c r="D88" s="78">
        <v>34789</v>
      </c>
      <c r="E88" s="117" t="s">
        <v>252</v>
      </c>
      <c r="F88" s="78">
        <v>26042</v>
      </c>
      <c r="G88" s="117" t="s">
        <v>340</v>
      </c>
      <c r="H88" s="78">
        <v>24998</v>
      </c>
      <c r="I88" s="117" t="s">
        <v>328</v>
      </c>
      <c r="J88" s="78">
        <v>10896</v>
      </c>
      <c r="K88" s="117" t="s">
        <v>351</v>
      </c>
      <c r="L88" s="78">
        <v>5286</v>
      </c>
      <c r="M88" s="117" t="s">
        <v>224</v>
      </c>
      <c r="N88" s="78">
        <v>1167</v>
      </c>
      <c r="O88" s="117" t="s">
        <v>234</v>
      </c>
      <c r="P88" s="78">
        <v>522</v>
      </c>
      <c r="Q88" s="117" t="s">
        <v>343</v>
      </c>
      <c r="R88" s="78">
        <v>244</v>
      </c>
      <c r="S88" s="117" t="s">
        <v>276</v>
      </c>
      <c r="T88" s="78">
        <v>4735</v>
      </c>
      <c r="U88" s="117" t="s">
        <v>320</v>
      </c>
      <c r="V88" s="78">
        <v>617</v>
      </c>
    </row>
    <row r="89" spans="1:22" ht="15">
      <c r="A89" s="117" t="s">
        <v>232</v>
      </c>
      <c r="B89" s="78">
        <v>118954</v>
      </c>
      <c r="C89" s="117" t="s">
        <v>296</v>
      </c>
      <c r="D89" s="78">
        <v>15746</v>
      </c>
      <c r="E89" s="117" t="s">
        <v>286</v>
      </c>
      <c r="F89" s="78">
        <v>25758</v>
      </c>
      <c r="G89" s="117" t="s">
        <v>339</v>
      </c>
      <c r="H89" s="78">
        <v>23763</v>
      </c>
      <c r="I89" s="117" t="s">
        <v>222</v>
      </c>
      <c r="J89" s="78">
        <v>5142</v>
      </c>
      <c r="K89" s="117" t="s">
        <v>349</v>
      </c>
      <c r="L89" s="78">
        <v>3237</v>
      </c>
      <c r="M89" s="117" t="s">
        <v>301</v>
      </c>
      <c r="N89" s="78">
        <v>267</v>
      </c>
      <c r="O89" s="117" t="s">
        <v>236</v>
      </c>
      <c r="P89" s="78">
        <v>375</v>
      </c>
      <c r="Q89" s="117" t="s">
        <v>342</v>
      </c>
      <c r="R89" s="78">
        <v>152</v>
      </c>
      <c r="S89" s="117" t="s">
        <v>216</v>
      </c>
      <c r="T89" s="78">
        <v>4195</v>
      </c>
      <c r="U89" s="117"/>
      <c r="V89" s="78"/>
    </row>
    <row r="90" spans="1:22" ht="15">
      <c r="A90" s="117" t="s">
        <v>381</v>
      </c>
      <c r="B90" s="78">
        <v>101557</v>
      </c>
      <c r="C90" s="117" t="s">
        <v>376</v>
      </c>
      <c r="D90" s="78">
        <v>14890</v>
      </c>
      <c r="E90" s="117" t="s">
        <v>253</v>
      </c>
      <c r="F90" s="78">
        <v>21213</v>
      </c>
      <c r="G90" s="117" t="s">
        <v>316</v>
      </c>
      <c r="H90" s="78">
        <v>19561</v>
      </c>
      <c r="I90" s="117" t="s">
        <v>331</v>
      </c>
      <c r="J90" s="78">
        <v>5088</v>
      </c>
      <c r="K90" s="117" t="s">
        <v>291</v>
      </c>
      <c r="L90" s="78">
        <v>1450</v>
      </c>
      <c r="M90" s="117" t="s">
        <v>258</v>
      </c>
      <c r="N90" s="78">
        <v>157</v>
      </c>
      <c r="O90" s="117" t="s">
        <v>235</v>
      </c>
      <c r="P90" s="78">
        <v>224</v>
      </c>
      <c r="Q90" s="117"/>
      <c r="R90" s="78"/>
      <c r="S90" s="117"/>
      <c r="T90" s="78"/>
      <c r="U90" s="117"/>
      <c r="V90" s="78"/>
    </row>
    <row r="91" spans="1:22" ht="15">
      <c r="A91" s="117" t="s">
        <v>250</v>
      </c>
      <c r="B91" s="78">
        <v>99378</v>
      </c>
      <c r="C91" s="117" t="s">
        <v>269</v>
      </c>
      <c r="D91" s="78">
        <v>14656</v>
      </c>
      <c r="E91" s="117" t="s">
        <v>272</v>
      </c>
      <c r="F91" s="78">
        <v>19516</v>
      </c>
      <c r="G91" s="117" t="s">
        <v>228</v>
      </c>
      <c r="H91" s="78">
        <v>18998</v>
      </c>
      <c r="I91" s="117" t="s">
        <v>330</v>
      </c>
      <c r="J91" s="78">
        <v>841</v>
      </c>
      <c r="K91" s="117" t="s">
        <v>323</v>
      </c>
      <c r="L91" s="78">
        <v>396</v>
      </c>
      <c r="M91" s="117" t="s">
        <v>336</v>
      </c>
      <c r="N91" s="78">
        <v>0</v>
      </c>
      <c r="O91" s="117"/>
      <c r="P91" s="78"/>
      <c r="Q91" s="117"/>
      <c r="R91" s="78"/>
      <c r="S91" s="117"/>
      <c r="T91" s="78"/>
      <c r="U91" s="117"/>
      <c r="V91" s="78"/>
    </row>
    <row r="92" spans="1:22" ht="15">
      <c r="A92" s="117" t="s">
        <v>231</v>
      </c>
      <c r="B92" s="78">
        <v>40329</v>
      </c>
      <c r="C92" s="117" t="s">
        <v>240</v>
      </c>
      <c r="D92" s="78">
        <v>11756</v>
      </c>
      <c r="E92" s="117" t="s">
        <v>287</v>
      </c>
      <c r="F92" s="78">
        <v>8679</v>
      </c>
      <c r="G92" s="117" t="s">
        <v>288</v>
      </c>
      <c r="H92" s="78">
        <v>18258</v>
      </c>
      <c r="I92" s="117" t="s">
        <v>329</v>
      </c>
      <c r="J92" s="78">
        <v>730</v>
      </c>
      <c r="K92" s="117"/>
      <c r="L92" s="78"/>
      <c r="M92" s="117"/>
      <c r="N92" s="78"/>
      <c r="O92" s="117"/>
      <c r="P92" s="78"/>
      <c r="Q92" s="117"/>
      <c r="R92" s="78"/>
      <c r="S92" s="117"/>
      <c r="T92" s="78"/>
      <c r="U92" s="117"/>
      <c r="V92" s="78"/>
    </row>
    <row r="93" spans="1:22" ht="15">
      <c r="A93" s="117" t="s">
        <v>365</v>
      </c>
      <c r="B93" s="78">
        <v>37844</v>
      </c>
      <c r="C93" s="117" t="s">
        <v>344</v>
      </c>
      <c r="D93" s="78">
        <v>11130</v>
      </c>
      <c r="E93" s="117" t="s">
        <v>317</v>
      </c>
      <c r="F93" s="78">
        <v>7689</v>
      </c>
      <c r="G93" s="117" t="s">
        <v>238</v>
      </c>
      <c r="H93" s="78">
        <v>12364</v>
      </c>
      <c r="I93" s="117" t="s">
        <v>332</v>
      </c>
      <c r="J93" s="78">
        <v>611</v>
      </c>
      <c r="K93" s="117"/>
      <c r="L93" s="78"/>
      <c r="M93" s="117"/>
      <c r="N93" s="78"/>
      <c r="O93" s="117"/>
      <c r="P93" s="78"/>
      <c r="Q93" s="117"/>
      <c r="R93" s="78"/>
      <c r="S93" s="117"/>
      <c r="T93" s="78"/>
      <c r="U93" s="117"/>
      <c r="V93" s="78"/>
    </row>
    <row r="94" spans="1:22" ht="15">
      <c r="A94" s="117" t="s">
        <v>221</v>
      </c>
      <c r="B94" s="78">
        <v>36794</v>
      </c>
      <c r="C94" s="117" t="s">
        <v>374</v>
      </c>
      <c r="D94" s="78">
        <v>10967</v>
      </c>
      <c r="E94" s="117" t="s">
        <v>260</v>
      </c>
      <c r="F94" s="78">
        <v>4987</v>
      </c>
      <c r="G94" s="117" t="s">
        <v>278</v>
      </c>
      <c r="H94" s="78">
        <v>9904</v>
      </c>
      <c r="I94" s="117" t="s">
        <v>219</v>
      </c>
      <c r="J94" s="78">
        <v>65</v>
      </c>
      <c r="K94" s="117"/>
      <c r="L94" s="78"/>
      <c r="M94" s="117"/>
      <c r="N94" s="78"/>
      <c r="O94" s="117"/>
      <c r="P94" s="78"/>
      <c r="Q94" s="117"/>
      <c r="R94" s="78"/>
      <c r="S94" s="117"/>
      <c r="T94" s="78"/>
      <c r="U94" s="117"/>
      <c r="V94" s="78"/>
    </row>
  </sheetData>
  <hyperlinks>
    <hyperlink ref="A2" r:id="rId1" display="https://paris.hubforum.com/fr/content/billetterie?utm_medium=Twitter&amp;utm_source=Events&amp;utm_campaign=HUBFORUM&amp;utm_content=billetterie"/>
    <hyperlink ref="A3" r:id="rId2" display="https://paris.hubforum.com/fr/content/workshops-hubforum-paris"/>
    <hyperlink ref="A4" r:id="rId3" display="https://paris.hubforum.com/fr?utm_source=twitter&amp;utm_medium=social&amp;utm_campaign=organic-employer-brand"/>
    <hyperlink ref="A5" r:id="rId4" display="https://www.youtube.com/watch?v=N-iu2YIZshM&amp;feature=youtu.be"/>
    <hyperlink ref="A6" r:id="rId5" display="https://paris.hubforum.com/fr/eventagenda"/>
    <hyperlink ref="A7" r:id="rId6" display="https://www.blogdumoderateur.com/evenements-digital-octobre-2019/"/>
    <hyperlink ref="A8" r:id="rId7" display="https://paris.hubforum.com/fr/session/47761d1c-33b8-e911-bcd0-28187866b6f1"/>
    <hyperlink ref="A9" r:id="rId8" display="https://bit.ly/2Od93f1?utm_content=101867692&amp;utm_medium=social&amp;utm_source=twitter&amp;hss_channel=tw-150585854"/>
    <hyperlink ref="A10" r:id="rId9" display="http://candacelovescreativeppl.blogspot.com/2009/07/100-yr-celebration-for-naacp-our.html"/>
    <hyperlink ref="A11" r:id="rId10" display="https://bit.ly/2knjOS4?utm_content=102330801&amp;utm_medium=social&amp;utm_source=twitter&amp;hss_channel=tw-150585854"/>
    <hyperlink ref="C2" r:id="rId11" display="https://paris.hubforum.com/fr/content/billetterie?utm_medium=Twitter&amp;utm_source=Events&amp;utm_campaign=HUBFORUM&amp;utm_content=billetterie"/>
    <hyperlink ref="C3" r:id="rId12" display="https://paris.hubforum.com/fr/content/workshops-hubforum-paris"/>
    <hyperlink ref="C4" r:id="rId13" display="https://bit.ly/2knjOS4?utm_content=101891093&amp;utm_medium=social&amp;utm_source=twitter&amp;hss_channel=tw-150585854"/>
    <hyperlink ref="C5" r:id="rId14" display="https://bit.ly/2knjOS4?utm_content=101891091&amp;utm_medium=social&amp;utm_source=twitter&amp;hss_channel=tw-150585854"/>
    <hyperlink ref="C6" r:id="rId15" display="https://bit.ly/2knjOS4?utm_content=101891092&amp;utm_medium=social&amp;utm_source=twitter&amp;hss_channel=tw-150585854"/>
    <hyperlink ref="C7" r:id="rId16" display="https://bit.ly/2knjOS4?utm_content=101905967&amp;utm_medium=social&amp;utm_source=twitter&amp;hss_channel=tw-150585854"/>
    <hyperlink ref="C8" r:id="rId17" display="https://bit.ly/2knjOS4?utm_content=101905968&amp;utm_medium=social&amp;utm_source=twitter&amp;hss_channel=tw-150585854"/>
    <hyperlink ref="C9" r:id="rId18" display="https://bit.ly/2Od93f1?utm_content=102433988&amp;utm_medium=social&amp;utm_source=twitter&amp;hss_channel=tw-150585854"/>
    <hyperlink ref="C10" r:id="rId19" display="https://bit.ly/2knjOS4?utm_content=102101047&amp;utm_medium=social&amp;utm_source=twitter&amp;hss_channel=tw-150585854"/>
    <hyperlink ref="C11" r:id="rId20" display="https://bit.ly/2Od93f1?utm_content=102297925&amp;utm_medium=social&amp;utm_source=twitter&amp;hss_channel=tw-150585854"/>
    <hyperlink ref="E2" r:id="rId21" display="https://www.youtube.com/watch?v=N-iu2YIZshM&amp;feature=youtu.be"/>
    <hyperlink ref="G2" r:id="rId22" display="https://paris.hubforum.com/fr/content/billetterie?utm_medium=Twitter&amp;utm_source=Events&amp;utm_campaign=HUBFORUM&amp;utm_content=billetterie"/>
    <hyperlink ref="G3" r:id="rId23" display="https://hubinstitute.com/2019/hubforum/transformation/tribune-Zepresenters-SebastienBernard-pitch-equipe"/>
    <hyperlink ref="G4" r:id="rId24" display="https://www.blogdumoderateur.com/evenements-digital-octobre-2019/"/>
    <hyperlink ref="G5" r:id="rId25" display="https://hub-institute.typeform.com/to/izo1xD?utm_medium=Twitter&amp;amp;utm_source=Events&amp;amp;utm_campaign=HUBFORUM&amp;amp;utm_content=HUB35"/>
    <hyperlink ref="G6" r:id="rId26" display="https://bit.ly/2mlzCGc?utm_content=102283013&amp;utm_medium=social&amp;utm_source=twitter&amp;hss_channel=tw-500079860"/>
    <hyperlink ref="G7" r:id="rId27" display="https://bit.ly/2mQKxb7?utm_content=102283014&amp;utm_medium=social&amp;utm_source=twitter&amp;hss_channel=tw-500079860"/>
    <hyperlink ref="G8" r:id="rId28" display="https://paris.hubforum.com/fr/content/billetterie?utm_medium=Twitter&amp;utm_source=Events&amp;utm_campaign=HUBFORUM&amp;utm_content=Intervention%20Manu"/>
    <hyperlink ref="G9" r:id="rId29" display="https://hubinstitute.com/2019/hubforum/marketing/transformation/tribune-TSC-GeoffreyBoulakia-JosselinMoreau-messenging-service-client"/>
    <hyperlink ref="G10" r:id="rId30" display="https://paris.hubforum.com/fr/eventagenda"/>
    <hyperlink ref="G11" r:id="rId31" display="https://twitter.com/HUBInstitute/status/1179674174568177664"/>
    <hyperlink ref="I2" r:id="rId32" display="https://www.blogdumoderateur.com/evenements-digital-octobre-2019/"/>
    <hyperlink ref="K2" r:id="rId33" display="https://paris.hubforum.com/fr/session/47761d1c-33b8-e911-bcd0-28187866b6f1"/>
    <hyperlink ref="K3" r:id="rId34" display="https://paris.hubforum.com/fr/session/8c84bfd1-c3af-e911-bcd0-28187832824b"/>
    <hyperlink ref="K4" r:id="rId35" display="https://paris.hubforum.com/en/session/8c84bfd1-c3af-e911-bcd0-28187832824b"/>
    <hyperlink ref="K5" r:id="rId36" display="https://paris.hubforum.com/en/"/>
    <hyperlink ref="O2" r:id="rId37" display="https://www.linkedin.com/slink?code=gFjD2pz"/>
    <hyperlink ref="O3" r:id="rId38" display="https://www.linkedin.com/slink?code=gh8mMM3"/>
    <hyperlink ref="O4" r:id="rId39" display="https://twitter.com/converteo/status/1180039553299750912"/>
    <hyperlink ref="S2" r:id="rId40" display="https://paris.hubforum.com/fr/eventagenda"/>
    <hyperlink ref="S3" r:id="rId41" display="https://twitter.com/hubforum/status/1176492666080681991"/>
    <hyperlink ref="S4" r:id="rId42" display="https://www.linkedin.com/slink?code=dQrSMiE"/>
    <hyperlink ref="S5" r:id="rId43" display="https://www.linkedin.com/slink?code=dAauVMv"/>
    <hyperlink ref="S6" r:id="rId44" display="https://m.facebook.com/story.php?story_fbid=1658048424327096&amp;id=169703896494897&amp;sfnsn=mo&amp;d=n&amp;vh=e"/>
    <hyperlink ref="U2" r:id="rId45" display="https://paris.hubforum.com/fr/session/fd884fbc-2cb8-e911-bcd0-28187866b6f1"/>
  </hyperlinks>
  <printOptions/>
  <pageMargins left="0.7" right="0.7" top="0.75" bottom="0.75" header="0.3" footer="0.3"/>
  <pageSetup orientation="portrait" paperSize="9"/>
  <tableParts>
    <tablePart r:id="rId49"/>
    <tablePart r:id="rId50"/>
    <tablePart r:id="rId48"/>
    <tablePart r:id="rId46"/>
    <tablePart r:id="rId53"/>
    <tablePart r:id="rId52"/>
    <tablePart r:id="rId51"/>
    <tablePart r:id="rId4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3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3152</v>
      </c>
      <c r="B1" s="13" t="s">
        <v>3796</v>
      </c>
      <c r="C1" s="13" t="s">
        <v>3797</v>
      </c>
      <c r="D1" s="13" t="s">
        <v>144</v>
      </c>
      <c r="E1" s="13" t="s">
        <v>3799</v>
      </c>
      <c r="F1" s="13" t="s">
        <v>3800</v>
      </c>
      <c r="G1" s="13" t="s">
        <v>3801</v>
      </c>
    </row>
    <row r="2" spans="1:7" ht="15">
      <c r="A2" s="78" t="s">
        <v>2708</v>
      </c>
      <c r="B2" s="78">
        <v>52</v>
      </c>
      <c r="C2" s="120">
        <v>0.007896735003796507</v>
      </c>
      <c r="D2" s="78" t="s">
        <v>3798</v>
      </c>
      <c r="E2" s="78"/>
      <c r="F2" s="78"/>
      <c r="G2" s="78"/>
    </row>
    <row r="3" spans="1:7" ht="15">
      <c r="A3" s="78" t="s">
        <v>2709</v>
      </c>
      <c r="B3" s="78">
        <v>7</v>
      </c>
      <c r="C3" s="120">
        <v>0.0010630220197418376</v>
      </c>
      <c r="D3" s="78" t="s">
        <v>3798</v>
      </c>
      <c r="E3" s="78"/>
      <c r="F3" s="78"/>
      <c r="G3" s="78"/>
    </row>
    <row r="4" spans="1:7" ht="15">
      <c r="A4" s="78" t="s">
        <v>2710</v>
      </c>
      <c r="B4" s="78">
        <v>0</v>
      </c>
      <c r="C4" s="120">
        <v>0</v>
      </c>
      <c r="D4" s="78" t="s">
        <v>3798</v>
      </c>
      <c r="E4" s="78"/>
      <c r="F4" s="78"/>
      <c r="G4" s="78"/>
    </row>
    <row r="5" spans="1:7" ht="15">
      <c r="A5" s="78" t="s">
        <v>2711</v>
      </c>
      <c r="B5" s="78">
        <v>6526</v>
      </c>
      <c r="C5" s="120">
        <v>0.9910402429764616</v>
      </c>
      <c r="D5" s="78" t="s">
        <v>3798</v>
      </c>
      <c r="E5" s="78"/>
      <c r="F5" s="78"/>
      <c r="G5" s="78"/>
    </row>
    <row r="6" spans="1:7" ht="15">
      <c r="A6" s="78" t="s">
        <v>2712</v>
      </c>
      <c r="B6" s="78">
        <v>6585</v>
      </c>
      <c r="C6" s="120">
        <v>1</v>
      </c>
      <c r="D6" s="78" t="s">
        <v>3798</v>
      </c>
      <c r="E6" s="78"/>
      <c r="F6" s="78"/>
      <c r="G6" s="78"/>
    </row>
    <row r="7" spans="1:7" ht="15">
      <c r="A7" s="86" t="s">
        <v>2713</v>
      </c>
      <c r="B7" s="86">
        <v>207</v>
      </c>
      <c r="C7" s="121">
        <v>0</v>
      </c>
      <c r="D7" s="86" t="s">
        <v>3798</v>
      </c>
      <c r="E7" s="86" t="b">
        <v>0</v>
      </c>
      <c r="F7" s="86" t="b">
        <v>0</v>
      </c>
      <c r="G7" s="86" t="b">
        <v>0</v>
      </c>
    </row>
    <row r="8" spans="1:7" ht="15">
      <c r="A8" s="86" t="s">
        <v>2714</v>
      </c>
      <c r="B8" s="86">
        <v>103</v>
      </c>
      <c r="C8" s="121">
        <v>0.00742303203637327</v>
      </c>
      <c r="D8" s="86" t="s">
        <v>3798</v>
      </c>
      <c r="E8" s="86" t="b">
        <v>0</v>
      </c>
      <c r="F8" s="86" t="b">
        <v>0</v>
      </c>
      <c r="G8" s="86" t="b">
        <v>0</v>
      </c>
    </row>
    <row r="9" spans="1:7" ht="15">
      <c r="A9" s="86" t="s">
        <v>2715</v>
      </c>
      <c r="B9" s="86">
        <v>103</v>
      </c>
      <c r="C9" s="121">
        <v>0.008578232012816113</v>
      </c>
      <c r="D9" s="86" t="s">
        <v>3798</v>
      </c>
      <c r="E9" s="86" t="b">
        <v>0</v>
      </c>
      <c r="F9" s="86" t="b">
        <v>0</v>
      </c>
      <c r="G9" s="86" t="b">
        <v>0</v>
      </c>
    </row>
    <row r="10" spans="1:7" ht="15">
      <c r="A10" s="86" t="s">
        <v>2716</v>
      </c>
      <c r="B10" s="86">
        <v>80</v>
      </c>
      <c r="C10" s="121">
        <v>0.008133098095955554</v>
      </c>
      <c r="D10" s="86" t="s">
        <v>3798</v>
      </c>
      <c r="E10" s="86" t="b">
        <v>0</v>
      </c>
      <c r="F10" s="86" t="b">
        <v>0</v>
      </c>
      <c r="G10" s="86" t="b">
        <v>0</v>
      </c>
    </row>
    <row r="11" spans="1:7" ht="15">
      <c r="A11" s="86" t="s">
        <v>2717</v>
      </c>
      <c r="B11" s="86">
        <v>77</v>
      </c>
      <c r="C11" s="121">
        <v>0.0073193181770481825</v>
      </c>
      <c r="D11" s="86" t="s">
        <v>3798</v>
      </c>
      <c r="E11" s="86" t="b">
        <v>0</v>
      </c>
      <c r="F11" s="86" t="b">
        <v>0</v>
      </c>
      <c r="G11" s="86" t="b">
        <v>0</v>
      </c>
    </row>
    <row r="12" spans="1:7" ht="15">
      <c r="A12" s="86" t="s">
        <v>2722</v>
      </c>
      <c r="B12" s="86">
        <v>76</v>
      </c>
      <c r="C12" s="121">
        <v>0.006850425252891065</v>
      </c>
      <c r="D12" s="86" t="s">
        <v>3798</v>
      </c>
      <c r="E12" s="86" t="b">
        <v>0</v>
      </c>
      <c r="F12" s="86" t="b">
        <v>0</v>
      </c>
      <c r="G12" s="86" t="b">
        <v>0</v>
      </c>
    </row>
    <row r="13" spans="1:7" ht="15">
      <c r="A13" s="86" t="s">
        <v>2729</v>
      </c>
      <c r="B13" s="86">
        <v>76</v>
      </c>
      <c r="C13" s="121">
        <v>0.0062469430644289895</v>
      </c>
      <c r="D13" s="86" t="s">
        <v>3798</v>
      </c>
      <c r="E13" s="86" t="b">
        <v>0</v>
      </c>
      <c r="F13" s="86" t="b">
        <v>0</v>
      </c>
      <c r="G13" s="86" t="b">
        <v>0</v>
      </c>
    </row>
    <row r="14" spans="1:7" ht="15">
      <c r="A14" s="86" t="s">
        <v>2725</v>
      </c>
      <c r="B14" s="86">
        <v>71</v>
      </c>
      <c r="C14" s="121">
        <v>0.007316794806751476</v>
      </c>
      <c r="D14" s="86" t="s">
        <v>3798</v>
      </c>
      <c r="E14" s="86" t="b">
        <v>0</v>
      </c>
      <c r="F14" s="86" t="b">
        <v>0</v>
      </c>
      <c r="G14" s="86" t="b">
        <v>0</v>
      </c>
    </row>
    <row r="15" spans="1:7" ht="15">
      <c r="A15" s="86" t="s">
        <v>287</v>
      </c>
      <c r="B15" s="86">
        <v>64</v>
      </c>
      <c r="C15" s="121">
        <v>0.008805371070644904</v>
      </c>
      <c r="D15" s="86" t="s">
        <v>3798</v>
      </c>
      <c r="E15" s="86" t="b">
        <v>0</v>
      </c>
      <c r="F15" s="86" t="b">
        <v>0</v>
      </c>
      <c r="G15" s="86" t="b">
        <v>0</v>
      </c>
    </row>
    <row r="16" spans="1:7" ht="15">
      <c r="A16" s="86" t="s">
        <v>2719</v>
      </c>
      <c r="B16" s="86">
        <v>59</v>
      </c>
      <c r="C16" s="121">
        <v>0.005917567929176015</v>
      </c>
      <c r="D16" s="86" t="s">
        <v>3798</v>
      </c>
      <c r="E16" s="86" t="b">
        <v>0</v>
      </c>
      <c r="F16" s="86" t="b">
        <v>0</v>
      </c>
      <c r="G16" s="86" t="b">
        <v>0</v>
      </c>
    </row>
    <row r="17" spans="1:7" ht="15">
      <c r="A17" s="86" t="s">
        <v>2723</v>
      </c>
      <c r="B17" s="86">
        <v>52</v>
      </c>
      <c r="C17" s="121">
        <v>0.005740254663247501</v>
      </c>
      <c r="D17" s="86" t="s">
        <v>3798</v>
      </c>
      <c r="E17" s="86" t="b">
        <v>0</v>
      </c>
      <c r="F17" s="86" t="b">
        <v>0</v>
      </c>
      <c r="G17" s="86" t="b">
        <v>0</v>
      </c>
    </row>
    <row r="18" spans="1:7" ht="15">
      <c r="A18" s="86" t="s">
        <v>2727</v>
      </c>
      <c r="B18" s="86">
        <v>48</v>
      </c>
      <c r="C18" s="121">
        <v>0.005605703254444133</v>
      </c>
      <c r="D18" s="86" t="s">
        <v>3798</v>
      </c>
      <c r="E18" s="86" t="b">
        <v>0</v>
      </c>
      <c r="F18" s="86" t="b">
        <v>0</v>
      </c>
      <c r="G18" s="86" t="b">
        <v>0</v>
      </c>
    </row>
    <row r="19" spans="1:7" ht="15">
      <c r="A19" s="86" t="s">
        <v>2720</v>
      </c>
      <c r="B19" s="86">
        <v>42</v>
      </c>
      <c r="C19" s="121">
        <v>0.006162496602450648</v>
      </c>
      <c r="D19" s="86" t="s">
        <v>3798</v>
      </c>
      <c r="E19" s="86" t="b">
        <v>0</v>
      </c>
      <c r="F19" s="86" t="b">
        <v>0</v>
      </c>
      <c r="G19" s="86" t="b">
        <v>0</v>
      </c>
    </row>
    <row r="20" spans="1:7" ht="15">
      <c r="A20" s="86" t="s">
        <v>3153</v>
      </c>
      <c r="B20" s="86">
        <v>42</v>
      </c>
      <c r="C20" s="121">
        <v>0.00535313418812856</v>
      </c>
      <c r="D20" s="86" t="s">
        <v>3798</v>
      </c>
      <c r="E20" s="86" t="b">
        <v>0</v>
      </c>
      <c r="F20" s="86" t="b">
        <v>0</v>
      </c>
      <c r="G20" s="86" t="b">
        <v>0</v>
      </c>
    </row>
    <row r="21" spans="1:7" ht="15">
      <c r="A21" s="86" t="s">
        <v>2730</v>
      </c>
      <c r="B21" s="86">
        <v>42</v>
      </c>
      <c r="C21" s="121">
        <v>0.005516878541566904</v>
      </c>
      <c r="D21" s="86" t="s">
        <v>3798</v>
      </c>
      <c r="E21" s="86" t="b">
        <v>0</v>
      </c>
      <c r="F21" s="86" t="b">
        <v>0</v>
      </c>
      <c r="G21" s="86" t="b">
        <v>0</v>
      </c>
    </row>
    <row r="22" spans="1:7" ht="15">
      <c r="A22" s="86" t="s">
        <v>2763</v>
      </c>
      <c r="B22" s="86">
        <v>39</v>
      </c>
      <c r="C22" s="121">
        <v>0.005365772996174239</v>
      </c>
      <c r="D22" s="86" t="s">
        <v>3798</v>
      </c>
      <c r="E22" s="86" t="b">
        <v>0</v>
      </c>
      <c r="F22" s="86" t="b">
        <v>0</v>
      </c>
      <c r="G22" s="86" t="b">
        <v>0</v>
      </c>
    </row>
    <row r="23" spans="1:7" ht="15">
      <c r="A23" s="86" t="s">
        <v>2728</v>
      </c>
      <c r="B23" s="86">
        <v>38</v>
      </c>
      <c r="C23" s="121">
        <v>0.0051472118594156555</v>
      </c>
      <c r="D23" s="86" t="s">
        <v>3798</v>
      </c>
      <c r="E23" s="86" t="b">
        <v>0</v>
      </c>
      <c r="F23" s="86" t="b">
        <v>0</v>
      </c>
      <c r="G23" s="86" t="b">
        <v>0</v>
      </c>
    </row>
    <row r="24" spans="1:7" ht="15">
      <c r="A24" s="86" t="s">
        <v>2721</v>
      </c>
      <c r="B24" s="86">
        <v>37</v>
      </c>
      <c r="C24" s="121">
        <v>0.0050906051502165855</v>
      </c>
      <c r="D24" s="86" t="s">
        <v>3798</v>
      </c>
      <c r="E24" s="86" t="b">
        <v>0</v>
      </c>
      <c r="F24" s="86" t="b">
        <v>0</v>
      </c>
      <c r="G24" s="86" t="b">
        <v>0</v>
      </c>
    </row>
    <row r="25" spans="1:7" ht="15">
      <c r="A25" s="86" t="s">
        <v>2741</v>
      </c>
      <c r="B25" s="86">
        <v>37</v>
      </c>
      <c r="C25" s="121">
        <v>0.0050906051502165855</v>
      </c>
      <c r="D25" s="86" t="s">
        <v>3798</v>
      </c>
      <c r="E25" s="86" t="b">
        <v>0</v>
      </c>
      <c r="F25" s="86" t="b">
        <v>0</v>
      </c>
      <c r="G25" s="86" t="b">
        <v>0</v>
      </c>
    </row>
    <row r="26" spans="1:7" ht="15">
      <c r="A26" s="86" t="s">
        <v>3154</v>
      </c>
      <c r="B26" s="86">
        <v>36</v>
      </c>
      <c r="C26" s="121">
        <v>0.0050318385296829245</v>
      </c>
      <c r="D26" s="86" t="s">
        <v>3798</v>
      </c>
      <c r="E26" s="86" t="b">
        <v>0</v>
      </c>
      <c r="F26" s="86" t="b">
        <v>0</v>
      </c>
      <c r="G26" s="86" t="b">
        <v>0</v>
      </c>
    </row>
    <row r="27" spans="1:7" ht="15">
      <c r="A27" s="86" t="s">
        <v>3155</v>
      </c>
      <c r="B27" s="86">
        <v>35</v>
      </c>
      <c r="C27" s="121">
        <v>0.004970851985047374</v>
      </c>
      <c r="D27" s="86" t="s">
        <v>3798</v>
      </c>
      <c r="E27" s="86" t="b">
        <v>0</v>
      </c>
      <c r="F27" s="86" t="b">
        <v>0</v>
      </c>
      <c r="G27" s="86" t="b">
        <v>0</v>
      </c>
    </row>
    <row r="28" spans="1:7" ht="15">
      <c r="A28" s="86" t="s">
        <v>2726</v>
      </c>
      <c r="B28" s="86">
        <v>35</v>
      </c>
      <c r="C28" s="121">
        <v>0.004970851985047374</v>
      </c>
      <c r="D28" s="86" t="s">
        <v>3798</v>
      </c>
      <c r="E28" s="86" t="b">
        <v>0</v>
      </c>
      <c r="F28" s="86" t="b">
        <v>0</v>
      </c>
      <c r="G28" s="86" t="b">
        <v>0</v>
      </c>
    </row>
    <row r="29" spans="1:7" ht="15">
      <c r="A29" s="86" t="s">
        <v>3156</v>
      </c>
      <c r="B29" s="86">
        <v>34</v>
      </c>
      <c r="C29" s="121">
        <v>0.004907582072879214</v>
      </c>
      <c r="D29" s="86" t="s">
        <v>3798</v>
      </c>
      <c r="E29" s="86" t="b">
        <v>0</v>
      </c>
      <c r="F29" s="86" t="b">
        <v>0</v>
      </c>
      <c r="G29" s="86" t="b">
        <v>0</v>
      </c>
    </row>
    <row r="30" spans="1:7" ht="15">
      <c r="A30" s="86" t="s">
        <v>3157</v>
      </c>
      <c r="B30" s="86">
        <v>34</v>
      </c>
      <c r="C30" s="121">
        <v>0.005158545382735958</v>
      </c>
      <c r="D30" s="86" t="s">
        <v>3798</v>
      </c>
      <c r="E30" s="86" t="b">
        <v>0</v>
      </c>
      <c r="F30" s="86" t="b">
        <v>0</v>
      </c>
      <c r="G30" s="86" t="b">
        <v>0</v>
      </c>
    </row>
    <row r="31" spans="1:7" ht="15">
      <c r="A31" s="86" t="s">
        <v>2765</v>
      </c>
      <c r="B31" s="86">
        <v>34</v>
      </c>
      <c r="C31" s="121">
        <v>0.004907582072879214</v>
      </c>
      <c r="D31" s="86" t="s">
        <v>3798</v>
      </c>
      <c r="E31" s="86" t="b">
        <v>0</v>
      </c>
      <c r="F31" s="86" t="b">
        <v>0</v>
      </c>
      <c r="G31" s="86" t="b">
        <v>0</v>
      </c>
    </row>
    <row r="32" spans="1:7" ht="15">
      <c r="A32" s="86" t="s">
        <v>3158</v>
      </c>
      <c r="B32" s="86">
        <v>33</v>
      </c>
      <c r="C32" s="121">
        <v>0.004841961616211223</v>
      </c>
      <c r="D32" s="86" t="s">
        <v>3798</v>
      </c>
      <c r="E32" s="86" t="b">
        <v>0</v>
      </c>
      <c r="F32" s="86" t="b">
        <v>0</v>
      </c>
      <c r="G32" s="86" t="b">
        <v>0</v>
      </c>
    </row>
    <row r="33" spans="1:7" ht="15">
      <c r="A33" s="86" t="s">
        <v>2769</v>
      </c>
      <c r="B33" s="86">
        <v>32</v>
      </c>
      <c r="C33" s="121">
        <v>0.0048551015366926666</v>
      </c>
      <c r="D33" s="86" t="s">
        <v>3798</v>
      </c>
      <c r="E33" s="86" t="b">
        <v>0</v>
      </c>
      <c r="F33" s="86" t="b">
        <v>0</v>
      </c>
      <c r="G33" s="86" t="b">
        <v>0</v>
      </c>
    </row>
    <row r="34" spans="1:7" ht="15">
      <c r="A34" s="86" t="s">
        <v>3159</v>
      </c>
      <c r="B34" s="86">
        <v>30</v>
      </c>
      <c r="C34" s="121">
        <v>0.004630261770398833</v>
      </c>
      <c r="D34" s="86" t="s">
        <v>3798</v>
      </c>
      <c r="E34" s="86" t="b">
        <v>0</v>
      </c>
      <c r="F34" s="86" t="b">
        <v>0</v>
      </c>
      <c r="G34" s="86" t="b">
        <v>0</v>
      </c>
    </row>
    <row r="35" spans="1:7" ht="15">
      <c r="A35" s="86" t="s">
        <v>3160</v>
      </c>
      <c r="B35" s="86">
        <v>30</v>
      </c>
      <c r="C35" s="121">
        <v>0.004973304493943514</v>
      </c>
      <c r="D35" s="86" t="s">
        <v>3798</v>
      </c>
      <c r="E35" s="86" t="b">
        <v>0</v>
      </c>
      <c r="F35" s="86" t="b">
        <v>0</v>
      </c>
      <c r="G35" s="86" t="b">
        <v>0</v>
      </c>
    </row>
    <row r="36" spans="1:7" ht="15">
      <c r="A36" s="86" t="s">
        <v>3161</v>
      </c>
      <c r="B36" s="86">
        <v>30</v>
      </c>
      <c r="C36" s="121">
        <v>0.004630261770398833</v>
      </c>
      <c r="D36" s="86" t="s">
        <v>3798</v>
      </c>
      <c r="E36" s="86" t="b">
        <v>0</v>
      </c>
      <c r="F36" s="86" t="b">
        <v>0</v>
      </c>
      <c r="G36" s="86" t="b">
        <v>0</v>
      </c>
    </row>
    <row r="37" spans="1:7" ht="15">
      <c r="A37" s="86" t="s">
        <v>2762</v>
      </c>
      <c r="B37" s="86">
        <v>29</v>
      </c>
      <c r="C37" s="121">
        <v>0.004554479867374588</v>
      </c>
      <c r="D37" s="86" t="s">
        <v>3798</v>
      </c>
      <c r="E37" s="86" t="b">
        <v>0</v>
      </c>
      <c r="F37" s="86" t="b">
        <v>0</v>
      </c>
      <c r="G37" s="86" t="b">
        <v>0</v>
      </c>
    </row>
    <row r="38" spans="1:7" ht="15">
      <c r="A38" s="86" t="s">
        <v>3162</v>
      </c>
      <c r="B38" s="86">
        <v>29</v>
      </c>
      <c r="C38" s="121">
        <v>0.004554479867374588</v>
      </c>
      <c r="D38" s="86" t="s">
        <v>3798</v>
      </c>
      <c r="E38" s="86" t="b">
        <v>0</v>
      </c>
      <c r="F38" s="86" t="b">
        <v>0</v>
      </c>
      <c r="G38" s="86" t="b">
        <v>0</v>
      </c>
    </row>
    <row r="39" spans="1:7" ht="15">
      <c r="A39" s="86" t="s">
        <v>3163</v>
      </c>
      <c r="B39" s="86">
        <v>29</v>
      </c>
      <c r="C39" s="121">
        <v>0.004554479867374588</v>
      </c>
      <c r="D39" s="86" t="s">
        <v>3798</v>
      </c>
      <c r="E39" s="86" t="b">
        <v>0</v>
      </c>
      <c r="F39" s="86" t="b">
        <v>0</v>
      </c>
      <c r="G39" s="86" t="b">
        <v>0</v>
      </c>
    </row>
    <row r="40" spans="1:7" ht="15">
      <c r="A40" s="86" t="s">
        <v>3164</v>
      </c>
      <c r="B40" s="86">
        <v>29</v>
      </c>
      <c r="C40" s="121">
        <v>0.004554479867374588</v>
      </c>
      <c r="D40" s="86" t="s">
        <v>3798</v>
      </c>
      <c r="E40" s="86" t="b">
        <v>0</v>
      </c>
      <c r="F40" s="86" t="b">
        <v>0</v>
      </c>
      <c r="G40" s="86" t="b">
        <v>0</v>
      </c>
    </row>
    <row r="41" spans="1:7" ht="15">
      <c r="A41" s="86" t="s">
        <v>3165</v>
      </c>
      <c r="B41" s="86">
        <v>28</v>
      </c>
      <c r="C41" s="121">
        <v>0.004475942004638742</v>
      </c>
      <c r="D41" s="86" t="s">
        <v>3798</v>
      </c>
      <c r="E41" s="86" t="b">
        <v>0</v>
      </c>
      <c r="F41" s="86" t="b">
        <v>0</v>
      </c>
      <c r="G41" s="86" t="b">
        <v>0</v>
      </c>
    </row>
    <row r="42" spans="1:7" ht="15">
      <c r="A42" s="86" t="s">
        <v>3166</v>
      </c>
      <c r="B42" s="86">
        <v>28</v>
      </c>
      <c r="C42" s="121">
        <v>0.004475942004638742</v>
      </c>
      <c r="D42" s="86" t="s">
        <v>3798</v>
      </c>
      <c r="E42" s="86" t="b">
        <v>0</v>
      </c>
      <c r="F42" s="86" t="b">
        <v>0</v>
      </c>
      <c r="G42" s="86" t="b">
        <v>0</v>
      </c>
    </row>
    <row r="43" spans="1:7" ht="15">
      <c r="A43" s="86" t="s">
        <v>293</v>
      </c>
      <c r="B43" s="86">
        <v>27</v>
      </c>
      <c r="C43" s="121">
        <v>0.004394549713899562</v>
      </c>
      <c r="D43" s="86" t="s">
        <v>3798</v>
      </c>
      <c r="E43" s="86" t="b">
        <v>0</v>
      </c>
      <c r="F43" s="86" t="b">
        <v>0</v>
      </c>
      <c r="G43" s="86" t="b">
        <v>0</v>
      </c>
    </row>
    <row r="44" spans="1:7" ht="15">
      <c r="A44" s="86" t="s">
        <v>2731</v>
      </c>
      <c r="B44" s="86">
        <v>27</v>
      </c>
      <c r="C44" s="121">
        <v>0.004394549713899562</v>
      </c>
      <c r="D44" s="86" t="s">
        <v>3798</v>
      </c>
      <c r="E44" s="86" t="b">
        <v>0</v>
      </c>
      <c r="F44" s="86" t="b">
        <v>0</v>
      </c>
      <c r="G44" s="86" t="b">
        <v>0</v>
      </c>
    </row>
    <row r="45" spans="1:7" ht="15">
      <c r="A45" s="86" t="s">
        <v>3167</v>
      </c>
      <c r="B45" s="86">
        <v>27</v>
      </c>
      <c r="C45" s="121">
        <v>0.004394549713899562</v>
      </c>
      <c r="D45" s="86" t="s">
        <v>3798</v>
      </c>
      <c r="E45" s="86" t="b">
        <v>0</v>
      </c>
      <c r="F45" s="86" t="b">
        <v>0</v>
      </c>
      <c r="G45" s="86" t="b">
        <v>0</v>
      </c>
    </row>
    <row r="46" spans="1:7" ht="15">
      <c r="A46" s="86" t="s">
        <v>3168</v>
      </c>
      <c r="B46" s="86">
        <v>27</v>
      </c>
      <c r="C46" s="121">
        <v>0.004394549713899562</v>
      </c>
      <c r="D46" s="86" t="s">
        <v>3798</v>
      </c>
      <c r="E46" s="86" t="b">
        <v>0</v>
      </c>
      <c r="F46" s="86" t="b">
        <v>0</v>
      </c>
      <c r="G46" s="86" t="b">
        <v>0</v>
      </c>
    </row>
    <row r="47" spans="1:7" ht="15">
      <c r="A47" s="86" t="s">
        <v>3169</v>
      </c>
      <c r="B47" s="86">
        <v>27</v>
      </c>
      <c r="C47" s="121">
        <v>0.004394549713899562</v>
      </c>
      <c r="D47" s="86" t="s">
        <v>3798</v>
      </c>
      <c r="E47" s="86" t="b">
        <v>0</v>
      </c>
      <c r="F47" s="86" t="b">
        <v>0</v>
      </c>
      <c r="G47" s="86" t="b">
        <v>0</v>
      </c>
    </row>
    <row r="48" spans="1:7" ht="15">
      <c r="A48" s="86" t="s">
        <v>3170</v>
      </c>
      <c r="B48" s="86">
        <v>27</v>
      </c>
      <c r="C48" s="121">
        <v>0.004394549713899562</v>
      </c>
      <c r="D48" s="86" t="s">
        <v>3798</v>
      </c>
      <c r="E48" s="86" t="b">
        <v>0</v>
      </c>
      <c r="F48" s="86" t="b">
        <v>0</v>
      </c>
      <c r="G48" s="86" t="b">
        <v>0</v>
      </c>
    </row>
    <row r="49" spans="1:7" ht="15">
      <c r="A49" s="86" t="s">
        <v>3171</v>
      </c>
      <c r="B49" s="86">
        <v>27</v>
      </c>
      <c r="C49" s="121">
        <v>0.004394549713899562</v>
      </c>
      <c r="D49" s="86" t="s">
        <v>3798</v>
      </c>
      <c r="E49" s="86" t="b">
        <v>0</v>
      </c>
      <c r="F49" s="86" t="b">
        <v>0</v>
      </c>
      <c r="G49" s="86" t="b">
        <v>0</v>
      </c>
    </row>
    <row r="50" spans="1:7" ht="15">
      <c r="A50" s="86" t="s">
        <v>3172</v>
      </c>
      <c r="B50" s="86">
        <v>27</v>
      </c>
      <c r="C50" s="121">
        <v>0.004394549713899562</v>
      </c>
      <c r="D50" s="86" t="s">
        <v>3798</v>
      </c>
      <c r="E50" s="86" t="b">
        <v>0</v>
      </c>
      <c r="F50" s="86" t="b">
        <v>0</v>
      </c>
      <c r="G50" s="86" t="b">
        <v>0</v>
      </c>
    </row>
    <row r="51" spans="1:7" ht="15">
      <c r="A51" s="86" t="s">
        <v>3173</v>
      </c>
      <c r="B51" s="86">
        <v>27</v>
      </c>
      <c r="C51" s="121">
        <v>0.004394549713899562</v>
      </c>
      <c r="D51" s="86" t="s">
        <v>3798</v>
      </c>
      <c r="E51" s="86" t="b">
        <v>0</v>
      </c>
      <c r="F51" s="86" t="b">
        <v>0</v>
      </c>
      <c r="G51" s="86" t="b">
        <v>0</v>
      </c>
    </row>
    <row r="52" spans="1:7" ht="15">
      <c r="A52" s="86" t="s">
        <v>3174</v>
      </c>
      <c r="B52" s="86">
        <v>27</v>
      </c>
      <c r="C52" s="121">
        <v>0.004394549713899562</v>
      </c>
      <c r="D52" s="86" t="s">
        <v>3798</v>
      </c>
      <c r="E52" s="86" t="b">
        <v>0</v>
      </c>
      <c r="F52" s="86" t="b">
        <v>0</v>
      </c>
      <c r="G52" s="86" t="b">
        <v>0</v>
      </c>
    </row>
    <row r="53" spans="1:7" ht="15">
      <c r="A53" s="86" t="s">
        <v>3175</v>
      </c>
      <c r="B53" s="86">
        <v>27</v>
      </c>
      <c r="C53" s="121">
        <v>0.004394549713899562</v>
      </c>
      <c r="D53" s="86" t="s">
        <v>3798</v>
      </c>
      <c r="E53" s="86" t="b">
        <v>0</v>
      </c>
      <c r="F53" s="86" t="b">
        <v>0</v>
      </c>
      <c r="G53" s="86" t="b">
        <v>0</v>
      </c>
    </row>
    <row r="54" spans="1:7" ht="15">
      <c r="A54" s="86" t="s">
        <v>3176</v>
      </c>
      <c r="B54" s="86">
        <v>27</v>
      </c>
      <c r="C54" s="121">
        <v>0.004394549713899562</v>
      </c>
      <c r="D54" s="86" t="s">
        <v>3798</v>
      </c>
      <c r="E54" s="86" t="b">
        <v>0</v>
      </c>
      <c r="F54" s="86" t="b">
        <v>0</v>
      </c>
      <c r="G54" s="86" t="b">
        <v>0</v>
      </c>
    </row>
    <row r="55" spans="1:7" ht="15">
      <c r="A55" s="86" t="s">
        <v>3177</v>
      </c>
      <c r="B55" s="86">
        <v>27</v>
      </c>
      <c r="C55" s="121">
        <v>0.004394549713899562</v>
      </c>
      <c r="D55" s="86" t="s">
        <v>3798</v>
      </c>
      <c r="E55" s="86" t="b">
        <v>0</v>
      </c>
      <c r="F55" s="86" t="b">
        <v>0</v>
      </c>
      <c r="G55" s="86" t="b">
        <v>0</v>
      </c>
    </row>
    <row r="56" spans="1:7" ht="15">
      <c r="A56" s="86" t="s">
        <v>3178</v>
      </c>
      <c r="B56" s="86">
        <v>27</v>
      </c>
      <c r="C56" s="121">
        <v>0.004394549713899562</v>
      </c>
      <c r="D56" s="86" t="s">
        <v>3798</v>
      </c>
      <c r="E56" s="86" t="b">
        <v>0</v>
      </c>
      <c r="F56" s="86" t="b">
        <v>0</v>
      </c>
      <c r="G56" s="86" t="b">
        <v>0</v>
      </c>
    </row>
    <row r="57" spans="1:7" ht="15">
      <c r="A57" s="86" t="s">
        <v>2766</v>
      </c>
      <c r="B57" s="86">
        <v>26</v>
      </c>
      <c r="C57" s="121">
        <v>0.004310197228084379</v>
      </c>
      <c r="D57" s="86" t="s">
        <v>3798</v>
      </c>
      <c r="E57" s="86" t="b">
        <v>0</v>
      </c>
      <c r="F57" s="86" t="b">
        <v>0</v>
      </c>
      <c r="G57" s="86" t="b">
        <v>0</v>
      </c>
    </row>
    <row r="58" spans="1:7" ht="15">
      <c r="A58" s="86" t="s">
        <v>2751</v>
      </c>
      <c r="B58" s="86">
        <v>24</v>
      </c>
      <c r="C58" s="121">
        <v>0.004132146916262646</v>
      </c>
      <c r="D58" s="86" t="s">
        <v>3798</v>
      </c>
      <c r="E58" s="86" t="b">
        <v>0</v>
      </c>
      <c r="F58" s="86" t="b">
        <v>0</v>
      </c>
      <c r="G58" s="86" t="b">
        <v>0</v>
      </c>
    </row>
    <row r="59" spans="1:7" ht="15">
      <c r="A59" s="86" t="s">
        <v>3179</v>
      </c>
      <c r="B59" s="86">
        <v>24</v>
      </c>
      <c r="C59" s="121">
        <v>0.004213766371029218</v>
      </c>
      <c r="D59" s="86" t="s">
        <v>3798</v>
      </c>
      <c r="E59" s="86" t="b">
        <v>0</v>
      </c>
      <c r="F59" s="86" t="b">
        <v>0</v>
      </c>
      <c r="G59" s="86" t="b">
        <v>0</v>
      </c>
    </row>
    <row r="60" spans="1:7" ht="15">
      <c r="A60" s="86" t="s">
        <v>3180</v>
      </c>
      <c r="B60" s="86">
        <v>24</v>
      </c>
      <c r="C60" s="121">
        <v>0.004132146916262646</v>
      </c>
      <c r="D60" s="86" t="s">
        <v>3798</v>
      </c>
      <c r="E60" s="86" t="b">
        <v>0</v>
      </c>
      <c r="F60" s="86" t="b">
        <v>0</v>
      </c>
      <c r="G60" s="86" t="b">
        <v>0</v>
      </c>
    </row>
    <row r="61" spans="1:7" ht="15">
      <c r="A61" s="86" t="s">
        <v>3181</v>
      </c>
      <c r="B61" s="86">
        <v>23</v>
      </c>
      <c r="C61" s="121">
        <v>0.004038192772236333</v>
      </c>
      <c r="D61" s="86" t="s">
        <v>3798</v>
      </c>
      <c r="E61" s="86" t="b">
        <v>0</v>
      </c>
      <c r="F61" s="86" t="b">
        <v>0</v>
      </c>
      <c r="G61" s="86" t="b">
        <v>0</v>
      </c>
    </row>
    <row r="62" spans="1:7" ht="15">
      <c r="A62" s="86" t="s">
        <v>2739</v>
      </c>
      <c r="B62" s="86">
        <v>22</v>
      </c>
      <c r="C62" s="121">
        <v>0.004293533116426763</v>
      </c>
      <c r="D62" s="86" t="s">
        <v>3798</v>
      </c>
      <c r="E62" s="86" t="b">
        <v>0</v>
      </c>
      <c r="F62" s="86" t="b">
        <v>0</v>
      </c>
      <c r="G62" s="86" t="b">
        <v>0</v>
      </c>
    </row>
    <row r="63" spans="1:7" ht="15">
      <c r="A63" s="86" t="s">
        <v>3182</v>
      </c>
      <c r="B63" s="86">
        <v>22</v>
      </c>
      <c r="C63" s="121">
        <v>0.004394014964071787</v>
      </c>
      <c r="D63" s="86" t="s">
        <v>3798</v>
      </c>
      <c r="E63" s="86" t="b">
        <v>0</v>
      </c>
      <c r="F63" s="86" t="b">
        <v>0</v>
      </c>
      <c r="G63" s="86" t="b">
        <v>0</v>
      </c>
    </row>
    <row r="64" spans="1:7" ht="15">
      <c r="A64" s="86" t="s">
        <v>2756</v>
      </c>
      <c r="B64" s="86">
        <v>19</v>
      </c>
      <c r="C64" s="121">
        <v>0.0036259647001982863</v>
      </c>
      <c r="D64" s="86" t="s">
        <v>3798</v>
      </c>
      <c r="E64" s="86" t="b">
        <v>0</v>
      </c>
      <c r="F64" s="86" t="b">
        <v>0</v>
      </c>
      <c r="G64" s="86" t="b">
        <v>0</v>
      </c>
    </row>
    <row r="65" spans="1:7" ht="15">
      <c r="A65" s="86" t="s">
        <v>2733</v>
      </c>
      <c r="B65" s="86">
        <v>19</v>
      </c>
      <c r="C65" s="121">
        <v>0.0037080513278231132</v>
      </c>
      <c r="D65" s="86" t="s">
        <v>3798</v>
      </c>
      <c r="E65" s="86" t="b">
        <v>0</v>
      </c>
      <c r="F65" s="86" t="b">
        <v>0</v>
      </c>
      <c r="G65" s="86" t="b">
        <v>0</v>
      </c>
    </row>
    <row r="66" spans="1:7" ht="15">
      <c r="A66" s="86" t="s">
        <v>3183</v>
      </c>
      <c r="B66" s="86">
        <v>18</v>
      </c>
      <c r="C66" s="121">
        <v>0.0036823011095525066</v>
      </c>
      <c r="D66" s="86" t="s">
        <v>3798</v>
      </c>
      <c r="E66" s="86" t="b">
        <v>0</v>
      </c>
      <c r="F66" s="86" t="b">
        <v>0</v>
      </c>
      <c r="G66" s="86" t="b">
        <v>0</v>
      </c>
    </row>
    <row r="67" spans="1:7" ht="15">
      <c r="A67" s="86" t="s">
        <v>3184</v>
      </c>
      <c r="B67" s="86">
        <v>18</v>
      </c>
      <c r="C67" s="121">
        <v>0.0035128907316218966</v>
      </c>
      <c r="D67" s="86" t="s">
        <v>3798</v>
      </c>
      <c r="E67" s="86" t="b">
        <v>0</v>
      </c>
      <c r="F67" s="86" t="b">
        <v>0</v>
      </c>
      <c r="G67" s="86" t="b">
        <v>0</v>
      </c>
    </row>
    <row r="68" spans="1:7" ht="15">
      <c r="A68" s="86" t="s">
        <v>3185</v>
      </c>
      <c r="B68" s="86">
        <v>18</v>
      </c>
      <c r="C68" s="121">
        <v>0.0035128907316218966</v>
      </c>
      <c r="D68" s="86" t="s">
        <v>3798</v>
      </c>
      <c r="E68" s="86" t="b">
        <v>0</v>
      </c>
      <c r="F68" s="86" t="b">
        <v>0</v>
      </c>
      <c r="G68" s="86" t="b">
        <v>0</v>
      </c>
    </row>
    <row r="69" spans="1:7" ht="15">
      <c r="A69" s="86" t="s">
        <v>554</v>
      </c>
      <c r="B69" s="86">
        <v>16</v>
      </c>
      <c r="C69" s="121">
        <v>0.0032731565418244505</v>
      </c>
      <c r="D69" s="86" t="s">
        <v>3798</v>
      </c>
      <c r="E69" s="86" t="b">
        <v>0</v>
      </c>
      <c r="F69" s="86" t="b">
        <v>0</v>
      </c>
      <c r="G69" s="86" t="b">
        <v>0</v>
      </c>
    </row>
    <row r="70" spans="1:7" ht="15">
      <c r="A70" s="86" t="s">
        <v>3186</v>
      </c>
      <c r="B70" s="86">
        <v>16</v>
      </c>
      <c r="C70" s="121">
        <v>0.0032731565418244505</v>
      </c>
      <c r="D70" s="86" t="s">
        <v>3798</v>
      </c>
      <c r="E70" s="86" t="b">
        <v>0</v>
      </c>
      <c r="F70" s="86" t="b">
        <v>0</v>
      </c>
      <c r="G70" s="86" t="b">
        <v>0</v>
      </c>
    </row>
    <row r="71" spans="1:7" ht="15">
      <c r="A71" s="86" t="s">
        <v>2750</v>
      </c>
      <c r="B71" s="86">
        <v>15</v>
      </c>
      <c r="C71" s="121">
        <v>0.003145940440849779</v>
      </c>
      <c r="D71" s="86" t="s">
        <v>3798</v>
      </c>
      <c r="E71" s="86" t="b">
        <v>0</v>
      </c>
      <c r="F71" s="86" t="b">
        <v>0</v>
      </c>
      <c r="G71" s="86" t="b">
        <v>0</v>
      </c>
    </row>
    <row r="72" spans="1:7" ht="15">
      <c r="A72" s="86" t="s">
        <v>2734</v>
      </c>
      <c r="B72" s="86">
        <v>15</v>
      </c>
      <c r="C72" s="121">
        <v>0.003145940440849779</v>
      </c>
      <c r="D72" s="86" t="s">
        <v>3798</v>
      </c>
      <c r="E72" s="86" t="b">
        <v>0</v>
      </c>
      <c r="F72" s="86" t="b">
        <v>0</v>
      </c>
      <c r="G72" s="86" t="b">
        <v>0</v>
      </c>
    </row>
    <row r="73" spans="1:7" ht="15">
      <c r="A73" s="86" t="s">
        <v>2650</v>
      </c>
      <c r="B73" s="86">
        <v>15</v>
      </c>
      <c r="C73" s="121">
        <v>0.0032286356295639735</v>
      </c>
      <c r="D73" s="86" t="s">
        <v>3798</v>
      </c>
      <c r="E73" s="86" t="b">
        <v>0</v>
      </c>
      <c r="F73" s="86" t="b">
        <v>0</v>
      </c>
      <c r="G73" s="86" t="b">
        <v>0</v>
      </c>
    </row>
    <row r="74" spans="1:7" ht="15">
      <c r="A74" s="86" t="s">
        <v>3187</v>
      </c>
      <c r="B74" s="86">
        <v>15</v>
      </c>
      <c r="C74" s="121">
        <v>0.003517693634679005</v>
      </c>
      <c r="D74" s="86" t="s">
        <v>3798</v>
      </c>
      <c r="E74" s="86" t="b">
        <v>0</v>
      </c>
      <c r="F74" s="86" t="b">
        <v>0</v>
      </c>
      <c r="G74" s="86" t="b">
        <v>0</v>
      </c>
    </row>
    <row r="75" spans="1:7" ht="15">
      <c r="A75" s="86" t="s">
        <v>3188</v>
      </c>
      <c r="B75" s="86">
        <v>14</v>
      </c>
      <c r="C75" s="121">
        <v>0.0030133932542597084</v>
      </c>
      <c r="D75" s="86" t="s">
        <v>3798</v>
      </c>
      <c r="E75" s="86" t="b">
        <v>0</v>
      </c>
      <c r="F75" s="86" t="b">
        <v>0</v>
      </c>
      <c r="G75" s="86" t="b">
        <v>0</v>
      </c>
    </row>
    <row r="76" spans="1:7" ht="15">
      <c r="A76" s="86" t="s">
        <v>3189</v>
      </c>
      <c r="B76" s="86">
        <v>14</v>
      </c>
      <c r="C76" s="121">
        <v>0.0030133932542597084</v>
      </c>
      <c r="D76" s="86" t="s">
        <v>3798</v>
      </c>
      <c r="E76" s="86" t="b">
        <v>0</v>
      </c>
      <c r="F76" s="86" t="b">
        <v>0</v>
      </c>
      <c r="G76" s="86" t="b">
        <v>0</v>
      </c>
    </row>
    <row r="77" spans="1:7" ht="15">
      <c r="A77" s="86" t="s">
        <v>2651</v>
      </c>
      <c r="B77" s="86">
        <v>14</v>
      </c>
      <c r="C77" s="121">
        <v>0.003185841286426882</v>
      </c>
      <c r="D77" s="86" t="s">
        <v>3798</v>
      </c>
      <c r="E77" s="86" t="b">
        <v>0</v>
      </c>
      <c r="F77" s="86" t="b">
        <v>0</v>
      </c>
      <c r="G77" s="86" t="b">
        <v>0</v>
      </c>
    </row>
    <row r="78" spans="1:7" ht="15">
      <c r="A78" s="86" t="s">
        <v>3190</v>
      </c>
      <c r="B78" s="86">
        <v>14</v>
      </c>
      <c r="C78" s="121">
        <v>0.0030133932542597084</v>
      </c>
      <c r="D78" s="86" t="s">
        <v>3798</v>
      </c>
      <c r="E78" s="86" t="b">
        <v>0</v>
      </c>
      <c r="F78" s="86" t="b">
        <v>0</v>
      </c>
      <c r="G78" s="86" t="b">
        <v>0</v>
      </c>
    </row>
    <row r="79" spans="1:7" ht="15">
      <c r="A79" s="86" t="s">
        <v>3191</v>
      </c>
      <c r="B79" s="86">
        <v>13</v>
      </c>
      <c r="C79" s="121">
        <v>0.002875133562272503</v>
      </c>
      <c r="D79" s="86" t="s">
        <v>3798</v>
      </c>
      <c r="E79" s="86" t="b">
        <v>0</v>
      </c>
      <c r="F79" s="86" t="b">
        <v>0</v>
      </c>
      <c r="G79" s="86" t="b">
        <v>0</v>
      </c>
    </row>
    <row r="80" spans="1:7" ht="15">
      <c r="A80" s="86" t="s">
        <v>3192</v>
      </c>
      <c r="B80" s="86">
        <v>13</v>
      </c>
      <c r="C80" s="121">
        <v>0.002875133562272503</v>
      </c>
      <c r="D80" s="86" t="s">
        <v>3798</v>
      </c>
      <c r="E80" s="86" t="b">
        <v>0</v>
      </c>
      <c r="F80" s="86" t="b">
        <v>0</v>
      </c>
      <c r="G80" s="86" t="b">
        <v>0</v>
      </c>
    </row>
    <row r="81" spans="1:7" ht="15">
      <c r="A81" s="86" t="s">
        <v>3193</v>
      </c>
      <c r="B81" s="86">
        <v>13</v>
      </c>
      <c r="C81" s="121">
        <v>0.002875133562272503</v>
      </c>
      <c r="D81" s="86" t="s">
        <v>3798</v>
      </c>
      <c r="E81" s="86" t="b">
        <v>0</v>
      </c>
      <c r="F81" s="86" t="b">
        <v>0</v>
      </c>
      <c r="G81" s="86" t="b">
        <v>0</v>
      </c>
    </row>
    <row r="82" spans="1:7" ht="15">
      <c r="A82" s="86" t="s">
        <v>3194</v>
      </c>
      <c r="B82" s="86">
        <v>13</v>
      </c>
      <c r="C82" s="121">
        <v>0.002875133562272503</v>
      </c>
      <c r="D82" s="86" t="s">
        <v>3798</v>
      </c>
      <c r="E82" s="86" t="b">
        <v>0</v>
      </c>
      <c r="F82" s="86" t="b">
        <v>0</v>
      </c>
      <c r="G82" s="86" t="b">
        <v>0</v>
      </c>
    </row>
    <row r="83" spans="1:7" ht="15">
      <c r="A83" s="86" t="s">
        <v>3195</v>
      </c>
      <c r="B83" s="86">
        <v>13</v>
      </c>
      <c r="C83" s="121">
        <v>0.0032571226988461284</v>
      </c>
      <c r="D83" s="86" t="s">
        <v>3798</v>
      </c>
      <c r="E83" s="86" t="b">
        <v>0</v>
      </c>
      <c r="F83" s="86" t="b">
        <v>0</v>
      </c>
      <c r="G83" s="86" t="b">
        <v>0</v>
      </c>
    </row>
    <row r="84" spans="1:7" ht="15">
      <c r="A84" s="86" t="s">
        <v>2768</v>
      </c>
      <c r="B84" s="86">
        <v>12</v>
      </c>
      <c r="C84" s="121">
        <v>0.0027307211026516127</v>
      </c>
      <c r="D84" s="86" t="s">
        <v>3798</v>
      </c>
      <c r="E84" s="86" t="b">
        <v>0</v>
      </c>
      <c r="F84" s="86" t="b">
        <v>0</v>
      </c>
      <c r="G84" s="86" t="b">
        <v>0</v>
      </c>
    </row>
    <row r="85" spans="1:7" ht="15">
      <c r="A85" s="86" t="s">
        <v>2758</v>
      </c>
      <c r="B85" s="86">
        <v>12</v>
      </c>
      <c r="C85" s="121">
        <v>0.0027307211026516127</v>
      </c>
      <c r="D85" s="86" t="s">
        <v>3798</v>
      </c>
      <c r="E85" s="86" t="b">
        <v>0</v>
      </c>
      <c r="F85" s="86" t="b">
        <v>0</v>
      </c>
      <c r="G85" s="86" t="b">
        <v>0</v>
      </c>
    </row>
    <row r="86" spans="1:7" ht="15">
      <c r="A86" s="86" t="s">
        <v>3196</v>
      </c>
      <c r="B86" s="86">
        <v>12</v>
      </c>
      <c r="C86" s="121">
        <v>0.0027307211026516127</v>
      </c>
      <c r="D86" s="86" t="s">
        <v>3798</v>
      </c>
      <c r="E86" s="86" t="b">
        <v>0</v>
      </c>
      <c r="F86" s="86" t="b">
        <v>0</v>
      </c>
      <c r="G86" s="86" t="b">
        <v>0</v>
      </c>
    </row>
    <row r="87" spans="1:7" ht="15">
      <c r="A87" s="86" t="s">
        <v>3197</v>
      </c>
      <c r="B87" s="86">
        <v>12</v>
      </c>
      <c r="C87" s="121">
        <v>0.0027307211026516127</v>
      </c>
      <c r="D87" s="86" t="s">
        <v>3798</v>
      </c>
      <c r="E87" s="86" t="b">
        <v>0</v>
      </c>
      <c r="F87" s="86" t="b">
        <v>0</v>
      </c>
      <c r="G87" s="86" t="b">
        <v>0</v>
      </c>
    </row>
    <row r="88" spans="1:7" ht="15">
      <c r="A88" s="86" t="s">
        <v>3198</v>
      </c>
      <c r="B88" s="86">
        <v>12</v>
      </c>
      <c r="C88" s="121">
        <v>0.0032475561481714686</v>
      </c>
      <c r="D88" s="86" t="s">
        <v>3798</v>
      </c>
      <c r="E88" s="86" t="b">
        <v>0</v>
      </c>
      <c r="F88" s="86" t="b">
        <v>0</v>
      </c>
      <c r="G88" s="86" t="b">
        <v>0</v>
      </c>
    </row>
    <row r="89" spans="1:7" ht="15">
      <c r="A89" s="86" t="s">
        <v>288</v>
      </c>
      <c r="B89" s="86">
        <v>12</v>
      </c>
      <c r="C89" s="121">
        <v>0.0027307211026516127</v>
      </c>
      <c r="D89" s="86" t="s">
        <v>3798</v>
      </c>
      <c r="E89" s="86" t="b">
        <v>0</v>
      </c>
      <c r="F89" s="86" t="b">
        <v>0</v>
      </c>
      <c r="G89" s="86" t="b">
        <v>0</v>
      </c>
    </row>
    <row r="90" spans="1:7" ht="15">
      <c r="A90" s="86" t="s">
        <v>3199</v>
      </c>
      <c r="B90" s="86">
        <v>11</v>
      </c>
      <c r="C90" s="121">
        <v>0.0025796419987646033</v>
      </c>
      <c r="D90" s="86" t="s">
        <v>3798</v>
      </c>
      <c r="E90" s="86" t="b">
        <v>0</v>
      </c>
      <c r="F90" s="86" t="b">
        <v>0</v>
      </c>
      <c r="G90" s="86" t="b">
        <v>0</v>
      </c>
    </row>
    <row r="91" spans="1:7" ht="15">
      <c r="A91" s="86" t="s">
        <v>2770</v>
      </c>
      <c r="B91" s="86">
        <v>11</v>
      </c>
      <c r="C91" s="121">
        <v>0.0025796419987646033</v>
      </c>
      <c r="D91" s="86" t="s">
        <v>3798</v>
      </c>
      <c r="E91" s="86" t="b">
        <v>0</v>
      </c>
      <c r="F91" s="86" t="b">
        <v>0</v>
      </c>
      <c r="G91" s="86" t="b">
        <v>0</v>
      </c>
    </row>
    <row r="92" spans="1:7" ht="15">
      <c r="A92" s="86" t="s">
        <v>3200</v>
      </c>
      <c r="B92" s="86">
        <v>11</v>
      </c>
      <c r="C92" s="121">
        <v>0.0025796419987646033</v>
      </c>
      <c r="D92" s="86" t="s">
        <v>3798</v>
      </c>
      <c r="E92" s="86" t="b">
        <v>0</v>
      </c>
      <c r="F92" s="86" t="b">
        <v>0</v>
      </c>
      <c r="G92" s="86" t="b">
        <v>0</v>
      </c>
    </row>
    <row r="93" spans="1:7" ht="15">
      <c r="A93" s="86" t="s">
        <v>2754</v>
      </c>
      <c r="B93" s="86">
        <v>11</v>
      </c>
      <c r="C93" s="121">
        <v>0.0025796419987646033</v>
      </c>
      <c r="D93" s="86" t="s">
        <v>3798</v>
      </c>
      <c r="E93" s="86" t="b">
        <v>0</v>
      </c>
      <c r="F93" s="86" t="b">
        <v>0</v>
      </c>
      <c r="G93" s="86" t="b">
        <v>0</v>
      </c>
    </row>
    <row r="94" spans="1:7" ht="15">
      <c r="A94" s="86" t="s">
        <v>3201</v>
      </c>
      <c r="B94" s="86">
        <v>11</v>
      </c>
      <c r="C94" s="121">
        <v>0.0025796419987646033</v>
      </c>
      <c r="D94" s="86" t="s">
        <v>3798</v>
      </c>
      <c r="E94" s="86" t="b">
        <v>0</v>
      </c>
      <c r="F94" s="86" t="b">
        <v>0</v>
      </c>
      <c r="G94" s="86" t="b">
        <v>0</v>
      </c>
    </row>
    <row r="95" spans="1:7" ht="15">
      <c r="A95" s="86" t="s">
        <v>304</v>
      </c>
      <c r="B95" s="86">
        <v>11</v>
      </c>
      <c r="C95" s="121">
        <v>0.0025796419987646033</v>
      </c>
      <c r="D95" s="86" t="s">
        <v>3798</v>
      </c>
      <c r="E95" s="86" t="b">
        <v>0</v>
      </c>
      <c r="F95" s="86" t="b">
        <v>0</v>
      </c>
      <c r="G95" s="86" t="b">
        <v>0</v>
      </c>
    </row>
    <row r="96" spans="1:7" ht="15">
      <c r="A96" s="86" t="s">
        <v>3202</v>
      </c>
      <c r="B96" s="86">
        <v>10</v>
      </c>
      <c r="C96" s="121">
        <v>0.002421288584097365</v>
      </c>
      <c r="D96" s="86" t="s">
        <v>3798</v>
      </c>
      <c r="E96" s="86" t="b">
        <v>0</v>
      </c>
      <c r="F96" s="86" t="b">
        <v>0</v>
      </c>
      <c r="G96" s="86" t="b">
        <v>0</v>
      </c>
    </row>
    <row r="97" spans="1:7" ht="15">
      <c r="A97" s="86" t="s">
        <v>2757</v>
      </c>
      <c r="B97" s="86">
        <v>10</v>
      </c>
      <c r="C97" s="121">
        <v>0.002421288584097365</v>
      </c>
      <c r="D97" s="86" t="s">
        <v>3798</v>
      </c>
      <c r="E97" s="86" t="b">
        <v>0</v>
      </c>
      <c r="F97" s="86" t="b">
        <v>0</v>
      </c>
      <c r="G97" s="86" t="b">
        <v>0</v>
      </c>
    </row>
    <row r="98" spans="1:7" ht="15">
      <c r="A98" s="86" t="s">
        <v>3203</v>
      </c>
      <c r="B98" s="86">
        <v>10</v>
      </c>
      <c r="C98" s="121">
        <v>0.0025995958757405228</v>
      </c>
      <c r="D98" s="86" t="s">
        <v>3798</v>
      </c>
      <c r="E98" s="86" t="b">
        <v>0</v>
      </c>
      <c r="F98" s="86" t="b">
        <v>0</v>
      </c>
      <c r="G98" s="86" t="b">
        <v>0</v>
      </c>
    </row>
    <row r="99" spans="1:7" ht="15">
      <c r="A99" s="86" t="s">
        <v>2649</v>
      </c>
      <c r="B99" s="86">
        <v>10</v>
      </c>
      <c r="C99" s="121">
        <v>0.002421288584097365</v>
      </c>
      <c r="D99" s="86" t="s">
        <v>3798</v>
      </c>
      <c r="E99" s="86" t="b">
        <v>0</v>
      </c>
      <c r="F99" s="86" t="b">
        <v>0</v>
      </c>
      <c r="G99" s="86" t="b">
        <v>0</v>
      </c>
    </row>
    <row r="100" spans="1:7" ht="15">
      <c r="A100" s="86" t="s">
        <v>3204</v>
      </c>
      <c r="B100" s="86">
        <v>10</v>
      </c>
      <c r="C100" s="121">
        <v>0.002421288584097365</v>
      </c>
      <c r="D100" s="86" t="s">
        <v>3798</v>
      </c>
      <c r="E100" s="86" t="b">
        <v>0</v>
      </c>
      <c r="F100" s="86" t="b">
        <v>0</v>
      </c>
      <c r="G100" s="86" t="b">
        <v>0</v>
      </c>
    </row>
    <row r="101" spans="1:7" ht="15">
      <c r="A101" s="86" t="s">
        <v>2738</v>
      </c>
      <c r="B101" s="86">
        <v>10</v>
      </c>
      <c r="C101" s="121">
        <v>0.0025054789991124063</v>
      </c>
      <c r="D101" s="86" t="s">
        <v>3798</v>
      </c>
      <c r="E101" s="86" t="b">
        <v>0</v>
      </c>
      <c r="F101" s="86" t="b">
        <v>0</v>
      </c>
      <c r="G101" s="86" t="b">
        <v>0</v>
      </c>
    </row>
    <row r="102" spans="1:7" ht="15">
      <c r="A102" s="86" t="s">
        <v>2753</v>
      </c>
      <c r="B102" s="86">
        <v>10</v>
      </c>
      <c r="C102" s="121">
        <v>0.002421288584097365</v>
      </c>
      <c r="D102" s="86" t="s">
        <v>3798</v>
      </c>
      <c r="E102" s="86" t="b">
        <v>0</v>
      </c>
      <c r="F102" s="86" t="b">
        <v>0</v>
      </c>
      <c r="G102" s="86" t="b">
        <v>0</v>
      </c>
    </row>
    <row r="103" spans="1:7" ht="15">
      <c r="A103" s="86" t="s">
        <v>238</v>
      </c>
      <c r="B103" s="86">
        <v>10</v>
      </c>
      <c r="C103" s="121">
        <v>0.002421288584097365</v>
      </c>
      <c r="D103" s="86" t="s">
        <v>3798</v>
      </c>
      <c r="E103" s="86" t="b">
        <v>0</v>
      </c>
      <c r="F103" s="86" t="b">
        <v>0</v>
      </c>
      <c r="G103" s="86" t="b">
        <v>0</v>
      </c>
    </row>
    <row r="104" spans="1:7" ht="15">
      <c r="A104" s="86" t="s">
        <v>3205</v>
      </c>
      <c r="B104" s="86">
        <v>10</v>
      </c>
      <c r="C104" s="121">
        <v>0.002421288584097365</v>
      </c>
      <c r="D104" s="86" t="s">
        <v>3798</v>
      </c>
      <c r="E104" s="86" t="b">
        <v>0</v>
      </c>
      <c r="F104" s="86" t="b">
        <v>0</v>
      </c>
      <c r="G104" s="86" t="b">
        <v>0</v>
      </c>
    </row>
    <row r="105" spans="1:7" ht="15">
      <c r="A105" s="86" t="s">
        <v>2744</v>
      </c>
      <c r="B105" s="86">
        <v>9</v>
      </c>
      <c r="C105" s="121">
        <v>0.0022549310992011655</v>
      </c>
      <c r="D105" s="86" t="s">
        <v>3798</v>
      </c>
      <c r="E105" s="86" t="b">
        <v>0</v>
      </c>
      <c r="F105" s="86" t="b">
        <v>0</v>
      </c>
      <c r="G105" s="86" t="b">
        <v>0</v>
      </c>
    </row>
    <row r="106" spans="1:7" ht="15">
      <c r="A106" s="86" t="s">
        <v>2772</v>
      </c>
      <c r="B106" s="86">
        <v>9</v>
      </c>
      <c r="C106" s="121">
        <v>0.0022549310992011655</v>
      </c>
      <c r="D106" s="86" t="s">
        <v>3798</v>
      </c>
      <c r="E106" s="86" t="b">
        <v>0</v>
      </c>
      <c r="F106" s="86" t="b">
        <v>0</v>
      </c>
      <c r="G106" s="86" t="b">
        <v>0</v>
      </c>
    </row>
    <row r="107" spans="1:7" ht="15">
      <c r="A107" s="86" t="s">
        <v>3206</v>
      </c>
      <c r="B107" s="86">
        <v>9</v>
      </c>
      <c r="C107" s="121">
        <v>0.0026776454590778454</v>
      </c>
      <c r="D107" s="86" t="s">
        <v>3798</v>
      </c>
      <c r="E107" s="86" t="b">
        <v>0</v>
      </c>
      <c r="F107" s="86" t="b">
        <v>0</v>
      </c>
      <c r="G107" s="86" t="b">
        <v>0</v>
      </c>
    </row>
    <row r="108" spans="1:7" ht="15">
      <c r="A108" s="86" t="s">
        <v>3207</v>
      </c>
      <c r="B108" s="86">
        <v>9</v>
      </c>
      <c r="C108" s="121">
        <v>0.0022549310992011655</v>
      </c>
      <c r="D108" s="86" t="s">
        <v>3798</v>
      </c>
      <c r="E108" s="86" t="b">
        <v>0</v>
      </c>
      <c r="F108" s="86" t="b">
        <v>0</v>
      </c>
      <c r="G108" s="86" t="b">
        <v>0</v>
      </c>
    </row>
    <row r="109" spans="1:7" ht="15">
      <c r="A109" s="86" t="s">
        <v>3208</v>
      </c>
      <c r="B109" s="86">
        <v>9</v>
      </c>
      <c r="C109" s="121">
        <v>0.0022549310992011655</v>
      </c>
      <c r="D109" s="86" t="s">
        <v>3798</v>
      </c>
      <c r="E109" s="86" t="b">
        <v>0</v>
      </c>
      <c r="F109" s="86" t="b">
        <v>0</v>
      </c>
      <c r="G109" s="86" t="b">
        <v>0</v>
      </c>
    </row>
    <row r="110" spans="1:7" ht="15">
      <c r="A110" s="86" t="s">
        <v>3209</v>
      </c>
      <c r="B110" s="86">
        <v>9</v>
      </c>
      <c r="C110" s="121">
        <v>0.0022549310992011655</v>
      </c>
      <c r="D110" s="86" t="s">
        <v>3798</v>
      </c>
      <c r="E110" s="86" t="b">
        <v>0</v>
      </c>
      <c r="F110" s="86" t="b">
        <v>0</v>
      </c>
      <c r="G110" s="86" t="b">
        <v>0</v>
      </c>
    </row>
    <row r="111" spans="1:7" ht="15">
      <c r="A111" s="86" t="s">
        <v>3210</v>
      </c>
      <c r="B111" s="86">
        <v>9</v>
      </c>
      <c r="C111" s="121">
        <v>0.0022549310992011655</v>
      </c>
      <c r="D111" s="86" t="s">
        <v>3798</v>
      </c>
      <c r="E111" s="86" t="b">
        <v>0</v>
      </c>
      <c r="F111" s="86" t="b">
        <v>0</v>
      </c>
      <c r="G111" s="86" t="b">
        <v>0</v>
      </c>
    </row>
    <row r="112" spans="1:7" ht="15">
      <c r="A112" s="86" t="s">
        <v>3211</v>
      </c>
      <c r="B112" s="86">
        <v>9</v>
      </c>
      <c r="C112" s="121">
        <v>0.0022549310992011655</v>
      </c>
      <c r="D112" s="86" t="s">
        <v>3798</v>
      </c>
      <c r="E112" s="86" t="b">
        <v>0</v>
      </c>
      <c r="F112" s="86" t="b">
        <v>0</v>
      </c>
      <c r="G112" s="86" t="b">
        <v>0</v>
      </c>
    </row>
    <row r="113" spans="1:7" ht="15">
      <c r="A113" s="86" t="s">
        <v>3212</v>
      </c>
      <c r="B113" s="86">
        <v>9</v>
      </c>
      <c r="C113" s="121">
        <v>0.0022549310992011655</v>
      </c>
      <c r="D113" s="86" t="s">
        <v>3798</v>
      </c>
      <c r="E113" s="86" t="b">
        <v>0</v>
      </c>
      <c r="F113" s="86" t="b">
        <v>0</v>
      </c>
      <c r="G113" s="86" t="b">
        <v>0</v>
      </c>
    </row>
    <row r="114" spans="1:7" ht="15">
      <c r="A114" s="86" t="s">
        <v>2747</v>
      </c>
      <c r="B114" s="86">
        <v>8</v>
      </c>
      <c r="C114" s="121">
        <v>0.002263579164781268</v>
      </c>
      <c r="D114" s="86" t="s">
        <v>3798</v>
      </c>
      <c r="E114" s="86" t="b">
        <v>0</v>
      </c>
      <c r="F114" s="86" t="b">
        <v>0</v>
      </c>
      <c r="G114" s="86" t="b">
        <v>0</v>
      </c>
    </row>
    <row r="115" spans="1:7" ht="15">
      <c r="A115" s="86" t="s">
        <v>3213</v>
      </c>
      <c r="B115" s="86">
        <v>8</v>
      </c>
      <c r="C115" s="121">
        <v>0.0020796767005924178</v>
      </c>
      <c r="D115" s="86" t="s">
        <v>3798</v>
      </c>
      <c r="E115" s="86" t="b">
        <v>0</v>
      </c>
      <c r="F115" s="86" t="b">
        <v>0</v>
      </c>
      <c r="G115" s="86" t="b">
        <v>0</v>
      </c>
    </row>
    <row r="116" spans="1:7" ht="15">
      <c r="A116" s="86" t="s">
        <v>3214</v>
      </c>
      <c r="B116" s="86">
        <v>8</v>
      </c>
      <c r="C116" s="121">
        <v>0.0020796767005924178</v>
      </c>
      <c r="D116" s="86" t="s">
        <v>3798</v>
      </c>
      <c r="E116" s="86" t="b">
        <v>0</v>
      </c>
      <c r="F116" s="86" t="b">
        <v>0</v>
      </c>
      <c r="G116" s="86" t="b">
        <v>0</v>
      </c>
    </row>
    <row r="117" spans="1:7" ht="15">
      <c r="A117" s="86" t="s">
        <v>3215</v>
      </c>
      <c r="B117" s="86">
        <v>8</v>
      </c>
      <c r="C117" s="121">
        <v>0.002263579164781268</v>
      </c>
      <c r="D117" s="86" t="s">
        <v>3798</v>
      </c>
      <c r="E117" s="86" t="b">
        <v>0</v>
      </c>
      <c r="F117" s="86" t="b">
        <v>0</v>
      </c>
      <c r="G117" s="86" t="b">
        <v>0</v>
      </c>
    </row>
    <row r="118" spans="1:7" ht="15">
      <c r="A118" s="86" t="s">
        <v>3216</v>
      </c>
      <c r="B118" s="86">
        <v>8</v>
      </c>
      <c r="C118" s="121">
        <v>0.0020796767005924178</v>
      </c>
      <c r="D118" s="86" t="s">
        <v>3798</v>
      </c>
      <c r="E118" s="86" t="b">
        <v>0</v>
      </c>
      <c r="F118" s="86" t="b">
        <v>0</v>
      </c>
      <c r="G118" s="86" t="b">
        <v>0</v>
      </c>
    </row>
    <row r="119" spans="1:7" ht="15">
      <c r="A119" s="86" t="s">
        <v>3217</v>
      </c>
      <c r="B119" s="86">
        <v>8</v>
      </c>
      <c r="C119" s="121">
        <v>0.0020796767005924178</v>
      </c>
      <c r="D119" s="86" t="s">
        <v>3798</v>
      </c>
      <c r="E119" s="86" t="b">
        <v>0</v>
      </c>
      <c r="F119" s="86" t="b">
        <v>0</v>
      </c>
      <c r="G119" s="86" t="b">
        <v>0</v>
      </c>
    </row>
    <row r="120" spans="1:7" ht="15">
      <c r="A120" s="86" t="s">
        <v>2656</v>
      </c>
      <c r="B120" s="86">
        <v>8</v>
      </c>
      <c r="C120" s="121">
        <v>0.0020796767005924178</v>
      </c>
      <c r="D120" s="86" t="s">
        <v>3798</v>
      </c>
      <c r="E120" s="86" t="b">
        <v>0</v>
      </c>
      <c r="F120" s="86" t="b">
        <v>0</v>
      </c>
      <c r="G120" s="86" t="b">
        <v>0</v>
      </c>
    </row>
    <row r="121" spans="1:7" ht="15">
      <c r="A121" s="86" t="s">
        <v>3218</v>
      </c>
      <c r="B121" s="86">
        <v>8</v>
      </c>
      <c r="C121" s="121">
        <v>0.002165037432114312</v>
      </c>
      <c r="D121" s="86" t="s">
        <v>3798</v>
      </c>
      <c r="E121" s="86" t="b">
        <v>0</v>
      </c>
      <c r="F121" s="86" t="b">
        <v>0</v>
      </c>
      <c r="G121" s="86" t="b">
        <v>0</v>
      </c>
    </row>
    <row r="122" spans="1:7" ht="15">
      <c r="A122" s="86" t="s">
        <v>3219</v>
      </c>
      <c r="B122" s="86">
        <v>8</v>
      </c>
      <c r="C122" s="121">
        <v>0.0020796767005924178</v>
      </c>
      <c r="D122" s="86" t="s">
        <v>3798</v>
      </c>
      <c r="E122" s="86" t="b">
        <v>0</v>
      </c>
      <c r="F122" s="86" t="b">
        <v>0</v>
      </c>
      <c r="G122" s="86" t="b">
        <v>0</v>
      </c>
    </row>
    <row r="123" spans="1:7" ht="15">
      <c r="A123" s="86" t="s">
        <v>3220</v>
      </c>
      <c r="B123" s="86">
        <v>8</v>
      </c>
      <c r="C123" s="121">
        <v>0.0020796767005924178</v>
      </c>
      <c r="D123" s="86" t="s">
        <v>3798</v>
      </c>
      <c r="E123" s="86" t="b">
        <v>0</v>
      </c>
      <c r="F123" s="86" t="b">
        <v>0</v>
      </c>
      <c r="G123" s="86" t="b">
        <v>0</v>
      </c>
    </row>
    <row r="124" spans="1:7" ht="15">
      <c r="A124" s="86" t="s">
        <v>3221</v>
      </c>
      <c r="B124" s="86">
        <v>8</v>
      </c>
      <c r="C124" s="121">
        <v>0.0020796767005924178</v>
      </c>
      <c r="D124" s="86" t="s">
        <v>3798</v>
      </c>
      <c r="E124" s="86" t="b">
        <v>0</v>
      </c>
      <c r="F124" s="86" t="b">
        <v>0</v>
      </c>
      <c r="G124" s="86" t="b">
        <v>0</v>
      </c>
    </row>
    <row r="125" spans="1:7" ht="15">
      <c r="A125" s="86" t="s">
        <v>3222</v>
      </c>
      <c r="B125" s="86">
        <v>8</v>
      </c>
      <c r="C125" s="121">
        <v>0.0020796767005924178</v>
      </c>
      <c r="D125" s="86" t="s">
        <v>3798</v>
      </c>
      <c r="E125" s="86" t="b">
        <v>0</v>
      </c>
      <c r="F125" s="86" t="b">
        <v>0</v>
      </c>
      <c r="G125" s="86" t="b">
        <v>0</v>
      </c>
    </row>
    <row r="126" spans="1:7" ht="15">
      <c r="A126" s="86" t="s">
        <v>323</v>
      </c>
      <c r="B126" s="86">
        <v>7</v>
      </c>
      <c r="C126" s="121">
        <v>0.0018944077531000234</v>
      </c>
      <c r="D126" s="86" t="s">
        <v>3798</v>
      </c>
      <c r="E126" s="86" t="b">
        <v>0</v>
      </c>
      <c r="F126" s="86" t="b">
        <v>0</v>
      </c>
      <c r="G126" s="86" t="b">
        <v>0</v>
      </c>
    </row>
    <row r="127" spans="1:7" ht="15">
      <c r="A127" s="86" t="s">
        <v>3223</v>
      </c>
      <c r="B127" s="86">
        <v>7</v>
      </c>
      <c r="C127" s="121">
        <v>0.0018944077531000234</v>
      </c>
      <c r="D127" s="86" t="s">
        <v>3798</v>
      </c>
      <c r="E127" s="86" t="b">
        <v>0</v>
      </c>
      <c r="F127" s="86" t="b">
        <v>0</v>
      </c>
      <c r="G127" s="86" t="b">
        <v>0</v>
      </c>
    </row>
    <row r="128" spans="1:7" ht="15">
      <c r="A128" s="86" t="s">
        <v>3224</v>
      </c>
      <c r="B128" s="86">
        <v>7</v>
      </c>
      <c r="C128" s="121">
        <v>0.0018944077531000234</v>
      </c>
      <c r="D128" s="86" t="s">
        <v>3798</v>
      </c>
      <c r="E128" s="86" t="b">
        <v>0</v>
      </c>
      <c r="F128" s="86" t="b">
        <v>0</v>
      </c>
      <c r="G128" s="86" t="b">
        <v>0</v>
      </c>
    </row>
    <row r="129" spans="1:7" ht="15">
      <c r="A129" s="86" t="s">
        <v>3225</v>
      </c>
      <c r="B129" s="86">
        <v>7</v>
      </c>
      <c r="C129" s="121">
        <v>0.00198063176918361</v>
      </c>
      <c r="D129" s="86" t="s">
        <v>3798</v>
      </c>
      <c r="E129" s="86" t="b">
        <v>0</v>
      </c>
      <c r="F129" s="86" t="b">
        <v>0</v>
      </c>
      <c r="G129" s="86" t="b">
        <v>0</v>
      </c>
    </row>
    <row r="130" spans="1:7" ht="15">
      <c r="A130" s="86" t="s">
        <v>3226</v>
      </c>
      <c r="B130" s="86">
        <v>7</v>
      </c>
      <c r="C130" s="121">
        <v>0.0018944077531000234</v>
      </c>
      <c r="D130" s="86" t="s">
        <v>3798</v>
      </c>
      <c r="E130" s="86" t="b">
        <v>0</v>
      </c>
      <c r="F130" s="86" t="b">
        <v>0</v>
      </c>
      <c r="G130" s="86" t="b">
        <v>0</v>
      </c>
    </row>
    <row r="131" spans="1:7" ht="15">
      <c r="A131" s="86" t="s">
        <v>3227</v>
      </c>
      <c r="B131" s="86">
        <v>7</v>
      </c>
      <c r="C131" s="121">
        <v>0.0018944077531000234</v>
      </c>
      <c r="D131" s="86" t="s">
        <v>3798</v>
      </c>
      <c r="E131" s="86" t="b">
        <v>0</v>
      </c>
      <c r="F131" s="86" t="b">
        <v>0</v>
      </c>
      <c r="G131" s="86" t="b">
        <v>0</v>
      </c>
    </row>
    <row r="132" spans="1:7" ht="15">
      <c r="A132" s="86" t="s">
        <v>3228</v>
      </c>
      <c r="B132" s="86">
        <v>7</v>
      </c>
      <c r="C132" s="121">
        <v>0.0018944077531000234</v>
      </c>
      <c r="D132" s="86" t="s">
        <v>3798</v>
      </c>
      <c r="E132" s="86" t="b">
        <v>0</v>
      </c>
      <c r="F132" s="86" t="b">
        <v>0</v>
      </c>
      <c r="G132" s="86" t="b">
        <v>0</v>
      </c>
    </row>
    <row r="133" spans="1:7" ht="15">
      <c r="A133" s="86" t="s">
        <v>3229</v>
      </c>
      <c r="B133" s="86">
        <v>7</v>
      </c>
      <c r="C133" s="121">
        <v>0.0018944077531000234</v>
      </c>
      <c r="D133" s="86" t="s">
        <v>3798</v>
      </c>
      <c r="E133" s="86" t="b">
        <v>0</v>
      </c>
      <c r="F133" s="86" t="b">
        <v>0</v>
      </c>
      <c r="G133" s="86" t="b">
        <v>0</v>
      </c>
    </row>
    <row r="134" spans="1:7" ht="15">
      <c r="A134" s="86" t="s">
        <v>3230</v>
      </c>
      <c r="B134" s="86">
        <v>7</v>
      </c>
      <c r="C134" s="121">
        <v>0.0018944077531000234</v>
      </c>
      <c r="D134" s="86" t="s">
        <v>3798</v>
      </c>
      <c r="E134" s="86" t="b">
        <v>0</v>
      </c>
      <c r="F134" s="86" t="b">
        <v>0</v>
      </c>
      <c r="G134" s="86" t="b">
        <v>0</v>
      </c>
    </row>
    <row r="135" spans="1:7" ht="15">
      <c r="A135" s="86" t="s">
        <v>3231</v>
      </c>
      <c r="B135" s="86">
        <v>7</v>
      </c>
      <c r="C135" s="121">
        <v>0.0018944077531000234</v>
      </c>
      <c r="D135" s="86" t="s">
        <v>3798</v>
      </c>
      <c r="E135" s="86" t="b">
        <v>0</v>
      </c>
      <c r="F135" s="86" t="b">
        <v>0</v>
      </c>
      <c r="G135" s="86" t="b">
        <v>0</v>
      </c>
    </row>
    <row r="136" spans="1:7" ht="15">
      <c r="A136" s="86" t="s">
        <v>3232</v>
      </c>
      <c r="B136" s="86">
        <v>7</v>
      </c>
      <c r="C136" s="121">
        <v>0.0018944077531000234</v>
      </c>
      <c r="D136" s="86" t="s">
        <v>3798</v>
      </c>
      <c r="E136" s="86" t="b">
        <v>0</v>
      </c>
      <c r="F136" s="86" t="b">
        <v>0</v>
      </c>
      <c r="G136" s="86" t="b">
        <v>0</v>
      </c>
    </row>
    <row r="137" spans="1:7" ht="15">
      <c r="A137" s="86" t="s">
        <v>3233</v>
      </c>
      <c r="B137" s="86">
        <v>7</v>
      </c>
      <c r="C137" s="121">
        <v>0.0018944077531000234</v>
      </c>
      <c r="D137" s="86" t="s">
        <v>3798</v>
      </c>
      <c r="E137" s="86" t="b">
        <v>0</v>
      </c>
      <c r="F137" s="86" t="b">
        <v>0</v>
      </c>
      <c r="G137" s="86" t="b">
        <v>0</v>
      </c>
    </row>
    <row r="138" spans="1:7" ht="15">
      <c r="A138" s="86" t="s">
        <v>3234</v>
      </c>
      <c r="B138" s="86">
        <v>7</v>
      </c>
      <c r="C138" s="121">
        <v>0.0018944077531000234</v>
      </c>
      <c r="D138" s="86" t="s">
        <v>3798</v>
      </c>
      <c r="E138" s="86" t="b">
        <v>0</v>
      </c>
      <c r="F138" s="86" t="b">
        <v>0</v>
      </c>
      <c r="G138" s="86" t="b">
        <v>0</v>
      </c>
    </row>
    <row r="139" spans="1:7" ht="15">
      <c r="A139" s="86" t="s">
        <v>3235</v>
      </c>
      <c r="B139" s="86">
        <v>7</v>
      </c>
      <c r="C139" s="121">
        <v>0.0018944077531000234</v>
      </c>
      <c r="D139" s="86" t="s">
        <v>3798</v>
      </c>
      <c r="E139" s="86" t="b">
        <v>0</v>
      </c>
      <c r="F139" s="86" t="b">
        <v>0</v>
      </c>
      <c r="G139" s="86" t="b">
        <v>0</v>
      </c>
    </row>
    <row r="140" spans="1:7" ht="15">
      <c r="A140" s="86" t="s">
        <v>3236</v>
      </c>
      <c r="B140" s="86">
        <v>7</v>
      </c>
      <c r="C140" s="121">
        <v>0.0018944077531000234</v>
      </c>
      <c r="D140" s="86" t="s">
        <v>3798</v>
      </c>
      <c r="E140" s="86" t="b">
        <v>0</v>
      </c>
      <c r="F140" s="86" t="b">
        <v>0</v>
      </c>
      <c r="G140" s="86" t="b">
        <v>0</v>
      </c>
    </row>
    <row r="141" spans="1:7" ht="15">
      <c r="A141" s="86" t="s">
        <v>3237</v>
      </c>
      <c r="B141" s="86">
        <v>7</v>
      </c>
      <c r="C141" s="121">
        <v>0.0018944077531000234</v>
      </c>
      <c r="D141" s="86" t="s">
        <v>3798</v>
      </c>
      <c r="E141" s="86" t="b">
        <v>0</v>
      </c>
      <c r="F141" s="86" t="b">
        <v>0</v>
      </c>
      <c r="G141" s="86" t="b">
        <v>0</v>
      </c>
    </row>
    <row r="142" spans="1:7" ht="15">
      <c r="A142" s="86" t="s">
        <v>3238</v>
      </c>
      <c r="B142" s="86">
        <v>7</v>
      </c>
      <c r="C142" s="121">
        <v>0.0018944077531000234</v>
      </c>
      <c r="D142" s="86" t="s">
        <v>3798</v>
      </c>
      <c r="E142" s="86" t="b">
        <v>0</v>
      </c>
      <c r="F142" s="86" t="b">
        <v>0</v>
      </c>
      <c r="G142" s="86" t="b">
        <v>0</v>
      </c>
    </row>
    <row r="143" spans="1:7" ht="15">
      <c r="A143" s="86" t="s">
        <v>3239</v>
      </c>
      <c r="B143" s="86">
        <v>7</v>
      </c>
      <c r="C143" s="121">
        <v>0.0018944077531000234</v>
      </c>
      <c r="D143" s="86" t="s">
        <v>3798</v>
      </c>
      <c r="E143" s="86" t="b">
        <v>0</v>
      </c>
      <c r="F143" s="86" t="b">
        <v>0</v>
      </c>
      <c r="G143" s="86" t="b">
        <v>0</v>
      </c>
    </row>
    <row r="144" spans="1:7" ht="15">
      <c r="A144" s="86" t="s">
        <v>3240</v>
      </c>
      <c r="B144" s="86">
        <v>7</v>
      </c>
      <c r="C144" s="121">
        <v>0.0018944077531000234</v>
      </c>
      <c r="D144" s="86" t="s">
        <v>3798</v>
      </c>
      <c r="E144" s="86" t="b">
        <v>0</v>
      </c>
      <c r="F144" s="86" t="b">
        <v>0</v>
      </c>
      <c r="G144" s="86" t="b">
        <v>0</v>
      </c>
    </row>
    <row r="145" spans="1:7" ht="15">
      <c r="A145" s="86" t="s">
        <v>2736</v>
      </c>
      <c r="B145" s="86">
        <v>7</v>
      </c>
      <c r="C145" s="121">
        <v>0.00198063176918361</v>
      </c>
      <c r="D145" s="86" t="s">
        <v>3798</v>
      </c>
      <c r="E145" s="86" t="b">
        <v>0</v>
      </c>
      <c r="F145" s="86" t="b">
        <v>0</v>
      </c>
      <c r="G145" s="86" t="b">
        <v>0</v>
      </c>
    </row>
    <row r="146" spans="1:7" ht="15">
      <c r="A146" s="86" t="s">
        <v>3241</v>
      </c>
      <c r="B146" s="86">
        <v>7</v>
      </c>
      <c r="C146" s="121">
        <v>0.0018944077531000234</v>
      </c>
      <c r="D146" s="86" t="s">
        <v>3798</v>
      </c>
      <c r="E146" s="86" t="b">
        <v>0</v>
      </c>
      <c r="F146" s="86" t="b">
        <v>0</v>
      </c>
      <c r="G146" s="86" t="b">
        <v>0</v>
      </c>
    </row>
    <row r="147" spans="1:7" ht="15">
      <c r="A147" s="86" t="s">
        <v>581</v>
      </c>
      <c r="B147" s="86">
        <v>6</v>
      </c>
      <c r="C147" s="121">
        <v>0.0016976843735859513</v>
      </c>
      <c r="D147" s="86" t="s">
        <v>3798</v>
      </c>
      <c r="E147" s="86" t="b">
        <v>0</v>
      </c>
      <c r="F147" s="86" t="b">
        <v>0</v>
      </c>
      <c r="G147" s="86" t="b">
        <v>0</v>
      </c>
    </row>
    <row r="148" spans="1:7" ht="15">
      <c r="A148" s="86" t="s">
        <v>3242</v>
      </c>
      <c r="B148" s="86">
        <v>6</v>
      </c>
      <c r="C148" s="121">
        <v>0.0016976843735859513</v>
      </c>
      <c r="D148" s="86" t="s">
        <v>3798</v>
      </c>
      <c r="E148" s="86" t="b">
        <v>0</v>
      </c>
      <c r="F148" s="86" t="b">
        <v>0</v>
      </c>
      <c r="G148" s="86" t="b">
        <v>0</v>
      </c>
    </row>
    <row r="149" spans="1:7" ht="15">
      <c r="A149" s="86" t="s">
        <v>3243</v>
      </c>
      <c r="B149" s="86">
        <v>6</v>
      </c>
      <c r="C149" s="121">
        <v>0.0016976843735859513</v>
      </c>
      <c r="D149" s="86" t="s">
        <v>3798</v>
      </c>
      <c r="E149" s="86" t="b">
        <v>0</v>
      </c>
      <c r="F149" s="86" t="b">
        <v>0</v>
      </c>
      <c r="G149" s="86" t="b">
        <v>0</v>
      </c>
    </row>
    <row r="150" spans="1:7" ht="15">
      <c r="A150" s="86" t="s">
        <v>3244</v>
      </c>
      <c r="B150" s="86">
        <v>6</v>
      </c>
      <c r="C150" s="121">
        <v>0.0016976843735859513</v>
      </c>
      <c r="D150" s="86" t="s">
        <v>3798</v>
      </c>
      <c r="E150" s="86" t="b">
        <v>0</v>
      </c>
      <c r="F150" s="86" t="b">
        <v>0</v>
      </c>
      <c r="G150" s="86" t="b">
        <v>0</v>
      </c>
    </row>
    <row r="151" spans="1:7" ht="15">
      <c r="A151" s="86" t="s">
        <v>320</v>
      </c>
      <c r="B151" s="86">
        <v>6</v>
      </c>
      <c r="C151" s="121">
        <v>0.0016976843735859513</v>
      </c>
      <c r="D151" s="86" t="s">
        <v>3798</v>
      </c>
      <c r="E151" s="86" t="b">
        <v>0</v>
      </c>
      <c r="F151" s="86" t="b">
        <v>0</v>
      </c>
      <c r="G151" s="86" t="b">
        <v>0</v>
      </c>
    </row>
    <row r="152" spans="1:7" ht="15">
      <c r="A152" s="86" t="s">
        <v>2771</v>
      </c>
      <c r="B152" s="86">
        <v>6</v>
      </c>
      <c r="C152" s="121">
        <v>0.0016976843735859513</v>
      </c>
      <c r="D152" s="86" t="s">
        <v>3798</v>
      </c>
      <c r="E152" s="86" t="b">
        <v>0</v>
      </c>
      <c r="F152" s="86" t="b">
        <v>0</v>
      </c>
      <c r="G152" s="86" t="b">
        <v>0</v>
      </c>
    </row>
    <row r="153" spans="1:7" ht="15">
      <c r="A153" s="86" t="s">
        <v>334</v>
      </c>
      <c r="B153" s="86">
        <v>6</v>
      </c>
      <c r="C153" s="121">
        <v>0.0016976843735859513</v>
      </c>
      <c r="D153" s="86" t="s">
        <v>3798</v>
      </c>
      <c r="E153" s="86" t="b">
        <v>0</v>
      </c>
      <c r="F153" s="86" t="b">
        <v>0</v>
      </c>
      <c r="G153" s="86" t="b">
        <v>0</v>
      </c>
    </row>
    <row r="154" spans="1:7" ht="15">
      <c r="A154" s="86" t="s">
        <v>3245</v>
      </c>
      <c r="B154" s="86">
        <v>6</v>
      </c>
      <c r="C154" s="121">
        <v>0.0016976843735859513</v>
      </c>
      <c r="D154" s="86" t="s">
        <v>3798</v>
      </c>
      <c r="E154" s="86" t="b">
        <v>0</v>
      </c>
      <c r="F154" s="86" t="b">
        <v>0</v>
      </c>
      <c r="G154" s="86" t="b">
        <v>0</v>
      </c>
    </row>
    <row r="155" spans="1:7" ht="15">
      <c r="A155" s="86" t="s">
        <v>3246</v>
      </c>
      <c r="B155" s="86">
        <v>6</v>
      </c>
      <c r="C155" s="121">
        <v>0.0016976843735859513</v>
      </c>
      <c r="D155" s="86" t="s">
        <v>3798</v>
      </c>
      <c r="E155" s="86" t="b">
        <v>0</v>
      </c>
      <c r="F155" s="86" t="b">
        <v>0</v>
      </c>
      <c r="G155" s="86" t="b">
        <v>0</v>
      </c>
    </row>
    <row r="156" spans="1:7" ht="15">
      <c r="A156" s="86" t="s">
        <v>3247</v>
      </c>
      <c r="B156" s="86">
        <v>6</v>
      </c>
      <c r="C156" s="121">
        <v>0.0016976843735859513</v>
      </c>
      <c r="D156" s="86" t="s">
        <v>3798</v>
      </c>
      <c r="E156" s="86" t="b">
        <v>0</v>
      </c>
      <c r="F156" s="86" t="b">
        <v>0</v>
      </c>
      <c r="G156" s="86" t="b">
        <v>0</v>
      </c>
    </row>
    <row r="157" spans="1:7" ht="15">
      <c r="A157" s="86" t="s">
        <v>3248</v>
      </c>
      <c r="B157" s="86">
        <v>6</v>
      </c>
      <c r="C157" s="121">
        <v>0.0016976843735859513</v>
      </c>
      <c r="D157" s="86" t="s">
        <v>3798</v>
      </c>
      <c r="E157" s="86" t="b">
        <v>0</v>
      </c>
      <c r="F157" s="86" t="b">
        <v>0</v>
      </c>
      <c r="G157" s="86" t="b">
        <v>0</v>
      </c>
    </row>
    <row r="158" spans="1:7" ht="15">
      <c r="A158" s="86" t="s">
        <v>3249</v>
      </c>
      <c r="B158" s="86">
        <v>6</v>
      </c>
      <c r="C158" s="121">
        <v>0.0016976843735859513</v>
      </c>
      <c r="D158" s="86" t="s">
        <v>3798</v>
      </c>
      <c r="E158" s="86" t="b">
        <v>0</v>
      </c>
      <c r="F158" s="86" t="b">
        <v>0</v>
      </c>
      <c r="G158" s="86" t="b">
        <v>0</v>
      </c>
    </row>
    <row r="159" spans="1:7" ht="15">
      <c r="A159" s="86" t="s">
        <v>3250</v>
      </c>
      <c r="B159" s="86">
        <v>6</v>
      </c>
      <c r="C159" s="121">
        <v>0.0016976843735859513</v>
      </c>
      <c r="D159" s="86" t="s">
        <v>3798</v>
      </c>
      <c r="E159" s="86" t="b">
        <v>0</v>
      </c>
      <c r="F159" s="86" t="b">
        <v>0</v>
      </c>
      <c r="G159" s="86" t="b">
        <v>0</v>
      </c>
    </row>
    <row r="160" spans="1:7" ht="15">
      <c r="A160" s="86" t="s">
        <v>3251</v>
      </c>
      <c r="B160" s="86">
        <v>6</v>
      </c>
      <c r="C160" s="121">
        <v>0.0016976843735859513</v>
      </c>
      <c r="D160" s="86" t="s">
        <v>3798</v>
      </c>
      <c r="E160" s="86" t="b">
        <v>0</v>
      </c>
      <c r="F160" s="86" t="b">
        <v>0</v>
      </c>
      <c r="G160" s="86" t="b">
        <v>0</v>
      </c>
    </row>
    <row r="161" spans="1:7" ht="15">
      <c r="A161" s="86" t="s">
        <v>3252</v>
      </c>
      <c r="B161" s="86">
        <v>6</v>
      </c>
      <c r="C161" s="121">
        <v>0.0016976843735859513</v>
      </c>
      <c r="D161" s="86" t="s">
        <v>3798</v>
      </c>
      <c r="E161" s="86" t="b">
        <v>0</v>
      </c>
      <c r="F161" s="86" t="b">
        <v>0</v>
      </c>
      <c r="G161" s="86" t="b">
        <v>0</v>
      </c>
    </row>
    <row r="162" spans="1:7" ht="15">
      <c r="A162" s="86" t="s">
        <v>3253</v>
      </c>
      <c r="B162" s="86">
        <v>6</v>
      </c>
      <c r="C162" s="121">
        <v>0.0016976843735859513</v>
      </c>
      <c r="D162" s="86" t="s">
        <v>3798</v>
      </c>
      <c r="E162" s="86" t="b">
        <v>0</v>
      </c>
      <c r="F162" s="86" t="b">
        <v>0</v>
      </c>
      <c r="G162" s="86" t="b">
        <v>0</v>
      </c>
    </row>
    <row r="163" spans="1:7" ht="15">
      <c r="A163" s="86" t="s">
        <v>3254</v>
      </c>
      <c r="B163" s="86">
        <v>6</v>
      </c>
      <c r="C163" s="121">
        <v>0.0016976843735859513</v>
      </c>
      <c r="D163" s="86" t="s">
        <v>3798</v>
      </c>
      <c r="E163" s="86" t="b">
        <v>0</v>
      </c>
      <c r="F163" s="86" t="b">
        <v>0</v>
      </c>
      <c r="G163" s="86" t="b">
        <v>0</v>
      </c>
    </row>
    <row r="164" spans="1:7" ht="15">
      <c r="A164" s="86" t="s">
        <v>3255</v>
      </c>
      <c r="B164" s="86">
        <v>6</v>
      </c>
      <c r="C164" s="121">
        <v>0.0016976843735859513</v>
      </c>
      <c r="D164" s="86" t="s">
        <v>3798</v>
      </c>
      <c r="E164" s="86" t="b">
        <v>0</v>
      </c>
      <c r="F164" s="86" t="b">
        <v>0</v>
      </c>
      <c r="G164" s="86" t="b">
        <v>0</v>
      </c>
    </row>
    <row r="165" spans="1:7" ht="15">
      <c r="A165" s="86" t="s">
        <v>3256</v>
      </c>
      <c r="B165" s="86">
        <v>6</v>
      </c>
      <c r="C165" s="121">
        <v>0.0016976843735859513</v>
      </c>
      <c r="D165" s="86" t="s">
        <v>3798</v>
      </c>
      <c r="E165" s="86" t="b">
        <v>0</v>
      </c>
      <c r="F165" s="86" t="b">
        <v>0</v>
      </c>
      <c r="G165" s="86" t="b">
        <v>0</v>
      </c>
    </row>
    <row r="166" spans="1:7" ht="15">
      <c r="A166" s="86" t="s">
        <v>3257</v>
      </c>
      <c r="B166" s="86">
        <v>6</v>
      </c>
      <c r="C166" s="121">
        <v>0.0016976843735859513</v>
      </c>
      <c r="D166" s="86" t="s">
        <v>3798</v>
      </c>
      <c r="E166" s="86" t="b">
        <v>0</v>
      </c>
      <c r="F166" s="86" t="b">
        <v>0</v>
      </c>
      <c r="G166" s="86" t="b">
        <v>0</v>
      </c>
    </row>
    <row r="167" spans="1:7" ht="15">
      <c r="A167" s="86" t="s">
        <v>3258</v>
      </c>
      <c r="B167" s="86">
        <v>6</v>
      </c>
      <c r="C167" s="121">
        <v>0.0016976843735859513</v>
      </c>
      <c r="D167" s="86" t="s">
        <v>3798</v>
      </c>
      <c r="E167" s="86" t="b">
        <v>0</v>
      </c>
      <c r="F167" s="86" t="b">
        <v>0</v>
      </c>
      <c r="G167" s="86" t="b">
        <v>0</v>
      </c>
    </row>
    <row r="168" spans="1:7" ht="15">
      <c r="A168" s="86" t="s">
        <v>3259</v>
      </c>
      <c r="B168" s="86">
        <v>6</v>
      </c>
      <c r="C168" s="121">
        <v>0.0016976843735859513</v>
      </c>
      <c r="D168" s="86" t="s">
        <v>3798</v>
      </c>
      <c r="E168" s="86" t="b">
        <v>0</v>
      </c>
      <c r="F168" s="86" t="b">
        <v>0</v>
      </c>
      <c r="G168" s="86" t="b">
        <v>0</v>
      </c>
    </row>
    <row r="169" spans="1:7" ht="15">
      <c r="A169" s="86" t="s">
        <v>3260</v>
      </c>
      <c r="B169" s="86">
        <v>6</v>
      </c>
      <c r="C169" s="121">
        <v>0.0016976843735859513</v>
      </c>
      <c r="D169" s="86" t="s">
        <v>3798</v>
      </c>
      <c r="E169" s="86" t="b">
        <v>0</v>
      </c>
      <c r="F169" s="86" t="b">
        <v>0</v>
      </c>
      <c r="G169" s="86" t="b">
        <v>0</v>
      </c>
    </row>
    <row r="170" spans="1:7" ht="15">
      <c r="A170" s="86" t="s">
        <v>2743</v>
      </c>
      <c r="B170" s="86">
        <v>6</v>
      </c>
      <c r="C170" s="121">
        <v>0.0016976843735859513</v>
      </c>
      <c r="D170" s="86" t="s">
        <v>3798</v>
      </c>
      <c r="E170" s="86" t="b">
        <v>0</v>
      </c>
      <c r="F170" s="86" t="b">
        <v>0</v>
      </c>
      <c r="G170" s="86" t="b">
        <v>0</v>
      </c>
    </row>
    <row r="171" spans="1:7" ht="15">
      <c r="A171" s="86" t="s">
        <v>3261</v>
      </c>
      <c r="B171" s="86">
        <v>6</v>
      </c>
      <c r="C171" s="121">
        <v>0.0016976843735859513</v>
      </c>
      <c r="D171" s="86" t="s">
        <v>3798</v>
      </c>
      <c r="E171" s="86" t="b">
        <v>0</v>
      </c>
      <c r="F171" s="86" t="b">
        <v>0</v>
      </c>
      <c r="G171" s="86" t="b">
        <v>0</v>
      </c>
    </row>
    <row r="172" spans="1:7" ht="15">
      <c r="A172" s="86" t="s">
        <v>3262</v>
      </c>
      <c r="B172" s="86">
        <v>6</v>
      </c>
      <c r="C172" s="121">
        <v>0.0016976843735859513</v>
      </c>
      <c r="D172" s="86" t="s">
        <v>3798</v>
      </c>
      <c r="E172" s="86" t="b">
        <v>0</v>
      </c>
      <c r="F172" s="86" t="b">
        <v>0</v>
      </c>
      <c r="G172" s="86" t="b">
        <v>0</v>
      </c>
    </row>
    <row r="173" spans="1:7" ht="15">
      <c r="A173" s="86" t="s">
        <v>3263</v>
      </c>
      <c r="B173" s="86">
        <v>6</v>
      </c>
      <c r="C173" s="121">
        <v>0.0016976843735859513</v>
      </c>
      <c r="D173" s="86" t="s">
        <v>3798</v>
      </c>
      <c r="E173" s="86" t="b">
        <v>0</v>
      </c>
      <c r="F173" s="86" t="b">
        <v>0</v>
      </c>
      <c r="G173" s="86" t="b">
        <v>0</v>
      </c>
    </row>
    <row r="174" spans="1:7" ht="15">
      <c r="A174" s="86" t="s">
        <v>3264</v>
      </c>
      <c r="B174" s="86">
        <v>6</v>
      </c>
      <c r="C174" s="121">
        <v>0.0016976843735859513</v>
      </c>
      <c r="D174" s="86" t="s">
        <v>3798</v>
      </c>
      <c r="E174" s="86" t="b">
        <v>0</v>
      </c>
      <c r="F174" s="86" t="b">
        <v>0</v>
      </c>
      <c r="G174" s="86" t="b">
        <v>0</v>
      </c>
    </row>
    <row r="175" spans="1:7" ht="15">
      <c r="A175" s="86" t="s">
        <v>3265</v>
      </c>
      <c r="B175" s="86">
        <v>6</v>
      </c>
      <c r="C175" s="121">
        <v>0.0016976843735859513</v>
      </c>
      <c r="D175" s="86" t="s">
        <v>3798</v>
      </c>
      <c r="E175" s="86" t="b">
        <v>0</v>
      </c>
      <c r="F175" s="86" t="b">
        <v>0</v>
      </c>
      <c r="G175" s="86" t="b">
        <v>0</v>
      </c>
    </row>
    <row r="176" spans="1:7" ht="15">
      <c r="A176" s="86" t="s">
        <v>3266</v>
      </c>
      <c r="B176" s="86">
        <v>6</v>
      </c>
      <c r="C176" s="121">
        <v>0.0016976843735859513</v>
      </c>
      <c r="D176" s="86" t="s">
        <v>3798</v>
      </c>
      <c r="E176" s="86" t="b">
        <v>0</v>
      </c>
      <c r="F176" s="86" t="b">
        <v>0</v>
      </c>
      <c r="G176" s="86" t="b">
        <v>0</v>
      </c>
    </row>
    <row r="177" spans="1:7" ht="15">
      <c r="A177" s="86" t="s">
        <v>3267</v>
      </c>
      <c r="B177" s="86">
        <v>6</v>
      </c>
      <c r="C177" s="121">
        <v>0.0016976843735859513</v>
      </c>
      <c r="D177" s="86" t="s">
        <v>3798</v>
      </c>
      <c r="E177" s="86" t="b">
        <v>0</v>
      </c>
      <c r="F177" s="86" t="b">
        <v>0</v>
      </c>
      <c r="G177" s="86" t="b">
        <v>0</v>
      </c>
    </row>
    <row r="178" spans="1:7" ht="15">
      <c r="A178" s="86" t="s">
        <v>3268</v>
      </c>
      <c r="B178" s="86">
        <v>6</v>
      </c>
      <c r="C178" s="121">
        <v>0.0016976843735859513</v>
      </c>
      <c r="D178" s="86" t="s">
        <v>3798</v>
      </c>
      <c r="E178" s="86" t="b">
        <v>0</v>
      </c>
      <c r="F178" s="86" t="b">
        <v>0</v>
      </c>
      <c r="G178" s="86" t="b">
        <v>0</v>
      </c>
    </row>
    <row r="179" spans="1:7" ht="15">
      <c r="A179" s="86" t="s">
        <v>3269</v>
      </c>
      <c r="B179" s="86">
        <v>6</v>
      </c>
      <c r="C179" s="121">
        <v>0.0016976843735859513</v>
      </c>
      <c r="D179" s="86" t="s">
        <v>3798</v>
      </c>
      <c r="E179" s="86" t="b">
        <v>0</v>
      </c>
      <c r="F179" s="86" t="b">
        <v>0</v>
      </c>
      <c r="G179" s="86" t="b">
        <v>0</v>
      </c>
    </row>
    <row r="180" spans="1:7" ht="15">
      <c r="A180" s="86" t="s">
        <v>3270</v>
      </c>
      <c r="B180" s="86">
        <v>6</v>
      </c>
      <c r="C180" s="121">
        <v>0.0016976843735859513</v>
      </c>
      <c r="D180" s="86" t="s">
        <v>3798</v>
      </c>
      <c r="E180" s="86" t="b">
        <v>0</v>
      </c>
      <c r="F180" s="86" t="b">
        <v>0</v>
      </c>
      <c r="G180" s="86" t="b">
        <v>0</v>
      </c>
    </row>
    <row r="181" spans="1:7" ht="15">
      <c r="A181" s="86" t="s">
        <v>3271</v>
      </c>
      <c r="B181" s="86">
        <v>6</v>
      </c>
      <c r="C181" s="121">
        <v>0.0016976843735859513</v>
      </c>
      <c r="D181" s="86" t="s">
        <v>3798</v>
      </c>
      <c r="E181" s="86" t="b">
        <v>0</v>
      </c>
      <c r="F181" s="86" t="b">
        <v>0</v>
      </c>
      <c r="G181" s="86" t="b">
        <v>0</v>
      </c>
    </row>
    <row r="182" spans="1:7" ht="15">
      <c r="A182" s="86" t="s">
        <v>2737</v>
      </c>
      <c r="B182" s="86">
        <v>6</v>
      </c>
      <c r="C182" s="121">
        <v>0.0017850969727185636</v>
      </c>
      <c r="D182" s="86" t="s">
        <v>3798</v>
      </c>
      <c r="E182" s="86" t="b">
        <v>0</v>
      </c>
      <c r="F182" s="86" t="b">
        <v>0</v>
      </c>
      <c r="G182" s="86" t="b">
        <v>0</v>
      </c>
    </row>
    <row r="183" spans="1:7" ht="15">
      <c r="A183" s="86" t="s">
        <v>221</v>
      </c>
      <c r="B183" s="86">
        <v>6</v>
      </c>
      <c r="C183" s="121">
        <v>0.0016976843735859513</v>
      </c>
      <c r="D183" s="86" t="s">
        <v>3798</v>
      </c>
      <c r="E183" s="86" t="b">
        <v>0</v>
      </c>
      <c r="F183" s="86" t="b">
        <v>0</v>
      </c>
      <c r="G183" s="86" t="b">
        <v>0</v>
      </c>
    </row>
    <row r="184" spans="1:7" ht="15">
      <c r="A184" s="86" t="s">
        <v>3272</v>
      </c>
      <c r="B184" s="86">
        <v>6</v>
      </c>
      <c r="C184" s="121">
        <v>0.0016976843735859513</v>
      </c>
      <c r="D184" s="86" t="s">
        <v>3798</v>
      </c>
      <c r="E184" s="86" t="b">
        <v>0</v>
      </c>
      <c r="F184" s="86" t="b">
        <v>0</v>
      </c>
      <c r="G184" s="86" t="b">
        <v>0</v>
      </c>
    </row>
    <row r="185" spans="1:7" ht="15">
      <c r="A185" s="86" t="s">
        <v>3273</v>
      </c>
      <c r="B185" s="86">
        <v>5</v>
      </c>
      <c r="C185" s="121">
        <v>0.001487580810598803</v>
      </c>
      <c r="D185" s="86" t="s">
        <v>3798</v>
      </c>
      <c r="E185" s="86" t="b">
        <v>0</v>
      </c>
      <c r="F185" s="86" t="b">
        <v>0</v>
      </c>
      <c r="G185" s="86" t="b">
        <v>0</v>
      </c>
    </row>
    <row r="186" spans="1:7" ht="15">
      <c r="A186" s="86" t="s">
        <v>3274</v>
      </c>
      <c r="B186" s="86">
        <v>5</v>
      </c>
      <c r="C186" s="121">
        <v>0.001487580810598803</v>
      </c>
      <c r="D186" s="86" t="s">
        <v>3798</v>
      </c>
      <c r="E186" s="86" t="b">
        <v>0</v>
      </c>
      <c r="F186" s="86" t="b">
        <v>0</v>
      </c>
      <c r="G186" s="86" t="b">
        <v>0</v>
      </c>
    </row>
    <row r="187" spans="1:7" ht="15">
      <c r="A187" s="86" t="s">
        <v>3275</v>
      </c>
      <c r="B187" s="86">
        <v>5</v>
      </c>
      <c r="C187" s="121">
        <v>0.001487580810598803</v>
      </c>
      <c r="D187" s="86" t="s">
        <v>3798</v>
      </c>
      <c r="E187" s="86" t="b">
        <v>0</v>
      </c>
      <c r="F187" s="86" t="b">
        <v>0</v>
      </c>
      <c r="G187" s="86" t="b">
        <v>0</v>
      </c>
    </row>
    <row r="188" spans="1:7" ht="15">
      <c r="A188" s="86" t="s">
        <v>3276</v>
      </c>
      <c r="B188" s="86">
        <v>5</v>
      </c>
      <c r="C188" s="121">
        <v>0.001487580810598803</v>
      </c>
      <c r="D188" s="86" t="s">
        <v>3798</v>
      </c>
      <c r="E188" s="86" t="b">
        <v>0</v>
      </c>
      <c r="F188" s="86" t="b">
        <v>0</v>
      </c>
      <c r="G188" s="86" t="b">
        <v>0</v>
      </c>
    </row>
    <row r="189" spans="1:7" ht="15">
      <c r="A189" s="86" t="s">
        <v>3277</v>
      </c>
      <c r="B189" s="86">
        <v>5</v>
      </c>
      <c r="C189" s="121">
        <v>0.001487580810598803</v>
      </c>
      <c r="D189" s="86" t="s">
        <v>3798</v>
      </c>
      <c r="E189" s="86" t="b">
        <v>0</v>
      </c>
      <c r="F189" s="86" t="b">
        <v>0</v>
      </c>
      <c r="G189" s="86" t="b">
        <v>0</v>
      </c>
    </row>
    <row r="190" spans="1:7" ht="15">
      <c r="A190" s="86" t="s">
        <v>3278</v>
      </c>
      <c r="B190" s="86">
        <v>5</v>
      </c>
      <c r="C190" s="121">
        <v>0.001487580810598803</v>
      </c>
      <c r="D190" s="86" t="s">
        <v>3798</v>
      </c>
      <c r="E190" s="86" t="b">
        <v>0</v>
      </c>
      <c r="F190" s="86" t="b">
        <v>0</v>
      </c>
      <c r="G190" s="86" t="b">
        <v>0</v>
      </c>
    </row>
    <row r="191" spans="1:7" ht="15">
      <c r="A191" s="86" t="s">
        <v>3279</v>
      </c>
      <c r="B191" s="86">
        <v>5</v>
      </c>
      <c r="C191" s="121">
        <v>0.001487580810598803</v>
      </c>
      <c r="D191" s="86" t="s">
        <v>3798</v>
      </c>
      <c r="E191" s="86" t="b">
        <v>0</v>
      </c>
      <c r="F191" s="86" t="b">
        <v>0</v>
      </c>
      <c r="G191" s="86" t="b">
        <v>0</v>
      </c>
    </row>
    <row r="192" spans="1:7" ht="15">
      <c r="A192" s="86" t="s">
        <v>3280</v>
      </c>
      <c r="B192" s="86">
        <v>5</v>
      </c>
      <c r="C192" s="121">
        <v>0.001487580810598803</v>
      </c>
      <c r="D192" s="86" t="s">
        <v>3798</v>
      </c>
      <c r="E192" s="86" t="b">
        <v>0</v>
      </c>
      <c r="F192" s="86" t="b">
        <v>0</v>
      </c>
      <c r="G192" s="86" t="b">
        <v>0</v>
      </c>
    </row>
    <row r="193" spans="1:7" ht="15">
      <c r="A193" s="86" t="s">
        <v>3281</v>
      </c>
      <c r="B193" s="86">
        <v>5</v>
      </c>
      <c r="C193" s="121">
        <v>0.0016916734965384133</v>
      </c>
      <c r="D193" s="86" t="s">
        <v>3798</v>
      </c>
      <c r="E193" s="86" t="b">
        <v>0</v>
      </c>
      <c r="F193" s="86" t="b">
        <v>0</v>
      </c>
      <c r="G193" s="86" t="b">
        <v>0</v>
      </c>
    </row>
    <row r="194" spans="1:7" ht="15">
      <c r="A194" s="86" t="s">
        <v>3282</v>
      </c>
      <c r="B194" s="86">
        <v>5</v>
      </c>
      <c r="C194" s="121">
        <v>0.001487580810598803</v>
      </c>
      <c r="D194" s="86" t="s">
        <v>3798</v>
      </c>
      <c r="E194" s="86" t="b">
        <v>1</v>
      </c>
      <c r="F194" s="86" t="b">
        <v>0</v>
      </c>
      <c r="G194" s="86" t="b">
        <v>0</v>
      </c>
    </row>
    <row r="195" spans="1:7" ht="15">
      <c r="A195" s="86" t="s">
        <v>3283</v>
      </c>
      <c r="B195" s="86">
        <v>5</v>
      </c>
      <c r="C195" s="121">
        <v>0.001487580810598803</v>
      </c>
      <c r="D195" s="86" t="s">
        <v>3798</v>
      </c>
      <c r="E195" s="86" t="b">
        <v>0</v>
      </c>
      <c r="F195" s="86" t="b">
        <v>0</v>
      </c>
      <c r="G195" s="86" t="b">
        <v>0</v>
      </c>
    </row>
    <row r="196" spans="1:7" ht="15">
      <c r="A196" s="86" t="s">
        <v>3284</v>
      </c>
      <c r="B196" s="86">
        <v>5</v>
      </c>
      <c r="C196" s="121">
        <v>0.001487580810598803</v>
      </c>
      <c r="D196" s="86" t="s">
        <v>3798</v>
      </c>
      <c r="E196" s="86" t="b">
        <v>0</v>
      </c>
      <c r="F196" s="86" t="b">
        <v>0</v>
      </c>
      <c r="G196" s="86" t="b">
        <v>0</v>
      </c>
    </row>
    <row r="197" spans="1:7" ht="15">
      <c r="A197" s="86" t="s">
        <v>3285</v>
      </c>
      <c r="B197" s="86">
        <v>5</v>
      </c>
      <c r="C197" s="121">
        <v>0.0015767344564203822</v>
      </c>
      <c r="D197" s="86" t="s">
        <v>3798</v>
      </c>
      <c r="E197" s="86" t="b">
        <v>0</v>
      </c>
      <c r="F197" s="86" t="b">
        <v>0</v>
      </c>
      <c r="G197" s="86" t="b">
        <v>0</v>
      </c>
    </row>
    <row r="198" spans="1:7" ht="15">
      <c r="A198" s="86" t="s">
        <v>3286</v>
      </c>
      <c r="B198" s="86">
        <v>5</v>
      </c>
      <c r="C198" s="121">
        <v>0.001487580810598803</v>
      </c>
      <c r="D198" s="86" t="s">
        <v>3798</v>
      </c>
      <c r="E198" s="86" t="b">
        <v>0</v>
      </c>
      <c r="F198" s="86" t="b">
        <v>0</v>
      </c>
      <c r="G198" s="86" t="b">
        <v>0</v>
      </c>
    </row>
    <row r="199" spans="1:7" ht="15">
      <c r="A199" s="86" t="s">
        <v>3287</v>
      </c>
      <c r="B199" s="86">
        <v>5</v>
      </c>
      <c r="C199" s="121">
        <v>0.001487580810598803</v>
      </c>
      <c r="D199" s="86" t="s">
        <v>3798</v>
      </c>
      <c r="E199" s="86" t="b">
        <v>0</v>
      </c>
      <c r="F199" s="86" t="b">
        <v>0</v>
      </c>
      <c r="G199" s="86" t="b">
        <v>0</v>
      </c>
    </row>
    <row r="200" spans="1:7" ht="15">
      <c r="A200" s="86" t="s">
        <v>3288</v>
      </c>
      <c r="B200" s="86">
        <v>5</v>
      </c>
      <c r="C200" s="121">
        <v>0.001487580810598803</v>
      </c>
      <c r="D200" s="86" t="s">
        <v>3798</v>
      </c>
      <c r="E200" s="86" t="b">
        <v>0</v>
      </c>
      <c r="F200" s="86" t="b">
        <v>0</v>
      </c>
      <c r="G200" s="86" t="b">
        <v>0</v>
      </c>
    </row>
    <row r="201" spans="1:7" ht="15">
      <c r="A201" s="86" t="s">
        <v>3289</v>
      </c>
      <c r="B201" s="86">
        <v>5</v>
      </c>
      <c r="C201" s="121">
        <v>0.001487580810598803</v>
      </c>
      <c r="D201" s="86" t="s">
        <v>3798</v>
      </c>
      <c r="E201" s="86" t="b">
        <v>0</v>
      </c>
      <c r="F201" s="86" t="b">
        <v>0</v>
      </c>
      <c r="G201" s="86" t="b">
        <v>0</v>
      </c>
    </row>
    <row r="202" spans="1:7" ht="15">
      <c r="A202" s="86" t="s">
        <v>2760</v>
      </c>
      <c r="B202" s="86">
        <v>5</v>
      </c>
      <c r="C202" s="121">
        <v>0.001487580810598803</v>
      </c>
      <c r="D202" s="86" t="s">
        <v>3798</v>
      </c>
      <c r="E202" s="86" t="b">
        <v>0</v>
      </c>
      <c r="F202" s="86" t="b">
        <v>0</v>
      </c>
      <c r="G202" s="86" t="b">
        <v>0</v>
      </c>
    </row>
    <row r="203" spans="1:7" ht="15">
      <c r="A203" s="86" t="s">
        <v>247</v>
      </c>
      <c r="B203" s="86">
        <v>5</v>
      </c>
      <c r="C203" s="121">
        <v>0.001487580810598803</v>
      </c>
      <c r="D203" s="86" t="s">
        <v>3798</v>
      </c>
      <c r="E203" s="86" t="b">
        <v>0</v>
      </c>
      <c r="F203" s="86" t="b">
        <v>0</v>
      </c>
      <c r="G203" s="86" t="b">
        <v>0</v>
      </c>
    </row>
    <row r="204" spans="1:7" ht="15">
      <c r="A204" s="86" t="s">
        <v>3290</v>
      </c>
      <c r="B204" s="86">
        <v>5</v>
      </c>
      <c r="C204" s="121">
        <v>0.001487580810598803</v>
      </c>
      <c r="D204" s="86" t="s">
        <v>3798</v>
      </c>
      <c r="E204" s="86" t="b">
        <v>0</v>
      </c>
      <c r="F204" s="86" t="b">
        <v>0</v>
      </c>
      <c r="G204" s="86" t="b">
        <v>0</v>
      </c>
    </row>
    <row r="205" spans="1:7" ht="15">
      <c r="A205" s="86" t="s">
        <v>3291</v>
      </c>
      <c r="B205" s="86">
        <v>5</v>
      </c>
      <c r="C205" s="121">
        <v>0.001487580810598803</v>
      </c>
      <c r="D205" s="86" t="s">
        <v>3798</v>
      </c>
      <c r="E205" s="86" t="b">
        <v>0</v>
      </c>
      <c r="F205" s="86" t="b">
        <v>0</v>
      </c>
      <c r="G205" s="86" t="b">
        <v>0</v>
      </c>
    </row>
    <row r="206" spans="1:7" ht="15">
      <c r="A206" s="86" t="s">
        <v>3292</v>
      </c>
      <c r="B206" s="86">
        <v>5</v>
      </c>
      <c r="C206" s="121">
        <v>0.001487580810598803</v>
      </c>
      <c r="D206" s="86" t="s">
        <v>3798</v>
      </c>
      <c r="E206" s="86" t="b">
        <v>0</v>
      </c>
      <c r="F206" s="86" t="b">
        <v>0</v>
      </c>
      <c r="G206" s="86" t="b">
        <v>0</v>
      </c>
    </row>
    <row r="207" spans="1:7" ht="15">
      <c r="A207" s="86" t="s">
        <v>3293</v>
      </c>
      <c r="B207" s="86">
        <v>5</v>
      </c>
      <c r="C207" s="121">
        <v>0.001487580810598803</v>
      </c>
      <c r="D207" s="86" t="s">
        <v>3798</v>
      </c>
      <c r="E207" s="86" t="b">
        <v>0</v>
      </c>
      <c r="F207" s="86" t="b">
        <v>0</v>
      </c>
      <c r="G207" s="86" t="b">
        <v>0</v>
      </c>
    </row>
    <row r="208" spans="1:7" ht="15">
      <c r="A208" s="86" t="s">
        <v>3294</v>
      </c>
      <c r="B208" s="86">
        <v>5</v>
      </c>
      <c r="C208" s="121">
        <v>0.001487580810598803</v>
      </c>
      <c r="D208" s="86" t="s">
        <v>3798</v>
      </c>
      <c r="E208" s="86" t="b">
        <v>0</v>
      </c>
      <c r="F208" s="86" t="b">
        <v>0</v>
      </c>
      <c r="G208" s="86" t="b">
        <v>0</v>
      </c>
    </row>
    <row r="209" spans="1:7" ht="15">
      <c r="A209" s="86" t="s">
        <v>3295</v>
      </c>
      <c r="B209" s="86">
        <v>5</v>
      </c>
      <c r="C209" s="121">
        <v>0.001487580810598803</v>
      </c>
      <c r="D209" s="86" t="s">
        <v>3798</v>
      </c>
      <c r="E209" s="86" t="b">
        <v>0</v>
      </c>
      <c r="F209" s="86" t="b">
        <v>0</v>
      </c>
      <c r="G209" s="86" t="b">
        <v>0</v>
      </c>
    </row>
    <row r="210" spans="1:7" ht="15">
      <c r="A210" s="86" t="s">
        <v>3296</v>
      </c>
      <c r="B210" s="86">
        <v>5</v>
      </c>
      <c r="C210" s="121">
        <v>0.001487580810598803</v>
      </c>
      <c r="D210" s="86" t="s">
        <v>3798</v>
      </c>
      <c r="E210" s="86" t="b">
        <v>0</v>
      </c>
      <c r="F210" s="86" t="b">
        <v>0</v>
      </c>
      <c r="G210" s="86" t="b">
        <v>0</v>
      </c>
    </row>
    <row r="211" spans="1:7" ht="15">
      <c r="A211" s="86" t="s">
        <v>3297</v>
      </c>
      <c r="B211" s="86">
        <v>5</v>
      </c>
      <c r="C211" s="121">
        <v>0.001487580810598803</v>
      </c>
      <c r="D211" s="86" t="s">
        <v>3798</v>
      </c>
      <c r="E211" s="86" t="b">
        <v>0</v>
      </c>
      <c r="F211" s="86" t="b">
        <v>0</v>
      </c>
      <c r="G211" s="86" t="b">
        <v>0</v>
      </c>
    </row>
    <row r="212" spans="1:7" ht="15">
      <c r="A212" s="86" t="s">
        <v>3298</v>
      </c>
      <c r="B212" s="86">
        <v>5</v>
      </c>
      <c r="C212" s="121">
        <v>0.001487580810598803</v>
      </c>
      <c r="D212" s="86" t="s">
        <v>3798</v>
      </c>
      <c r="E212" s="86" t="b">
        <v>1</v>
      </c>
      <c r="F212" s="86" t="b">
        <v>0</v>
      </c>
      <c r="G212" s="86" t="b">
        <v>0</v>
      </c>
    </row>
    <row r="213" spans="1:7" ht="15">
      <c r="A213" s="86" t="s">
        <v>3299</v>
      </c>
      <c r="B213" s="86">
        <v>5</v>
      </c>
      <c r="C213" s="121">
        <v>0.001487580810598803</v>
      </c>
      <c r="D213" s="86" t="s">
        <v>3798</v>
      </c>
      <c r="E213" s="86" t="b">
        <v>0</v>
      </c>
      <c r="F213" s="86" t="b">
        <v>0</v>
      </c>
      <c r="G213" s="86" t="b">
        <v>0</v>
      </c>
    </row>
    <row r="214" spans="1:7" ht="15">
      <c r="A214" s="86" t="s">
        <v>3300</v>
      </c>
      <c r="B214" s="86">
        <v>5</v>
      </c>
      <c r="C214" s="121">
        <v>0.001487580810598803</v>
      </c>
      <c r="D214" s="86" t="s">
        <v>3798</v>
      </c>
      <c r="E214" s="86" t="b">
        <v>0</v>
      </c>
      <c r="F214" s="86" t="b">
        <v>0</v>
      </c>
      <c r="G214" s="86" t="b">
        <v>0</v>
      </c>
    </row>
    <row r="215" spans="1:7" ht="15">
      <c r="A215" s="86" t="s">
        <v>3301</v>
      </c>
      <c r="B215" s="86">
        <v>5</v>
      </c>
      <c r="C215" s="121">
        <v>0.001487580810598803</v>
      </c>
      <c r="D215" s="86" t="s">
        <v>3798</v>
      </c>
      <c r="E215" s="86" t="b">
        <v>0</v>
      </c>
      <c r="F215" s="86" t="b">
        <v>0</v>
      </c>
      <c r="G215" s="86" t="b">
        <v>0</v>
      </c>
    </row>
    <row r="216" spans="1:7" ht="15">
      <c r="A216" s="86" t="s">
        <v>349</v>
      </c>
      <c r="B216" s="86">
        <v>5</v>
      </c>
      <c r="C216" s="121">
        <v>0.001487580810598803</v>
      </c>
      <c r="D216" s="86" t="s">
        <v>3798</v>
      </c>
      <c r="E216" s="86" t="b">
        <v>0</v>
      </c>
      <c r="F216" s="86" t="b">
        <v>0</v>
      </c>
      <c r="G216" s="86" t="b">
        <v>0</v>
      </c>
    </row>
    <row r="217" spans="1:7" ht="15">
      <c r="A217" s="86" t="s">
        <v>3302</v>
      </c>
      <c r="B217" s="86">
        <v>5</v>
      </c>
      <c r="C217" s="121">
        <v>0.001487580810598803</v>
      </c>
      <c r="D217" s="86" t="s">
        <v>3798</v>
      </c>
      <c r="E217" s="86" t="b">
        <v>0</v>
      </c>
      <c r="F217" s="86" t="b">
        <v>0</v>
      </c>
      <c r="G217" s="86" t="b">
        <v>0</v>
      </c>
    </row>
    <row r="218" spans="1:7" ht="15">
      <c r="A218" s="86" t="s">
        <v>3303</v>
      </c>
      <c r="B218" s="86">
        <v>5</v>
      </c>
      <c r="C218" s="121">
        <v>0.001487580810598803</v>
      </c>
      <c r="D218" s="86" t="s">
        <v>3798</v>
      </c>
      <c r="E218" s="86" t="b">
        <v>0</v>
      </c>
      <c r="F218" s="86" t="b">
        <v>0</v>
      </c>
      <c r="G218" s="86" t="b">
        <v>0</v>
      </c>
    </row>
    <row r="219" spans="1:7" ht="15">
      <c r="A219" s="86" t="s">
        <v>2679</v>
      </c>
      <c r="B219" s="86">
        <v>5</v>
      </c>
      <c r="C219" s="121">
        <v>0.001487580810598803</v>
      </c>
      <c r="D219" s="86" t="s">
        <v>3798</v>
      </c>
      <c r="E219" s="86" t="b">
        <v>0</v>
      </c>
      <c r="F219" s="86" t="b">
        <v>0</v>
      </c>
      <c r="G219" s="86" t="b">
        <v>0</v>
      </c>
    </row>
    <row r="220" spans="1:7" ht="15">
      <c r="A220" s="86" t="s">
        <v>3304</v>
      </c>
      <c r="B220" s="86">
        <v>5</v>
      </c>
      <c r="C220" s="121">
        <v>0.001487580810598803</v>
      </c>
      <c r="D220" s="86" t="s">
        <v>3798</v>
      </c>
      <c r="E220" s="86" t="b">
        <v>0</v>
      </c>
      <c r="F220" s="86" t="b">
        <v>0</v>
      </c>
      <c r="G220" s="86" t="b">
        <v>0</v>
      </c>
    </row>
    <row r="221" spans="1:7" ht="15">
      <c r="A221" s="86" t="s">
        <v>3305</v>
      </c>
      <c r="B221" s="86">
        <v>5</v>
      </c>
      <c r="C221" s="121">
        <v>0.001487580810598803</v>
      </c>
      <c r="D221" s="86" t="s">
        <v>3798</v>
      </c>
      <c r="E221" s="86" t="b">
        <v>0</v>
      </c>
      <c r="F221" s="86" t="b">
        <v>0</v>
      </c>
      <c r="G221" s="86" t="b">
        <v>0</v>
      </c>
    </row>
    <row r="222" spans="1:7" ht="15">
      <c r="A222" s="86" t="s">
        <v>309</v>
      </c>
      <c r="B222" s="86">
        <v>5</v>
      </c>
      <c r="C222" s="121">
        <v>0.001487580810598803</v>
      </c>
      <c r="D222" s="86" t="s">
        <v>3798</v>
      </c>
      <c r="E222" s="86" t="b">
        <v>0</v>
      </c>
      <c r="F222" s="86" t="b">
        <v>0</v>
      </c>
      <c r="G222" s="86" t="b">
        <v>0</v>
      </c>
    </row>
    <row r="223" spans="1:7" ht="15">
      <c r="A223" s="86" t="s">
        <v>3306</v>
      </c>
      <c r="B223" s="86">
        <v>5</v>
      </c>
      <c r="C223" s="121">
        <v>0.001487580810598803</v>
      </c>
      <c r="D223" s="86" t="s">
        <v>3798</v>
      </c>
      <c r="E223" s="86" t="b">
        <v>0</v>
      </c>
      <c r="F223" s="86" t="b">
        <v>0</v>
      </c>
      <c r="G223" s="86" t="b">
        <v>0</v>
      </c>
    </row>
    <row r="224" spans="1:7" ht="15">
      <c r="A224" s="86" t="s">
        <v>3307</v>
      </c>
      <c r="B224" s="86">
        <v>5</v>
      </c>
      <c r="C224" s="121">
        <v>0.001487580810598803</v>
      </c>
      <c r="D224" s="86" t="s">
        <v>3798</v>
      </c>
      <c r="E224" s="86" t="b">
        <v>0</v>
      </c>
      <c r="F224" s="86" t="b">
        <v>0</v>
      </c>
      <c r="G224" s="86" t="b">
        <v>0</v>
      </c>
    </row>
    <row r="225" spans="1:7" ht="15">
      <c r="A225" s="86" t="s">
        <v>3308</v>
      </c>
      <c r="B225" s="86">
        <v>5</v>
      </c>
      <c r="C225" s="121">
        <v>0.001487580810598803</v>
      </c>
      <c r="D225" s="86" t="s">
        <v>3798</v>
      </c>
      <c r="E225" s="86" t="b">
        <v>0</v>
      </c>
      <c r="F225" s="86" t="b">
        <v>0</v>
      </c>
      <c r="G225" s="86" t="b">
        <v>0</v>
      </c>
    </row>
    <row r="226" spans="1:7" ht="15">
      <c r="A226" s="86" t="s">
        <v>3309</v>
      </c>
      <c r="B226" s="86">
        <v>5</v>
      </c>
      <c r="C226" s="121">
        <v>0.001487580810598803</v>
      </c>
      <c r="D226" s="86" t="s">
        <v>3798</v>
      </c>
      <c r="E226" s="86" t="b">
        <v>0</v>
      </c>
      <c r="F226" s="86" t="b">
        <v>0</v>
      </c>
      <c r="G226" s="86" t="b">
        <v>0</v>
      </c>
    </row>
    <row r="227" spans="1:7" ht="15">
      <c r="A227" s="86" t="s">
        <v>3310</v>
      </c>
      <c r="B227" s="86">
        <v>5</v>
      </c>
      <c r="C227" s="121">
        <v>0.001487580810598803</v>
      </c>
      <c r="D227" s="86" t="s">
        <v>3798</v>
      </c>
      <c r="E227" s="86" t="b">
        <v>0</v>
      </c>
      <c r="F227" s="86" t="b">
        <v>0</v>
      </c>
      <c r="G227" s="86" t="b">
        <v>0</v>
      </c>
    </row>
    <row r="228" spans="1:7" ht="15">
      <c r="A228" s="86" t="s">
        <v>3311</v>
      </c>
      <c r="B228" s="86">
        <v>5</v>
      </c>
      <c r="C228" s="121">
        <v>0.001487580810598803</v>
      </c>
      <c r="D228" s="86" t="s">
        <v>3798</v>
      </c>
      <c r="E228" s="86" t="b">
        <v>0</v>
      </c>
      <c r="F228" s="86" t="b">
        <v>0</v>
      </c>
      <c r="G228" s="86" t="b">
        <v>0</v>
      </c>
    </row>
    <row r="229" spans="1:7" ht="15">
      <c r="A229" s="86" t="s">
        <v>3312</v>
      </c>
      <c r="B229" s="86">
        <v>5</v>
      </c>
      <c r="C229" s="121">
        <v>0.001487580810598803</v>
      </c>
      <c r="D229" s="86" t="s">
        <v>3798</v>
      </c>
      <c r="E229" s="86" t="b">
        <v>0</v>
      </c>
      <c r="F229" s="86" t="b">
        <v>0</v>
      </c>
      <c r="G229" s="86" t="b">
        <v>0</v>
      </c>
    </row>
    <row r="230" spans="1:7" ht="15">
      <c r="A230" s="86" t="s">
        <v>3313</v>
      </c>
      <c r="B230" s="86">
        <v>5</v>
      </c>
      <c r="C230" s="121">
        <v>0.001487580810598803</v>
      </c>
      <c r="D230" s="86" t="s">
        <v>3798</v>
      </c>
      <c r="E230" s="86" t="b">
        <v>0</v>
      </c>
      <c r="F230" s="86" t="b">
        <v>0</v>
      </c>
      <c r="G230" s="86" t="b">
        <v>0</v>
      </c>
    </row>
    <row r="231" spans="1:7" ht="15">
      <c r="A231" s="86" t="s">
        <v>3314</v>
      </c>
      <c r="B231" s="86">
        <v>5</v>
      </c>
      <c r="C231" s="121">
        <v>0.001487580810598803</v>
      </c>
      <c r="D231" s="86" t="s">
        <v>3798</v>
      </c>
      <c r="E231" s="86" t="b">
        <v>0</v>
      </c>
      <c r="F231" s="86" t="b">
        <v>0</v>
      </c>
      <c r="G231" s="86" t="b">
        <v>0</v>
      </c>
    </row>
    <row r="232" spans="1:7" ht="15">
      <c r="A232" s="86" t="s">
        <v>3315</v>
      </c>
      <c r="B232" s="86">
        <v>5</v>
      </c>
      <c r="C232" s="121">
        <v>0.001487580810598803</v>
      </c>
      <c r="D232" s="86" t="s">
        <v>3798</v>
      </c>
      <c r="E232" s="86" t="b">
        <v>0</v>
      </c>
      <c r="F232" s="86" t="b">
        <v>0</v>
      </c>
      <c r="G232" s="86" t="b">
        <v>0</v>
      </c>
    </row>
    <row r="233" spans="1:7" ht="15">
      <c r="A233" s="86" t="s">
        <v>3316</v>
      </c>
      <c r="B233" s="86">
        <v>5</v>
      </c>
      <c r="C233" s="121">
        <v>0.001487580810598803</v>
      </c>
      <c r="D233" s="86" t="s">
        <v>3798</v>
      </c>
      <c r="E233" s="86" t="b">
        <v>0</v>
      </c>
      <c r="F233" s="86" t="b">
        <v>0</v>
      </c>
      <c r="G233" s="86" t="b">
        <v>0</v>
      </c>
    </row>
    <row r="234" spans="1:7" ht="15">
      <c r="A234" s="86" t="s">
        <v>3317</v>
      </c>
      <c r="B234" s="86">
        <v>5</v>
      </c>
      <c r="C234" s="121">
        <v>0.001487580810598803</v>
      </c>
      <c r="D234" s="86" t="s">
        <v>3798</v>
      </c>
      <c r="E234" s="86" t="b">
        <v>0</v>
      </c>
      <c r="F234" s="86" t="b">
        <v>0</v>
      </c>
      <c r="G234" s="86" t="b">
        <v>0</v>
      </c>
    </row>
    <row r="235" spans="1:7" ht="15">
      <c r="A235" s="86" t="s">
        <v>3318</v>
      </c>
      <c r="B235" s="86">
        <v>5</v>
      </c>
      <c r="C235" s="121">
        <v>0.001487580810598803</v>
      </c>
      <c r="D235" s="86" t="s">
        <v>3798</v>
      </c>
      <c r="E235" s="86" t="b">
        <v>1</v>
      </c>
      <c r="F235" s="86" t="b">
        <v>0</v>
      </c>
      <c r="G235" s="86" t="b">
        <v>0</v>
      </c>
    </row>
    <row r="236" spans="1:7" ht="15">
      <c r="A236" s="86" t="s">
        <v>3319</v>
      </c>
      <c r="B236" s="86">
        <v>5</v>
      </c>
      <c r="C236" s="121">
        <v>0.001487580810598803</v>
      </c>
      <c r="D236" s="86" t="s">
        <v>3798</v>
      </c>
      <c r="E236" s="86" t="b">
        <v>0</v>
      </c>
      <c r="F236" s="86" t="b">
        <v>0</v>
      </c>
      <c r="G236" s="86" t="b">
        <v>0</v>
      </c>
    </row>
    <row r="237" spans="1:7" ht="15">
      <c r="A237" s="86" t="s">
        <v>3320</v>
      </c>
      <c r="B237" s="86">
        <v>4</v>
      </c>
      <c r="C237" s="121">
        <v>0.0012613875651363055</v>
      </c>
      <c r="D237" s="86" t="s">
        <v>3798</v>
      </c>
      <c r="E237" s="86" t="b">
        <v>0</v>
      </c>
      <c r="F237" s="86" t="b">
        <v>0</v>
      </c>
      <c r="G237" s="86" t="b">
        <v>0</v>
      </c>
    </row>
    <row r="238" spans="1:7" ht="15">
      <c r="A238" s="86" t="s">
        <v>3321</v>
      </c>
      <c r="B238" s="86">
        <v>4</v>
      </c>
      <c r="C238" s="121">
        <v>0.0012613875651363055</v>
      </c>
      <c r="D238" s="86" t="s">
        <v>3798</v>
      </c>
      <c r="E238" s="86" t="b">
        <v>0</v>
      </c>
      <c r="F238" s="86" t="b">
        <v>0</v>
      </c>
      <c r="G238" s="86" t="b">
        <v>0</v>
      </c>
    </row>
    <row r="239" spans="1:7" ht="15">
      <c r="A239" s="86" t="s">
        <v>3322</v>
      </c>
      <c r="B239" s="86">
        <v>4</v>
      </c>
      <c r="C239" s="121">
        <v>0.0012613875651363055</v>
      </c>
      <c r="D239" s="86" t="s">
        <v>3798</v>
      </c>
      <c r="E239" s="86" t="b">
        <v>0</v>
      </c>
      <c r="F239" s="86" t="b">
        <v>0</v>
      </c>
      <c r="G239" s="86" t="b">
        <v>0</v>
      </c>
    </row>
    <row r="240" spans="1:7" ht="15">
      <c r="A240" s="86" t="s">
        <v>3323</v>
      </c>
      <c r="B240" s="86">
        <v>4</v>
      </c>
      <c r="C240" s="121">
        <v>0.0012613875651363055</v>
      </c>
      <c r="D240" s="86" t="s">
        <v>3798</v>
      </c>
      <c r="E240" s="86" t="b">
        <v>0</v>
      </c>
      <c r="F240" s="86" t="b">
        <v>0</v>
      </c>
      <c r="G240" s="86" t="b">
        <v>0</v>
      </c>
    </row>
    <row r="241" spans="1:7" ht="15">
      <c r="A241" s="86" t="s">
        <v>3324</v>
      </c>
      <c r="B241" s="86">
        <v>4</v>
      </c>
      <c r="C241" s="121">
        <v>0.0012613875651363055</v>
      </c>
      <c r="D241" s="86" t="s">
        <v>3798</v>
      </c>
      <c r="E241" s="86" t="b">
        <v>0</v>
      </c>
      <c r="F241" s="86" t="b">
        <v>0</v>
      </c>
      <c r="G241" s="86" t="b">
        <v>0</v>
      </c>
    </row>
    <row r="242" spans="1:7" ht="15">
      <c r="A242" s="86" t="s">
        <v>3325</v>
      </c>
      <c r="B242" s="86">
        <v>4</v>
      </c>
      <c r="C242" s="121">
        <v>0.0013533387972307306</v>
      </c>
      <c r="D242" s="86" t="s">
        <v>3798</v>
      </c>
      <c r="E242" s="86" t="b">
        <v>0</v>
      </c>
      <c r="F242" s="86" t="b">
        <v>0</v>
      </c>
      <c r="G242" s="86" t="b">
        <v>0</v>
      </c>
    </row>
    <row r="243" spans="1:7" ht="15">
      <c r="A243" s="86" t="s">
        <v>3326</v>
      </c>
      <c r="B243" s="86">
        <v>4</v>
      </c>
      <c r="C243" s="121">
        <v>0.0012613875651363055</v>
      </c>
      <c r="D243" s="86" t="s">
        <v>3798</v>
      </c>
      <c r="E243" s="86" t="b">
        <v>0</v>
      </c>
      <c r="F243" s="86" t="b">
        <v>0</v>
      </c>
      <c r="G243" s="86" t="b">
        <v>0</v>
      </c>
    </row>
    <row r="244" spans="1:7" ht="15">
      <c r="A244" s="86" t="s">
        <v>3327</v>
      </c>
      <c r="B244" s="86">
        <v>4</v>
      </c>
      <c r="C244" s="121">
        <v>0.0013533387972307306</v>
      </c>
      <c r="D244" s="86" t="s">
        <v>3798</v>
      </c>
      <c r="E244" s="86" t="b">
        <v>0</v>
      </c>
      <c r="F244" s="86" t="b">
        <v>0</v>
      </c>
      <c r="G244" s="86" t="b">
        <v>0</v>
      </c>
    </row>
    <row r="245" spans="1:7" ht="15">
      <c r="A245" s="86" t="s">
        <v>375</v>
      </c>
      <c r="B245" s="86">
        <v>4</v>
      </c>
      <c r="C245" s="121">
        <v>0.0012613875651363055</v>
      </c>
      <c r="D245" s="86" t="s">
        <v>3798</v>
      </c>
      <c r="E245" s="86" t="b">
        <v>0</v>
      </c>
      <c r="F245" s="86" t="b">
        <v>0</v>
      </c>
      <c r="G245" s="86" t="b">
        <v>0</v>
      </c>
    </row>
    <row r="246" spans="1:7" ht="15">
      <c r="A246" s="86" t="s">
        <v>3328</v>
      </c>
      <c r="B246" s="86">
        <v>4</v>
      </c>
      <c r="C246" s="121">
        <v>0.0012613875651363055</v>
      </c>
      <c r="D246" s="86" t="s">
        <v>3798</v>
      </c>
      <c r="E246" s="86" t="b">
        <v>0</v>
      </c>
      <c r="F246" s="86" t="b">
        <v>0</v>
      </c>
      <c r="G246" s="86" t="b">
        <v>0</v>
      </c>
    </row>
    <row r="247" spans="1:7" ht="15">
      <c r="A247" s="86" t="s">
        <v>3329</v>
      </c>
      <c r="B247" s="86">
        <v>4</v>
      </c>
      <c r="C247" s="121">
        <v>0.0012613875651363055</v>
      </c>
      <c r="D247" s="86" t="s">
        <v>3798</v>
      </c>
      <c r="E247" s="86" t="b">
        <v>0</v>
      </c>
      <c r="F247" s="86" t="b">
        <v>0</v>
      </c>
      <c r="G247" s="86" t="b">
        <v>0</v>
      </c>
    </row>
    <row r="248" spans="1:7" ht="15">
      <c r="A248" s="86" t="s">
        <v>3330</v>
      </c>
      <c r="B248" s="86">
        <v>4</v>
      </c>
      <c r="C248" s="121">
        <v>0.0012613875651363055</v>
      </c>
      <c r="D248" s="86" t="s">
        <v>3798</v>
      </c>
      <c r="E248" s="86" t="b">
        <v>0</v>
      </c>
      <c r="F248" s="86" t="b">
        <v>0</v>
      </c>
      <c r="G248" s="86" t="b">
        <v>0</v>
      </c>
    </row>
    <row r="249" spans="1:7" ht="15">
      <c r="A249" s="86" t="s">
        <v>3331</v>
      </c>
      <c r="B249" s="86">
        <v>4</v>
      </c>
      <c r="C249" s="121">
        <v>0.0012613875651363055</v>
      </c>
      <c r="D249" s="86" t="s">
        <v>3798</v>
      </c>
      <c r="E249" s="86" t="b">
        <v>0</v>
      </c>
      <c r="F249" s="86" t="b">
        <v>0</v>
      </c>
      <c r="G249" s="86" t="b">
        <v>0</v>
      </c>
    </row>
    <row r="250" spans="1:7" ht="15">
      <c r="A250" s="86" t="s">
        <v>3332</v>
      </c>
      <c r="B250" s="86">
        <v>4</v>
      </c>
      <c r="C250" s="121">
        <v>0.0013533387972307306</v>
      </c>
      <c r="D250" s="86" t="s">
        <v>3798</v>
      </c>
      <c r="E250" s="86" t="b">
        <v>0</v>
      </c>
      <c r="F250" s="86" t="b">
        <v>0</v>
      </c>
      <c r="G250" s="86" t="b">
        <v>0</v>
      </c>
    </row>
    <row r="251" spans="1:7" ht="15">
      <c r="A251" s="86" t="s">
        <v>3333</v>
      </c>
      <c r="B251" s="86">
        <v>4</v>
      </c>
      <c r="C251" s="121">
        <v>0.0012613875651363055</v>
      </c>
      <c r="D251" s="86" t="s">
        <v>3798</v>
      </c>
      <c r="E251" s="86" t="b">
        <v>0</v>
      </c>
      <c r="F251" s="86" t="b">
        <v>1</v>
      </c>
      <c r="G251" s="86" t="b">
        <v>0</v>
      </c>
    </row>
    <row r="252" spans="1:7" ht="15">
      <c r="A252" s="86" t="s">
        <v>3334</v>
      </c>
      <c r="B252" s="86">
        <v>4</v>
      </c>
      <c r="C252" s="121">
        <v>0.0012613875651363055</v>
      </c>
      <c r="D252" s="86" t="s">
        <v>3798</v>
      </c>
      <c r="E252" s="86" t="b">
        <v>0</v>
      </c>
      <c r="F252" s="86" t="b">
        <v>0</v>
      </c>
      <c r="G252" s="86" t="b">
        <v>0</v>
      </c>
    </row>
    <row r="253" spans="1:7" ht="15">
      <c r="A253" s="86" t="s">
        <v>3335</v>
      </c>
      <c r="B253" s="86">
        <v>4</v>
      </c>
      <c r="C253" s="121">
        <v>0.0013533387972307306</v>
      </c>
      <c r="D253" s="86" t="s">
        <v>3798</v>
      </c>
      <c r="E253" s="86" t="b">
        <v>0</v>
      </c>
      <c r="F253" s="86" t="b">
        <v>0</v>
      </c>
      <c r="G253" s="86" t="b">
        <v>0</v>
      </c>
    </row>
    <row r="254" spans="1:7" ht="15">
      <c r="A254" s="86" t="s">
        <v>3336</v>
      </c>
      <c r="B254" s="86">
        <v>4</v>
      </c>
      <c r="C254" s="121">
        <v>0.0012613875651363055</v>
      </c>
      <c r="D254" s="86" t="s">
        <v>3798</v>
      </c>
      <c r="E254" s="86" t="b">
        <v>0</v>
      </c>
      <c r="F254" s="86" t="b">
        <v>0</v>
      </c>
      <c r="G254" s="86" t="b">
        <v>0</v>
      </c>
    </row>
    <row r="255" spans="1:7" ht="15">
      <c r="A255" s="86" t="s">
        <v>3337</v>
      </c>
      <c r="B255" s="86">
        <v>4</v>
      </c>
      <c r="C255" s="121">
        <v>0.0012613875651363055</v>
      </c>
      <c r="D255" s="86" t="s">
        <v>3798</v>
      </c>
      <c r="E255" s="86" t="b">
        <v>0</v>
      </c>
      <c r="F255" s="86" t="b">
        <v>0</v>
      </c>
      <c r="G255" s="86" t="b">
        <v>0</v>
      </c>
    </row>
    <row r="256" spans="1:7" ht="15">
      <c r="A256" s="86" t="s">
        <v>3338</v>
      </c>
      <c r="B256" s="86">
        <v>4</v>
      </c>
      <c r="C256" s="121">
        <v>0.0012613875651363055</v>
      </c>
      <c r="D256" s="86" t="s">
        <v>3798</v>
      </c>
      <c r="E256" s="86" t="b">
        <v>0</v>
      </c>
      <c r="F256" s="86" t="b">
        <v>0</v>
      </c>
      <c r="G256" s="86" t="b">
        <v>0</v>
      </c>
    </row>
    <row r="257" spans="1:7" ht="15">
      <c r="A257" s="86" t="s">
        <v>3339</v>
      </c>
      <c r="B257" s="86">
        <v>4</v>
      </c>
      <c r="C257" s="121">
        <v>0.0012613875651363055</v>
      </c>
      <c r="D257" s="86" t="s">
        <v>3798</v>
      </c>
      <c r="E257" s="86" t="b">
        <v>0</v>
      </c>
      <c r="F257" s="86" t="b">
        <v>0</v>
      </c>
      <c r="G257" s="86" t="b">
        <v>0</v>
      </c>
    </row>
    <row r="258" spans="1:7" ht="15">
      <c r="A258" s="86" t="s">
        <v>3340</v>
      </c>
      <c r="B258" s="86">
        <v>4</v>
      </c>
      <c r="C258" s="121">
        <v>0.0012613875651363055</v>
      </c>
      <c r="D258" s="86" t="s">
        <v>3798</v>
      </c>
      <c r="E258" s="86" t="b">
        <v>0</v>
      </c>
      <c r="F258" s="86" t="b">
        <v>0</v>
      </c>
      <c r="G258" s="86" t="b">
        <v>0</v>
      </c>
    </row>
    <row r="259" spans="1:7" ht="15">
      <c r="A259" s="86" t="s">
        <v>3341</v>
      </c>
      <c r="B259" s="86">
        <v>4</v>
      </c>
      <c r="C259" s="121">
        <v>0.0012613875651363055</v>
      </c>
      <c r="D259" s="86" t="s">
        <v>3798</v>
      </c>
      <c r="E259" s="86" t="b">
        <v>0</v>
      </c>
      <c r="F259" s="86" t="b">
        <v>0</v>
      </c>
      <c r="G259" s="86" t="b">
        <v>0</v>
      </c>
    </row>
    <row r="260" spans="1:7" ht="15">
      <c r="A260" s="86" t="s">
        <v>3342</v>
      </c>
      <c r="B260" s="86">
        <v>4</v>
      </c>
      <c r="C260" s="121">
        <v>0.0012613875651363055</v>
      </c>
      <c r="D260" s="86" t="s">
        <v>3798</v>
      </c>
      <c r="E260" s="86" t="b">
        <v>0</v>
      </c>
      <c r="F260" s="86" t="b">
        <v>0</v>
      </c>
      <c r="G260" s="86" t="b">
        <v>0</v>
      </c>
    </row>
    <row r="261" spans="1:7" ht="15">
      <c r="A261" s="86" t="s">
        <v>3343</v>
      </c>
      <c r="B261" s="86">
        <v>4</v>
      </c>
      <c r="C261" s="121">
        <v>0.0012613875651363055</v>
      </c>
      <c r="D261" s="86" t="s">
        <v>3798</v>
      </c>
      <c r="E261" s="86" t="b">
        <v>1</v>
      </c>
      <c r="F261" s="86" t="b">
        <v>0</v>
      </c>
      <c r="G261" s="86" t="b">
        <v>0</v>
      </c>
    </row>
    <row r="262" spans="1:7" ht="15">
      <c r="A262" s="86" t="s">
        <v>3344</v>
      </c>
      <c r="B262" s="86">
        <v>4</v>
      </c>
      <c r="C262" s="121">
        <v>0.0012613875651363055</v>
      </c>
      <c r="D262" s="86" t="s">
        <v>3798</v>
      </c>
      <c r="E262" s="86" t="b">
        <v>0</v>
      </c>
      <c r="F262" s="86" t="b">
        <v>0</v>
      </c>
      <c r="G262" s="86" t="b">
        <v>0</v>
      </c>
    </row>
    <row r="263" spans="1:7" ht="15">
      <c r="A263" s="86" t="s">
        <v>3345</v>
      </c>
      <c r="B263" s="86">
        <v>4</v>
      </c>
      <c r="C263" s="121">
        <v>0.0012613875651363055</v>
      </c>
      <c r="D263" s="86" t="s">
        <v>3798</v>
      </c>
      <c r="E263" s="86" t="b">
        <v>0</v>
      </c>
      <c r="F263" s="86" t="b">
        <v>0</v>
      </c>
      <c r="G263" s="86" t="b">
        <v>0</v>
      </c>
    </row>
    <row r="264" spans="1:7" ht="15">
      <c r="A264" s="86" t="s">
        <v>3346</v>
      </c>
      <c r="B264" s="86">
        <v>4</v>
      </c>
      <c r="C264" s="121">
        <v>0.0012613875651363055</v>
      </c>
      <c r="D264" s="86" t="s">
        <v>3798</v>
      </c>
      <c r="E264" s="86" t="b">
        <v>0</v>
      </c>
      <c r="F264" s="86" t="b">
        <v>0</v>
      </c>
      <c r="G264" s="86" t="b">
        <v>0</v>
      </c>
    </row>
    <row r="265" spans="1:7" ht="15">
      <c r="A265" s="86" t="s">
        <v>3347</v>
      </c>
      <c r="B265" s="86">
        <v>4</v>
      </c>
      <c r="C265" s="121">
        <v>0.0012613875651363055</v>
      </c>
      <c r="D265" s="86" t="s">
        <v>3798</v>
      </c>
      <c r="E265" s="86" t="b">
        <v>0</v>
      </c>
      <c r="F265" s="86" t="b">
        <v>0</v>
      </c>
      <c r="G265" s="86" t="b">
        <v>0</v>
      </c>
    </row>
    <row r="266" spans="1:7" ht="15">
      <c r="A266" s="86" t="s">
        <v>3348</v>
      </c>
      <c r="B266" s="86">
        <v>4</v>
      </c>
      <c r="C266" s="121">
        <v>0.0012613875651363055</v>
      </c>
      <c r="D266" s="86" t="s">
        <v>3798</v>
      </c>
      <c r="E266" s="86" t="b">
        <v>0</v>
      </c>
      <c r="F266" s="86" t="b">
        <v>0</v>
      </c>
      <c r="G266" s="86" t="b">
        <v>0</v>
      </c>
    </row>
    <row r="267" spans="1:7" ht="15">
      <c r="A267" s="86" t="s">
        <v>3349</v>
      </c>
      <c r="B267" s="86">
        <v>4</v>
      </c>
      <c r="C267" s="121">
        <v>0.0012613875651363055</v>
      </c>
      <c r="D267" s="86" t="s">
        <v>3798</v>
      </c>
      <c r="E267" s="86" t="b">
        <v>0</v>
      </c>
      <c r="F267" s="86" t="b">
        <v>0</v>
      </c>
      <c r="G267" s="86" t="b">
        <v>0</v>
      </c>
    </row>
    <row r="268" spans="1:7" ht="15">
      <c r="A268" s="86" t="s">
        <v>3350</v>
      </c>
      <c r="B268" s="86">
        <v>4</v>
      </c>
      <c r="C268" s="121">
        <v>0.0012613875651363055</v>
      </c>
      <c r="D268" s="86" t="s">
        <v>3798</v>
      </c>
      <c r="E268" s="86" t="b">
        <v>0</v>
      </c>
      <c r="F268" s="86" t="b">
        <v>0</v>
      </c>
      <c r="G268" s="86" t="b">
        <v>0</v>
      </c>
    </row>
    <row r="269" spans="1:7" ht="15">
      <c r="A269" s="86" t="s">
        <v>296</v>
      </c>
      <c r="B269" s="86">
        <v>4</v>
      </c>
      <c r="C269" s="121">
        <v>0.0012613875651363055</v>
      </c>
      <c r="D269" s="86" t="s">
        <v>3798</v>
      </c>
      <c r="E269" s="86" t="b">
        <v>0</v>
      </c>
      <c r="F269" s="86" t="b">
        <v>0</v>
      </c>
      <c r="G269" s="86" t="b">
        <v>0</v>
      </c>
    </row>
    <row r="270" spans="1:7" ht="15">
      <c r="A270" s="86" t="s">
        <v>3351</v>
      </c>
      <c r="B270" s="86">
        <v>4</v>
      </c>
      <c r="C270" s="121">
        <v>0.0012613875651363055</v>
      </c>
      <c r="D270" s="86" t="s">
        <v>3798</v>
      </c>
      <c r="E270" s="86" t="b">
        <v>0</v>
      </c>
      <c r="F270" s="86" t="b">
        <v>0</v>
      </c>
      <c r="G270" s="86" t="b">
        <v>0</v>
      </c>
    </row>
    <row r="271" spans="1:7" ht="15">
      <c r="A271" s="86" t="s">
        <v>325</v>
      </c>
      <c r="B271" s="86">
        <v>4</v>
      </c>
      <c r="C271" s="121">
        <v>0.0012613875651363055</v>
      </c>
      <c r="D271" s="86" t="s">
        <v>3798</v>
      </c>
      <c r="E271" s="86" t="b">
        <v>0</v>
      </c>
      <c r="F271" s="86" t="b">
        <v>0</v>
      </c>
      <c r="G271" s="86" t="b">
        <v>0</v>
      </c>
    </row>
    <row r="272" spans="1:7" ht="15">
      <c r="A272" s="86" t="s">
        <v>3352</v>
      </c>
      <c r="B272" s="86">
        <v>4</v>
      </c>
      <c r="C272" s="121">
        <v>0.0012613875651363055</v>
      </c>
      <c r="D272" s="86" t="s">
        <v>3798</v>
      </c>
      <c r="E272" s="86" t="b">
        <v>0</v>
      </c>
      <c r="F272" s="86" t="b">
        <v>0</v>
      </c>
      <c r="G272" s="86" t="b">
        <v>0</v>
      </c>
    </row>
    <row r="273" spans="1:7" ht="15">
      <c r="A273" s="86" t="s">
        <v>3353</v>
      </c>
      <c r="B273" s="86">
        <v>4</v>
      </c>
      <c r="C273" s="121">
        <v>0.0012613875651363055</v>
      </c>
      <c r="D273" s="86" t="s">
        <v>3798</v>
      </c>
      <c r="E273" s="86" t="b">
        <v>0</v>
      </c>
      <c r="F273" s="86" t="b">
        <v>0</v>
      </c>
      <c r="G273" s="86" t="b">
        <v>0</v>
      </c>
    </row>
    <row r="274" spans="1:7" ht="15">
      <c r="A274" s="86" t="s">
        <v>3354</v>
      </c>
      <c r="B274" s="86">
        <v>4</v>
      </c>
      <c r="C274" s="121">
        <v>0.0012613875651363055</v>
      </c>
      <c r="D274" s="86" t="s">
        <v>3798</v>
      </c>
      <c r="E274" s="86" t="b">
        <v>0</v>
      </c>
      <c r="F274" s="86" t="b">
        <v>0</v>
      </c>
      <c r="G274" s="86" t="b">
        <v>0</v>
      </c>
    </row>
    <row r="275" spans="1:7" ht="15">
      <c r="A275" s="86" t="s">
        <v>3355</v>
      </c>
      <c r="B275" s="86">
        <v>4</v>
      </c>
      <c r="C275" s="121">
        <v>0.0012613875651363055</v>
      </c>
      <c r="D275" s="86" t="s">
        <v>3798</v>
      </c>
      <c r="E275" s="86" t="b">
        <v>0</v>
      </c>
      <c r="F275" s="86" t="b">
        <v>0</v>
      </c>
      <c r="G275" s="86" t="b">
        <v>0</v>
      </c>
    </row>
    <row r="276" spans="1:7" ht="15">
      <c r="A276" s="86" t="s">
        <v>3356</v>
      </c>
      <c r="B276" s="86">
        <v>4</v>
      </c>
      <c r="C276" s="121">
        <v>0.0012613875651363055</v>
      </c>
      <c r="D276" s="86" t="s">
        <v>3798</v>
      </c>
      <c r="E276" s="86" t="b">
        <v>0</v>
      </c>
      <c r="F276" s="86" t="b">
        <v>0</v>
      </c>
      <c r="G276" s="86" t="b">
        <v>0</v>
      </c>
    </row>
    <row r="277" spans="1:7" ht="15">
      <c r="A277" s="86" t="s">
        <v>3357</v>
      </c>
      <c r="B277" s="86">
        <v>4</v>
      </c>
      <c r="C277" s="121">
        <v>0.0012613875651363055</v>
      </c>
      <c r="D277" s="86" t="s">
        <v>3798</v>
      </c>
      <c r="E277" s="86" t="b">
        <v>0</v>
      </c>
      <c r="F277" s="86" t="b">
        <v>0</v>
      </c>
      <c r="G277" s="86" t="b">
        <v>0</v>
      </c>
    </row>
    <row r="278" spans="1:7" ht="15">
      <c r="A278" s="86" t="s">
        <v>317</v>
      </c>
      <c r="B278" s="86">
        <v>4</v>
      </c>
      <c r="C278" s="121">
        <v>0.0012613875651363055</v>
      </c>
      <c r="D278" s="86" t="s">
        <v>3798</v>
      </c>
      <c r="E278" s="86" t="b">
        <v>0</v>
      </c>
      <c r="F278" s="86" t="b">
        <v>0</v>
      </c>
      <c r="G278" s="86" t="b">
        <v>0</v>
      </c>
    </row>
    <row r="279" spans="1:7" ht="15">
      <c r="A279" s="86" t="s">
        <v>3358</v>
      </c>
      <c r="B279" s="86">
        <v>4</v>
      </c>
      <c r="C279" s="121">
        <v>0.0012613875651363055</v>
      </c>
      <c r="D279" s="86" t="s">
        <v>3798</v>
      </c>
      <c r="E279" s="86" t="b">
        <v>0</v>
      </c>
      <c r="F279" s="86" t="b">
        <v>0</v>
      </c>
      <c r="G279" s="86" t="b">
        <v>0</v>
      </c>
    </row>
    <row r="280" spans="1:7" ht="15">
      <c r="A280" s="86" t="s">
        <v>3359</v>
      </c>
      <c r="B280" s="86">
        <v>4</v>
      </c>
      <c r="C280" s="121">
        <v>0.0012613875651363055</v>
      </c>
      <c r="D280" s="86" t="s">
        <v>3798</v>
      </c>
      <c r="E280" s="86" t="b">
        <v>0</v>
      </c>
      <c r="F280" s="86" t="b">
        <v>0</v>
      </c>
      <c r="G280" s="86" t="b">
        <v>0</v>
      </c>
    </row>
    <row r="281" spans="1:7" ht="15">
      <c r="A281" s="86" t="s">
        <v>3360</v>
      </c>
      <c r="B281" s="86">
        <v>4</v>
      </c>
      <c r="C281" s="121">
        <v>0.0012613875651363055</v>
      </c>
      <c r="D281" s="86" t="s">
        <v>3798</v>
      </c>
      <c r="E281" s="86" t="b">
        <v>0</v>
      </c>
      <c r="F281" s="86" t="b">
        <v>0</v>
      </c>
      <c r="G281" s="86" t="b">
        <v>0</v>
      </c>
    </row>
    <row r="282" spans="1:7" ht="15">
      <c r="A282" s="86" t="s">
        <v>3361</v>
      </c>
      <c r="B282" s="86">
        <v>4</v>
      </c>
      <c r="C282" s="121">
        <v>0.0012613875651363055</v>
      </c>
      <c r="D282" s="86" t="s">
        <v>3798</v>
      </c>
      <c r="E282" s="86" t="b">
        <v>0</v>
      </c>
      <c r="F282" s="86" t="b">
        <v>0</v>
      </c>
      <c r="G282" s="86" t="b">
        <v>0</v>
      </c>
    </row>
    <row r="283" spans="1:7" ht="15">
      <c r="A283" s="86" t="s">
        <v>3362</v>
      </c>
      <c r="B283" s="86">
        <v>4</v>
      </c>
      <c r="C283" s="121">
        <v>0.0012613875651363055</v>
      </c>
      <c r="D283" s="86" t="s">
        <v>3798</v>
      </c>
      <c r="E283" s="86" t="b">
        <v>0</v>
      </c>
      <c r="F283" s="86" t="b">
        <v>0</v>
      </c>
      <c r="G283" s="86" t="b">
        <v>0</v>
      </c>
    </row>
    <row r="284" spans="1:7" ht="15">
      <c r="A284" s="86" t="s">
        <v>3363</v>
      </c>
      <c r="B284" s="86">
        <v>4</v>
      </c>
      <c r="C284" s="121">
        <v>0.0012613875651363055</v>
      </c>
      <c r="D284" s="86" t="s">
        <v>3798</v>
      </c>
      <c r="E284" s="86" t="b">
        <v>0</v>
      </c>
      <c r="F284" s="86" t="b">
        <v>0</v>
      </c>
      <c r="G284" s="86" t="b">
        <v>0</v>
      </c>
    </row>
    <row r="285" spans="1:7" ht="15">
      <c r="A285" s="86" t="s">
        <v>3364</v>
      </c>
      <c r="B285" s="86">
        <v>4</v>
      </c>
      <c r="C285" s="121">
        <v>0.0012613875651363055</v>
      </c>
      <c r="D285" s="86" t="s">
        <v>3798</v>
      </c>
      <c r="E285" s="86" t="b">
        <v>0</v>
      </c>
      <c r="F285" s="86" t="b">
        <v>0</v>
      </c>
      <c r="G285" s="86" t="b">
        <v>0</v>
      </c>
    </row>
    <row r="286" spans="1:7" ht="15">
      <c r="A286" s="86" t="s">
        <v>3365</v>
      </c>
      <c r="B286" s="86">
        <v>4</v>
      </c>
      <c r="C286" s="121">
        <v>0.0012613875651363055</v>
      </c>
      <c r="D286" s="86" t="s">
        <v>3798</v>
      </c>
      <c r="E286" s="86" t="b">
        <v>0</v>
      </c>
      <c r="F286" s="86" t="b">
        <v>0</v>
      </c>
      <c r="G286" s="86" t="b">
        <v>0</v>
      </c>
    </row>
    <row r="287" spans="1:7" ht="15">
      <c r="A287" s="86" t="s">
        <v>3366</v>
      </c>
      <c r="B287" s="86">
        <v>4</v>
      </c>
      <c r="C287" s="121">
        <v>0.0012613875651363055</v>
      </c>
      <c r="D287" s="86" t="s">
        <v>3798</v>
      </c>
      <c r="E287" s="86" t="b">
        <v>0</v>
      </c>
      <c r="F287" s="86" t="b">
        <v>0</v>
      </c>
      <c r="G287" s="86" t="b">
        <v>0</v>
      </c>
    </row>
    <row r="288" spans="1:7" ht="15">
      <c r="A288" s="86" t="s">
        <v>319</v>
      </c>
      <c r="B288" s="86">
        <v>4</v>
      </c>
      <c r="C288" s="121">
        <v>0.0012613875651363055</v>
      </c>
      <c r="D288" s="86" t="s">
        <v>3798</v>
      </c>
      <c r="E288" s="86" t="b">
        <v>0</v>
      </c>
      <c r="F288" s="86" t="b">
        <v>0</v>
      </c>
      <c r="G288" s="86" t="b">
        <v>0</v>
      </c>
    </row>
    <row r="289" spans="1:7" ht="15">
      <c r="A289" s="86" t="s">
        <v>3367</v>
      </c>
      <c r="B289" s="86">
        <v>4</v>
      </c>
      <c r="C289" s="121">
        <v>0.0012613875651363055</v>
      </c>
      <c r="D289" s="86" t="s">
        <v>3798</v>
      </c>
      <c r="E289" s="86" t="b">
        <v>0</v>
      </c>
      <c r="F289" s="86" t="b">
        <v>0</v>
      </c>
      <c r="G289" s="86" t="b">
        <v>0</v>
      </c>
    </row>
    <row r="290" spans="1:7" ht="15">
      <c r="A290" s="86" t="s">
        <v>3368</v>
      </c>
      <c r="B290" s="86">
        <v>4</v>
      </c>
      <c r="C290" s="121">
        <v>0.0012613875651363055</v>
      </c>
      <c r="D290" s="86" t="s">
        <v>3798</v>
      </c>
      <c r="E290" s="86" t="b">
        <v>0</v>
      </c>
      <c r="F290" s="86" t="b">
        <v>0</v>
      </c>
      <c r="G290" s="86" t="b">
        <v>0</v>
      </c>
    </row>
    <row r="291" spans="1:7" ht="15">
      <c r="A291" s="86" t="s">
        <v>337</v>
      </c>
      <c r="B291" s="86">
        <v>4</v>
      </c>
      <c r="C291" s="121">
        <v>0.0012613875651363055</v>
      </c>
      <c r="D291" s="86" t="s">
        <v>3798</v>
      </c>
      <c r="E291" s="86" t="b">
        <v>0</v>
      </c>
      <c r="F291" s="86" t="b">
        <v>0</v>
      </c>
      <c r="G291" s="86" t="b">
        <v>0</v>
      </c>
    </row>
    <row r="292" spans="1:7" ht="15">
      <c r="A292" s="86" t="s">
        <v>3369</v>
      </c>
      <c r="B292" s="86">
        <v>4</v>
      </c>
      <c r="C292" s="121">
        <v>0.0012613875651363055</v>
      </c>
      <c r="D292" s="86" t="s">
        <v>3798</v>
      </c>
      <c r="E292" s="86" t="b">
        <v>0</v>
      </c>
      <c r="F292" s="86" t="b">
        <v>0</v>
      </c>
      <c r="G292" s="86" t="b">
        <v>0</v>
      </c>
    </row>
    <row r="293" spans="1:7" ht="15">
      <c r="A293" s="86" t="s">
        <v>2749</v>
      </c>
      <c r="B293" s="86">
        <v>4</v>
      </c>
      <c r="C293" s="121">
        <v>0.0012613875651363055</v>
      </c>
      <c r="D293" s="86" t="s">
        <v>3798</v>
      </c>
      <c r="E293" s="86" t="b">
        <v>0</v>
      </c>
      <c r="F293" s="86" t="b">
        <v>0</v>
      </c>
      <c r="G293" s="86" t="b">
        <v>0</v>
      </c>
    </row>
    <row r="294" spans="1:7" ht="15">
      <c r="A294" s="86" t="s">
        <v>2752</v>
      </c>
      <c r="B294" s="86">
        <v>4</v>
      </c>
      <c r="C294" s="121">
        <v>0.0012613875651363055</v>
      </c>
      <c r="D294" s="86" t="s">
        <v>3798</v>
      </c>
      <c r="E294" s="86" t="b">
        <v>0</v>
      </c>
      <c r="F294" s="86" t="b">
        <v>0</v>
      </c>
      <c r="G294" s="86" t="b">
        <v>0</v>
      </c>
    </row>
    <row r="295" spans="1:7" ht="15">
      <c r="A295" s="86" t="s">
        <v>3370</v>
      </c>
      <c r="B295" s="86">
        <v>4</v>
      </c>
      <c r="C295" s="121">
        <v>0.0012613875651363055</v>
      </c>
      <c r="D295" s="86" t="s">
        <v>3798</v>
      </c>
      <c r="E295" s="86" t="b">
        <v>0</v>
      </c>
      <c r="F295" s="86" t="b">
        <v>0</v>
      </c>
      <c r="G295" s="86" t="b">
        <v>0</v>
      </c>
    </row>
    <row r="296" spans="1:7" ht="15">
      <c r="A296" s="86" t="s">
        <v>3371</v>
      </c>
      <c r="B296" s="86">
        <v>4</v>
      </c>
      <c r="C296" s="121">
        <v>0.0012613875651363055</v>
      </c>
      <c r="D296" s="86" t="s">
        <v>3798</v>
      </c>
      <c r="E296" s="86" t="b">
        <v>0</v>
      </c>
      <c r="F296" s="86" t="b">
        <v>0</v>
      </c>
      <c r="G296" s="86" t="b">
        <v>0</v>
      </c>
    </row>
    <row r="297" spans="1:7" ht="15">
      <c r="A297" s="86" t="s">
        <v>3372</v>
      </c>
      <c r="B297" s="86">
        <v>4</v>
      </c>
      <c r="C297" s="121">
        <v>0.0012613875651363055</v>
      </c>
      <c r="D297" s="86" t="s">
        <v>3798</v>
      </c>
      <c r="E297" s="86" t="b">
        <v>0</v>
      </c>
      <c r="F297" s="86" t="b">
        <v>0</v>
      </c>
      <c r="G297" s="86" t="b">
        <v>0</v>
      </c>
    </row>
    <row r="298" spans="1:7" ht="15">
      <c r="A298" s="86" t="s">
        <v>3373</v>
      </c>
      <c r="B298" s="86">
        <v>4</v>
      </c>
      <c r="C298" s="121">
        <v>0.0012613875651363055</v>
      </c>
      <c r="D298" s="86" t="s">
        <v>3798</v>
      </c>
      <c r="E298" s="86" t="b">
        <v>0</v>
      </c>
      <c r="F298" s="86" t="b">
        <v>0</v>
      </c>
      <c r="G298" s="86" t="b">
        <v>0</v>
      </c>
    </row>
    <row r="299" spans="1:7" ht="15">
      <c r="A299" s="86" t="s">
        <v>3374</v>
      </c>
      <c r="B299" s="86">
        <v>4</v>
      </c>
      <c r="C299" s="121">
        <v>0.0012613875651363055</v>
      </c>
      <c r="D299" s="86" t="s">
        <v>3798</v>
      </c>
      <c r="E299" s="86" t="b">
        <v>0</v>
      </c>
      <c r="F299" s="86" t="b">
        <v>0</v>
      </c>
      <c r="G299" s="86" t="b">
        <v>0</v>
      </c>
    </row>
    <row r="300" spans="1:7" ht="15">
      <c r="A300" s="86" t="s">
        <v>3375</v>
      </c>
      <c r="B300" s="86">
        <v>4</v>
      </c>
      <c r="C300" s="121">
        <v>0.0012613875651363055</v>
      </c>
      <c r="D300" s="86" t="s">
        <v>3798</v>
      </c>
      <c r="E300" s="86" t="b">
        <v>0</v>
      </c>
      <c r="F300" s="86" t="b">
        <v>0</v>
      </c>
      <c r="G300" s="86" t="b">
        <v>0</v>
      </c>
    </row>
    <row r="301" spans="1:7" ht="15">
      <c r="A301" s="86" t="s">
        <v>3376</v>
      </c>
      <c r="B301" s="86">
        <v>4</v>
      </c>
      <c r="C301" s="121">
        <v>0.0012613875651363055</v>
      </c>
      <c r="D301" s="86" t="s">
        <v>3798</v>
      </c>
      <c r="E301" s="86" t="b">
        <v>0</v>
      </c>
      <c r="F301" s="86" t="b">
        <v>0</v>
      </c>
      <c r="G301" s="86" t="b">
        <v>0</v>
      </c>
    </row>
    <row r="302" spans="1:7" ht="15">
      <c r="A302" s="86" t="s">
        <v>3377</v>
      </c>
      <c r="B302" s="86">
        <v>4</v>
      </c>
      <c r="C302" s="121">
        <v>0.0012613875651363055</v>
      </c>
      <c r="D302" s="86" t="s">
        <v>3798</v>
      </c>
      <c r="E302" s="86" t="b">
        <v>0</v>
      </c>
      <c r="F302" s="86" t="b">
        <v>0</v>
      </c>
      <c r="G302" s="86" t="b">
        <v>0</v>
      </c>
    </row>
    <row r="303" spans="1:7" ht="15">
      <c r="A303" s="86" t="s">
        <v>3378</v>
      </c>
      <c r="B303" s="86">
        <v>4</v>
      </c>
      <c r="C303" s="121">
        <v>0.0012613875651363055</v>
      </c>
      <c r="D303" s="86" t="s">
        <v>3798</v>
      </c>
      <c r="E303" s="86" t="b">
        <v>0</v>
      </c>
      <c r="F303" s="86" t="b">
        <v>0</v>
      </c>
      <c r="G303" s="86" t="b">
        <v>0</v>
      </c>
    </row>
    <row r="304" spans="1:7" ht="15">
      <c r="A304" s="86" t="s">
        <v>341</v>
      </c>
      <c r="B304" s="86">
        <v>4</v>
      </c>
      <c r="C304" s="121">
        <v>0.0012613875651363055</v>
      </c>
      <c r="D304" s="86" t="s">
        <v>3798</v>
      </c>
      <c r="E304" s="86" t="b">
        <v>0</v>
      </c>
      <c r="F304" s="86" t="b">
        <v>0</v>
      </c>
      <c r="G304" s="86" t="b">
        <v>0</v>
      </c>
    </row>
    <row r="305" spans="1:7" ht="15">
      <c r="A305" s="86" t="s">
        <v>3379</v>
      </c>
      <c r="B305" s="86">
        <v>4</v>
      </c>
      <c r="C305" s="121">
        <v>0.0012613875651363055</v>
      </c>
      <c r="D305" s="86" t="s">
        <v>3798</v>
      </c>
      <c r="E305" s="86" t="b">
        <v>0</v>
      </c>
      <c r="F305" s="86" t="b">
        <v>0</v>
      </c>
      <c r="G305" s="86" t="b">
        <v>0</v>
      </c>
    </row>
    <row r="306" spans="1:7" ht="15">
      <c r="A306" s="86" t="s">
        <v>3380</v>
      </c>
      <c r="B306" s="86">
        <v>4</v>
      </c>
      <c r="C306" s="121">
        <v>0.0012613875651363055</v>
      </c>
      <c r="D306" s="86" t="s">
        <v>3798</v>
      </c>
      <c r="E306" s="86" t="b">
        <v>0</v>
      </c>
      <c r="F306" s="86" t="b">
        <v>0</v>
      </c>
      <c r="G306" s="86" t="b">
        <v>0</v>
      </c>
    </row>
    <row r="307" spans="1:7" ht="15">
      <c r="A307" s="86" t="s">
        <v>340</v>
      </c>
      <c r="B307" s="86">
        <v>4</v>
      </c>
      <c r="C307" s="121">
        <v>0.0012613875651363055</v>
      </c>
      <c r="D307" s="86" t="s">
        <v>3798</v>
      </c>
      <c r="E307" s="86" t="b">
        <v>0</v>
      </c>
      <c r="F307" s="86" t="b">
        <v>0</v>
      </c>
      <c r="G307" s="86" t="b">
        <v>0</v>
      </c>
    </row>
    <row r="308" spans="1:7" ht="15">
      <c r="A308" s="86" t="s">
        <v>3381</v>
      </c>
      <c r="B308" s="86">
        <v>4</v>
      </c>
      <c r="C308" s="121">
        <v>0.0012613875651363055</v>
      </c>
      <c r="D308" s="86" t="s">
        <v>3798</v>
      </c>
      <c r="E308" s="86" t="b">
        <v>0</v>
      </c>
      <c r="F308" s="86" t="b">
        <v>0</v>
      </c>
      <c r="G308" s="86" t="b">
        <v>0</v>
      </c>
    </row>
    <row r="309" spans="1:7" ht="15">
      <c r="A309" s="86" t="s">
        <v>2759</v>
      </c>
      <c r="B309" s="86">
        <v>4</v>
      </c>
      <c r="C309" s="121">
        <v>0.0012613875651363055</v>
      </c>
      <c r="D309" s="86" t="s">
        <v>3798</v>
      </c>
      <c r="E309" s="86" t="b">
        <v>0</v>
      </c>
      <c r="F309" s="86" t="b">
        <v>0</v>
      </c>
      <c r="G309" s="86" t="b">
        <v>0</v>
      </c>
    </row>
    <row r="310" spans="1:7" ht="15">
      <c r="A310" s="86" t="s">
        <v>301</v>
      </c>
      <c r="B310" s="86">
        <v>4</v>
      </c>
      <c r="C310" s="121">
        <v>0.0012613875651363055</v>
      </c>
      <c r="D310" s="86" t="s">
        <v>3798</v>
      </c>
      <c r="E310" s="86" t="b">
        <v>0</v>
      </c>
      <c r="F310" s="86" t="b">
        <v>0</v>
      </c>
      <c r="G310" s="86" t="b">
        <v>0</v>
      </c>
    </row>
    <row r="311" spans="1:7" ht="15">
      <c r="A311" s="86" t="s">
        <v>336</v>
      </c>
      <c r="B311" s="86">
        <v>4</v>
      </c>
      <c r="C311" s="121">
        <v>0.0012613875651363055</v>
      </c>
      <c r="D311" s="86" t="s">
        <v>3798</v>
      </c>
      <c r="E311" s="86" t="b">
        <v>0</v>
      </c>
      <c r="F311" s="86" t="b">
        <v>0</v>
      </c>
      <c r="G311" s="86" t="b">
        <v>0</v>
      </c>
    </row>
    <row r="312" spans="1:7" ht="15">
      <c r="A312" s="86" t="s">
        <v>3382</v>
      </c>
      <c r="B312" s="86">
        <v>4</v>
      </c>
      <c r="C312" s="121">
        <v>0.0012613875651363055</v>
      </c>
      <c r="D312" s="86" t="s">
        <v>3798</v>
      </c>
      <c r="E312" s="86" t="b">
        <v>0</v>
      </c>
      <c r="F312" s="86" t="b">
        <v>0</v>
      </c>
      <c r="G312" s="86" t="b">
        <v>0</v>
      </c>
    </row>
    <row r="313" spans="1:7" ht="15">
      <c r="A313" s="86" t="s">
        <v>3383</v>
      </c>
      <c r="B313" s="86">
        <v>4</v>
      </c>
      <c r="C313" s="121">
        <v>0.0012613875651363055</v>
      </c>
      <c r="D313" s="86" t="s">
        <v>3798</v>
      </c>
      <c r="E313" s="86" t="b">
        <v>0</v>
      </c>
      <c r="F313" s="86" t="b">
        <v>0</v>
      </c>
      <c r="G313" s="86" t="b">
        <v>0</v>
      </c>
    </row>
    <row r="314" spans="1:7" ht="15">
      <c r="A314" s="86" t="s">
        <v>335</v>
      </c>
      <c r="B314" s="86">
        <v>4</v>
      </c>
      <c r="C314" s="121">
        <v>0.0012613875651363055</v>
      </c>
      <c r="D314" s="86" t="s">
        <v>3798</v>
      </c>
      <c r="E314" s="86" t="b">
        <v>0</v>
      </c>
      <c r="F314" s="86" t="b">
        <v>0</v>
      </c>
      <c r="G314" s="86" t="b">
        <v>0</v>
      </c>
    </row>
    <row r="315" spans="1:7" ht="15">
      <c r="A315" s="86" t="s">
        <v>3384</v>
      </c>
      <c r="B315" s="86">
        <v>4</v>
      </c>
      <c r="C315" s="121">
        <v>0.0012613875651363055</v>
      </c>
      <c r="D315" s="86" t="s">
        <v>3798</v>
      </c>
      <c r="E315" s="86" t="b">
        <v>0</v>
      </c>
      <c r="F315" s="86" t="b">
        <v>0</v>
      </c>
      <c r="G315" s="86" t="b">
        <v>0</v>
      </c>
    </row>
    <row r="316" spans="1:7" ht="15">
      <c r="A316" s="86" t="s">
        <v>3385</v>
      </c>
      <c r="B316" s="86">
        <v>4</v>
      </c>
      <c r="C316" s="121">
        <v>0.0012613875651363055</v>
      </c>
      <c r="D316" s="86" t="s">
        <v>3798</v>
      </c>
      <c r="E316" s="86" t="b">
        <v>0</v>
      </c>
      <c r="F316" s="86" t="b">
        <v>0</v>
      </c>
      <c r="G316" s="86" t="b">
        <v>0</v>
      </c>
    </row>
    <row r="317" spans="1:7" ht="15">
      <c r="A317" s="86" t="s">
        <v>3386</v>
      </c>
      <c r="B317" s="86">
        <v>4</v>
      </c>
      <c r="C317" s="121">
        <v>0.0012613875651363055</v>
      </c>
      <c r="D317" s="86" t="s">
        <v>3798</v>
      </c>
      <c r="E317" s="86" t="b">
        <v>0</v>
      </c>
      <c r="F317" s="86" t="b">
        <v>0</v>
      </c>
      <c r="G317" s="86" t="b">
        <v>0</v>
      </c>
    </row>
    <row r="318" spans="1:7" ht="15">
      <c r="A318" s="86" t="s">
        <v>302</v>
      </c>
      <c r="B318" s="86">
        <v>4</v>
      </c>
      <c r="C318" s="121">
        <v>0.0012613875651363055</v>
      </c>
      <c r="D318" s="86" t="s">
        <v>3798</v>
      </c>
      <c r="E318" s="86" t="b">
        <v>0</v>
      </c>
      <c r="F318" s="86" t="b">
        <v>0</v>
      </c>
      <c r="G318" s="86" t="b">
        <v>0</v>
      </c>
    </row>
    <row r="319" spans="1:7" ht="15">
      <c r="A319" s="86" t="s">
        <v>3387</v>
      </c>
      <c r="B319" s="86">
        <v>4</v>
      </c>
      <c r="C319" s="121">
        <v>0.0012613875651363055</v>
      </c>
      <c r="D319" s="86" t="s">
        <v>3798</v>
      </c>
      <c r="E319" s="86" t="b">
        <v>0</v>
      </c>
      <c r="F319" s="86" t="b">
        <v>0</v>
      </c>
      <c r="G319" s="86" t="b">
        <v>0</v>
      </c>
    </row>
    <row r="320" spans="1:7" ht="15">
      <c r="A320" s="86" t="s">
        <v>3388</v>
      </c>
      <c r="B320" s="86">
        <v>4</v>
      </c>
      <c r="C320" s="121">
        <v>0.0012613875651363055</v>
      </c>
      <c r="D320" s="86" t="s">
        <v>3798</v>
      </c>
      <c r="E320" s="86" t="b">
        <v>0</v>
      </c>
      <c r="F320" s="86" t="b">
        <v>0</v>
      </c>
      <c r="G320" s="86" t="b">
        <v>0</v>
      </c>
    </row>
    <row r="321" spans="1:7" ht="15">
      <c r="A321" s="86" t="s">
        <v>3389</v>
      </c>
      <c r="B321" s="86">
        <v>4</v>
      </c>
      <c r="C321" s="121">
        <v>0.0012613875651363055</v>
      </c>
      <c r="D321" s="86" t="s">
        <v>3798</v>
      </c>
      <c r="E321" s="86" t="b">
        <v>0</v>
      </c>
      <c r="F321" s="86" t="b">
        <v>0</v>
      </c>
      <c r="G321" s="86" t="b">
        <v>0</v>
      </c>
    </row>
    <row r="322" spans="1:7" ht="15">
      <c r="A322" s="86" t="s">
        <v>3390</v>
      </c>
      <c r="B322" s="86">
        <v>4</v>
      </c>
      <c r="C322" s="121">
        <v>0.0012613875651363055</v>
      </c>
      <c r="D322" s="86" t="s">
        <v>3798</v>
      </c>
      <c r="E322" s="86" t="b">
        <v>0</v>
      </c>
      <c r="F322" s="86" t="b">
        <v>0</v>
      </c>
      <c r="G322" s="86" t="b">
        <v>0</v>
      </c>
    </row>
    <row r="323" spans="1:7" ht="15">
      <c r="A323" s="86" t="s">
        <v>3391</v>
      </c>
      <c r="B323" s="86">
        <v>4</v>
      </c>
      <c r="C323" s="121">
        <v>0.0012613875651363055</v>
      </c>
      <c r="D323" s="86" t="s">
        <v>3798</v>
      </c>
      <c r="E323" s="86" t="b">
        <v>0</v>
      </c>
      <c r="F323" s="86" t="b">
        <v>0</v>
      </c>
      <c r="G323" s="86" t="b">
        <v>0</v>
      </c>
    </row>
    <row r="324" spans="1:7" ht="15">
      <c r="A324" s="86" t="s">
        <v>3392</v>
      </c>
      <c r="B324" s="86">
        <v>4</v>
      </c>
      <c r="C324" s="121">
        <v>0.0012613875651363055</v>
      </c>
      <c r="D324" s="86" t="s">
        <v>3798</v>
      </c>
      <c r="E324" s="86" t="b">
        <v>0</v>
      </c>
      <c r="F324" s="86" t="b">
        <v>0</v>
      </c>
      <c r="G324" s="86" t="b">
        <v>0</v>
      </c>
    </row>
    <row r="325" spans="1:7" ht="15">
      <c r="A325" s="86" t="s">
        <v>613</v>
      </c>
      <c r="B325" s="86">
        <v>4</v>
      </c>
      <c r="C325" s="121">
        <v>0.0012613875651363055</v>
      </c>
      <c r="D325" s="86" t="s">
        <v>3798</v>
      </c>
      <c r="E325" s="86" t="b">
        <v>0</v>
      </c>
      <c r="F325" s="86" t="b">
        <v>0</v>
      </c>
      <c r="G325" s="86" t="b">
        <v>0</v>
      </c>
    </row>
    <row r="326" spans="1:7" ht="15">
      <c r="A326" s="86" t="s">
        <v>2740</v>
      </c>
      <c r="B326" s="86">
        <v>4</v>
      </c>
      <c r="C326" s="121">
        <v>0.0012613875651363055</v>
      </c>
      <c r="D326" s="86" t="s">
        <v>3798</v>
      </c>
      <c r="E326" s="86" t="b">
        <v>0</v>
      </c>
      <c r="F326" s="86" t="b">
        <v>0</v>
      </c>
      <c r="G326" s="86" t="b">
        <v>0</v>
      </c>
    </row>
    <row r="327" spans="1:7" ht="15">
      <c r="A327" s="86" t="s">
        <v>3393</v>
      </c>
      <c r="B327" s="86">
        <v>4</v>
      </c>
      <c r="C327" s="121">
        <v>0.0012613875651363055</v>
      </c>
      <c r="D327" s="86" t="s">
        <v>3798</v>
      </c>
      <c r="E327" s="86" t="b">
        <v>0</v>
      </c>
      <c r="F327" s="86" t="b">
        <v>0</v>
      </c>
      <c r="G327" s="86" t="b">
        <v>0</v>
      </c>
    </row>
    <row r="328" spans="1:7" ht="15">
      <c r="A328" s="86" t="s">
        <v>3394</v>
      </c>
      <c r="B328" s="86">
        <v>4</v>
      </c>
      <c r="C328" s="121">
        <v>0.0012613875651363055</v>
      </c>
      <c r="D328" s="86" t="s">
        <v>3798</v>
      </c>
      <c r="E328" s="86" t="b">
        <v>0</v>
      </c>
      <c r="F328" s="86" t="b">
        <v>0</v>
      </c>
      <c r="G328" s="86" t="b">
        <v>0</v>
      </c>
    </row>
    <row r="329" spans="1:7" ht="15">
      <c r="A329" s="86" t="s">
        <v>3395</v>
      </c>
      <c r="B329" s="86">
        <v>4</v>
      </c>
      <c r="C329" s="121">
        <v>0.0012613875651363055</v>
      </c>
      <c r="D329" s="86" t="s">
        <v>3798</v>
      </c>
      <c r="E329" s="86" t="b">
        <v>0</v>
      </c>
      <c r="F329" s="86" t="b">
        <v>0</v>
      </c>
      <c r="G329" s="86" t="b">
        <v>0</v>
      </c>
    </row>
    <row r="330" spans="1:7" ht="15">
      <c r="A330" s="86" t="s">
        <v>3396</v>
      </c>
      <c r="B330" s="86">
        <v>4</v>
      </c>
      <c r="C330" s="121">
        <v>0.0012613875651363055</v>
      </c>
      <c r="D330" s="86" t="s">
        <v>3798</v>
      </c>
      <c r="E330" s="86" t="b">
        <v>0</v>
      </c>
      <c r="F330" s="86" t="b">
        <v>0</v>
      </c>
      <c r="G330" s="86" t="b">
        <v>0</v>
      </c>
    </row>
    <row r="331" spans="1:7" ht="15">
      <c r="A331" s="86" t="s">
        <v>299</v>
      </c>
      <c r="B331" s="86">
        <v>4</v>
      </c>
      <c r="C331" s="121">
        <v>0.0012613875651363055</v>
      </c>
      <c r="D331" s="86" t="s">
        <v>3798</v>
      </c>
      <c r="E331" s="86" t="b">
        <v>0</v>
      </c>
      <c r="F331" s="86" t="b">
        <v>0</v>
      </c>
      <c r="G331" s="86" t="b">
        <v>0</v>
      </c>
    </row>
    <row r="332" spans="1:7" ht="15">
      <c r="A332" s="86" t="s">
        <v>3397</v>
      </c>
      <c r="B332" s="86">
        <v>4</v>
      </c>
      <c r="C332" s="121">
        <v>0.0012613875651363055</v>
      </c>
      <c r="D332" s="86" t="s">
        <v>3798</v>
      </c>
      <c r="E332" s="86" t="b">
        <v>0</v>
      </c>
      <c r="F332" s="86" t="b">
        <v>0</v>
      </c>
      <c r="G332" s="86" t="b">
        <v>0</v>
      </c>
    </row>
    <row r="333" spans="1:7" ht="15">
      <c r="A333" s="86" t="s">
        <v>3398</v>
      </c>
      <c r="B333" s="86">
        <v>4</v>
      </c>
      <c r="C333" s="121">
        <v>0.0012613875651363055</v>
      </c>
      <c r="D333" s="86" t="s">
        <v>3798</v>
      </c>
      <c r="E333" s="86" t="b">
        <v>0</v>
      </c>
      <c r="F333" s="86" t="b">
        <v>0</v>
      </c>
      <c r="G333" s="86" t="b">
        <v>0</v>
      </c>
    </row>
    <row r="334" spans="1:7" ht="15">
      <c r="A334" s="86" t="s">
        <v>300</v>
      </c>
      <c r="B334" s="86">
        <v>4</v>
      </c>
      <c r="C334" s="121">
        <v>0.0012613875651363055</v>
      </c>
      <c r="D334" s="86" t="s">
        <v>3798</v>
      </c>
      <c r="E334" s="86" t="b">
        <v>0</v>
      </c>
      <c r="F334" s="86" t="b">
        <v>0</v>
      </c>
      <c r="G334" s="86" t="b">
        <v>0</v>
      </c>
    </row>
    <row r="335" spans="1:7" ht="15">
      <c r="A335" s="86" t="s">
        <v>3399</v>
      </c>
      <c r="B335" s="86">
        <v>4</v>
      </c>
      <c r="C335" s="121">
        <v>0.0012613875651363055</v>
      </c>
      <c r="D335" s="86" t="s">
        <v>3798</v>
      </c>
      <c r="E335" s="86" t="b">
        <v>0</v>
      </c>
      <c r="F335" s="86" t="b">
        <v>0</v>
      </c>
      <c r="G335" s="86" t="b">
        <v>0</v>
      </c>
    </row>
    <row r="336" spans="1:7" ht="15">
      <c r="A336" s="86" t="s">
        <v>3400</v>
      </c>
      <c r="B336" s="86">
        <v>4</v>
      </c>
      <c r="C336" s="121">
        <v>0.0012613875651363055</v>
      </c>
      <c r="D336" s="86" t="s">
        <v>3798</v>
      </c>
      <c r="E336" s="86" t="b">
        <v>0</v>
      </c>
      <c r="F336" s="86" t="b">
        <v>0</v>
      </c>
      <c r="G336" s="86" t="b">
        <v>0</v>
      </c>
    </row>
    <row r="337" spans="1:7" ht="15">
      <c r="A337" s="86" t="s">
        <v>3401</v>
      </c>
      <c r="B337" s="86">
        <v>4</v>
      </c>
      <c r="C337" s="121">
        <v>0.0012613875651363055</v>
      </c>
      <c r="D337" s="86" t="s">
        <v>3798</v>
      </c>
      <c r="E337" s="86" t="b">
        <v>0</v>
      </c>
      <c r="F337" s="86" t="b">
        <v>0</v>
      </c>
      <c r="G337" s="86" t="b">
        <v>0</v>
      </c>
    </row>
    <row r="338" spans="1:7" ht="15">
      <c r="A338" s="86" t="s">
        <v>3402</v>
      </c>
      <c r="B338" s="86">
        <v>4</v>
      </c>
      <c r="C338" s="121">
        <v>0.0012613875651363055</v>
      </c>
      <c r="D338" s="86" t="s">
        <v>3798</v>
      </c>
      <c r="E338" s="86" t="b">
        <v>0</v>
      </c>
      <c r="F338" s="86" t="b">
        <v>0</v>
      </c>
      <c r="G338" s="86" t="b">
        <v>0</v>
      </c>
    </row>
    <row r="339" spans="1:7" ht="15">
      <c r="A339" s="86" t="s">
        <v>3403</v>
      </c>
      <c r="B339" s="86">
        <v>4</v>
      </c>
      <c r="C339" s="121">
        <v>0.0012613875651363055</v>
      </c>
      <c r="D339" s="86" t="s">
        <v>3798</v>
      </c>
      <c r="E339" s="86" t="b">
        <v>0</v>
      </c>
      <c r="F339" s="86" t="b">
        <v>0</v>
      </c>
      <c r="G339" s="86" t="b">
        <v>0</v>
      </c>
    </row>
    <row r="340" spans="1:7" ht="15">
      <c r="A340" s="86" t="s">
        <v>2745</v>
      </c>
      <c r="B340" s="86">
        <v>3</v>
      </c>
      <c r="C340" s="121">
        <v>0.001015004097923048</v>
      </c>
      <c r="D340" s="86" t="s">
        <v>3798</v>
      </c>
      <c r="E340" s="86" t="b">
        <v>1</v>
      </c>
      <c r="F340" s="86" t="b">
        <v>0</v>
      </c>
      <c r="G340" s="86" t="b">
        <v>0</v>
      </c>
    </row>
    <row r="341" spans="1:7" ht="15">
      <c r="A341" s="86" t="s">
        <v>2746</v>
      </c>
      <c r="B341" s="86">
        <v>3</v>
      </c>
      <c r="C341" s="121">
        <v>0.001015004097923048</v>
      </c>
      <c r="D341" s="86" t="s">
        <v>3798</v>
      </c>
      <c r="E341" s="86" t="b">
        <v>0</v>
      </c>
      <c r="F341" s="86" t="b">
        <v>0</v>
      </c>
      <c r="G341" s="86" t="b">
        <v>0</v>
      </c>
    </row>
    <row r="342" spans="1:7" ht="15">
      <c r="A342" s="86" t="s">
        <v>3404</v>
      </c>
      <c r="B342" s="86">
        <v>3</v>
      </c>
      <c r="C342" s="121">
        <v>0.001015004097923048</v>
      </c>
      <c r="D342" s="86" t="s">
        <v>3798</v>
      </c>
      <c r="E342" s="86" t="b">
        <v>0</v>
      </c>
      <c r="F342" s="86" t="b">
        <v>0</v>
      </c>
      <c r="G342" s="86" t="b">
        <v>0</v>
      </c>
    </row>
    <row r="343" spans="1:7" ht="15">
      <c r="A343" s="86" t="s">
        <v>3405</v>
      </c>
      <c r="B343" s="86">
        <v>3</v>
      </c>
      <c r="C343" s="121">
        <v>0.001015004097923048</v>
      </c>
      <c r="D343" s="86" t="s">
        <v>3798</v>
      </c>
      <c r="E343" s="86" t="b">
        <v>0</v>
      </c>
      <c r="F343" s="86" t="b">
        <v>0</v>
      </c>
      <c r="G343" s="86" t="b">
        <v>0</v>
      </c>
    </row>
    <row r="344" spans="1:7" ht="15">
      <c r="A344" s="86" t="s">
        <v>3406</v>
      </c>
      <c r="B344" s="86">
        <v>3</v>
      </c>
      <c r="C344" s="121">
        <v>0.001015004097923048</v>
      </c>
      <c r="D344" s="86" t="s">
        <v>3798</v>
      </c>
      <c r="E344" s="86" t="b">
        <v>0</v>
      </c>
      <c r="F344" s="86" t="b">
        <v>0</v>
      </c>
      <c r="G344" s="86" t="b">
        <v>0</v>
      </c>
    </row>
    <row r="345" spans="1:7" ht="15">
      <c r="A345" s="86" t="s">
        <v>3407</v>
      </c>
      <c r="B345" s="86">
        <v>3</v>
      </c>
      <c r="C345" s="121">
        <v>0.001015004097923048</v>
      </c>
      <c r="D345" s="86" t="s">
        <v>3798</v>
      </c>
      <c r="E345" s="86" t="b">
        <v>0</v>
      </c>
      <c r="F345" s="86" t="b">
        <v>0</v>
      </c>
      <c r="G345" s="86" t="b">
        <v>0</v>
      </c>
    </row>
    <row r="346" spans="1:7" ht="15">
      <c r="A346" s="86" t="s">
        <v>380</v>
      </c>
      <c r="B346" s="86">
        <v>3</v>
      </c>
      <c r="C346" s="121">
        <v>0.001015004097923048</v>
      </c>
      <c r="D346" s="86" t="s">
        <v>3798</v>
      </c>
      <c r="E346" s="86" t="b">
        <v>0</v>
      </c>
      <c r="F346" s="86" t="b">
        <v>0</v>
      </c>
      <c r="G346" s="86" t="b">
        <v>0</v>
      </c>
    </row>
    <row r="347" spans="1:7" ht="15">
      <c r="A347" s="86" t="s">
        <v>3408</v>
      </c>
      <c r="B347" s="86">
        <v>3</v>
      </c>
      <c r="C347" s="121">
        <v>0.001015004097923048</v>
      </c>
      <c r="D347" s="86" t="s">
        <v>3798</v>
      </c>
      <c r="E347" s="86" t="b">
        <v>0</v>
      </c>
      <c r="F347" s="86" t="b">
        <v>0</v>
      </c>
      <c r="G347" s="86" t="b">
        <v>0</v>
      </c>
    </row>
    <row r="348" spans="1:7" ht="15">
      <c r="A348" s="86" t="s">
        <v>3409</v>
      </c>
      <c r="B348" s="86">
        <v>3</v>
      </c>
      <c r="C348" s="121">
        <v>0.001015004097923048</v>
      </c>
      <c r="D348" s="86" t="s">
        <v>3798</v>
      </c>
      <c r="E348" s="86" t="b">
        <v>0</v>
      </c>
      <c r="F348" s="86" t="b">
        <v>0</v>
      </c>
      <c r="G348" s="86" t="b">
        <v>0</v>
      </c>
    </row>
    <row r="349" spans="1:7" ht="15">
      <c r="A349" s="86" t="s">
        <v>3410</v>
      </c>
      <c r="B349" s="86">
        <v>3</v>
      </c>
      <c r="C349" s="121">
        <v>0.001015004097923048</v>
      </c>
      <c r="D349" s="86" t="s">
        <v>3798</v>
      </c>
      <c r="E349" s="86" t="b">
        <v>0</v>
      </c>
      <c r="F349" s="86" t="b">
        <v>0</v>
      </c>
      <c r="G349" s="86" t="b">
        <v>0</v>
      </c>
    </row>
    <row r="350" spans="1:7" ht="15">
      <c r="A350" s="86" t="s">
        <v>3411</v>
      </c>
      <c r="B350" s="86">
        <v>3</v>
      </c>
      <c r="C350" s="121">
        <v>0.001015004097923048</v>
      </c>
      <c r="D350" s="86" t="s">
        <v>3798</v>
      </c>
      <c r="E350" s="86" t="b">
        <v>0</v>
      </c>
      <c r="F350" s="86" t="b">
        <v>0</v>
      </c>
      <c r="G350" s="86" t="b">
        <v>0</v>
      </c>
    </row>
    <row r="351" spans="1:7" ht="15">
      <c r="A351" s="86" t="s">
        <v>3412</v>
      </c>
      <c r="B351" s="86">
        <v>3</v>
      </c>
      <c r="C351" s="121">
        <v>0.001015004097923048</v>
      </c>
      <c r="D351" s="86" t="s">
        <v>3798</v>
      </c>
      <c r="E351" s="86" t="b">
        <v>0</v>
      </c>
      <c r="F351" s="86" t="b">
        <v>0</v>
      </c>
      <c r="G351" s="86" t="b">
        <v>0</v>
      </c>
    </row>
    <row r="352" spans="1:7" ht="15">
      <c r="A352" s="86" t="s">
        <v>3413</v>
      </c>
      <c r="B352" s="86">
        <v>3</v>
      </c>
      <c r="C352" s="121">
        <v>0.001015004097923048</v>
      </c>
      <c r="D352" s="86" t="s">
        <v>3798</v>
      </c>
      <c r="E352" s="86" t="b">
        <v>0</v>
      </c>
      <c r="F352" s="86" t="b">
        <v>0</v>
      </c>
      <c r="G352" s="86" t="b">
        <v>0</v>
      </c>
    </row>
    <row r="353" spans="1:7" ht="15">
      <c r="A353" s="86" t="s">
        <v>3414</v>
      </c>
      <c r="B353" s="86">
        <v>3</v>
      </c>
      <c r="C353" s="121">
        <v>0.001015004097923048</v>
      </c>
      <c r="D353" s="86" t="s">
        <v>3798</v>
      </c>
      <c r="E353" s="86" t="b">
        <v>0</v>
      </c>
      <c r="F353" s="86" t="b">
        <v>0</v>
      </c>
      <c r="G353" s="86" t="b">
        <v>0</v>
      </c>
    </row>
    <row r="354" spans="1:7" ht="15">
      <c r="A354" s="86" t="s">
        <v>3415</v>
      </c>
      <c r="B354" s="86">
        <v>3</v>
      </c>
      <c r="C354" s="121">
        <v>0.001015004097923048</v>
      </c>
      <c r="D354" s="86" t="s">
        <v>3798</v>
      </c>
      <c r="E354" s="86" t="b">
        <v>0</v>
      </c>
      <c r="F354" s="86" t="b">
        <v>0</v>
      </c>
      <c r="G354" s="86" t="b">
        <v>0</v>
      </c>
    </row>
    <row r="355" spans="1:7" ht="15">
      <c r="A355" s="86" t="s">
        <v>371</v>
      </c>
      <c r="B355" s="86">
        <v>3</v>
      </c>
      <c r="C355" s="121">
        <v>0.001015004097923048</v>
      </c>
      <c r="D355" s="86" t="s">
        <v>3798</v>
      </c>
      <c r="E355" s="86" t="b">
        <v>0</v>
      </c>
      <c r="F355" s="86" t="b">
        <v>0</v>
      </c>
      <c r="G355" s="86" t="b">
        <v>0</v>
      </c>
    </row>
    <row r="356" spans="1:7" ht="15">
      <c r="A356" s="86" t="s">
        <v>3416</v>
      </c>
      <c r="B356" s="86">
        <v>3</v>
      </c>
      <c r="C356" s="121">
        <v>0.001015004097923048</v>
      </c>
      <c r="D356" s="86" t="s">
        <v>3798</v>
      </c>
      <c r="E356" s="86" t="b">
        <v>0</v>
      </c>
      <c r="F356" s="86" t="b">
        <v>0</v>
      </c>
      <c r="G356" s="86" t="b">
        <v>0</v>
      </c>
    </row>
    <row r="357" spans="1:7" ht="15">
      <c r="A357" s="86" t="s">
        <v>3417</v>
      </c>
      <c r="B357" s="86">
        <v>3</v>
      </c>
      <c r="C357" s="121">
        <v>0.001015004097923048</v>
      </c>
      <c r="D357" s="86" t="s">
        <v>3798</v>
      </c>
      <c r="E357" s="86" t="b">
        <v>0</v>
      </c>
      <c r="F357" s="86" t="b">
        <v>0</v>
      </c>
      <c r="G357" s="86" t="b">
        <v>0</v>
      </c>
    </row>
    <row r="358" spans="1:7" ht="15">
      <c r="A358" s="86" t="s">
        <v>3418</v>
      </c>
      <c r="B358" s="86">
        <v>3</v>
      </c>
      <c r="C358" s="121">
        <v>0.001015004097923048</v>
      </c>
      <c r="D358" s="86" t="s">
        <v>3798</v>
      </c>
      <c r="E358" s="86" t="b">
        <v>0</v>
      </c>
      <c r="F358" s="86" t="b">
        <v>0</v>
      </c>
      <c r="G358" s="86" t="b">
        <v>0</v>
      </c>
    </row>
    <row r="359" spans="1:7" ht="15">
      <c r="A359" s="86" t="s">
        <v>3419</v>
      </c>
      <c r="B359" s="86">
        <v>3</v>
      </c>
      <c r="C359" s="121">
        <v>0.001015004097923048</v>
      </c>
      <c r="D359" s="86" t="s">
        <v>3798</v>
      </c>
      <c r="E359" s="86" t="b">
        <v>0</v>
      </c>
      <c r="F359" s="86" t="b">
        <v>0</v>
      </c>
      <c r="G359" s="86" t="b">
        <v>0</v>
      </c>
    </row>
    <row r="360" spans="1:7" ht="15">
      <c r="A360" s="86" t="s">
        <v>3420</v>
      </c>
      <c r="B360" s="86">
        <v>3</v>
      </c>
      <c r="C360" s="121">
        <v>0.001015004097923048</v>
      </c>
      <c r="D360" s="86" t="s">
        <v>3798</v>
      </c>
      <c r="E360" s="86" t="b">
        <v>0</v>
      </c>
      <c r="F360" s="86" t="b">
        <v>0</v>
      </c>
      <c r="G360" s="86" t="b">
        <v>0</v>
      </c>
    </row>
    <row r="361" spans="1:7" ht="15">
      <c r="A361" s="86" t="s">
        <v>3421</v>
      </c>
      <c r="B361" s="86">
        <v>3</v>
      </c>
      <c r="C361" s="121">
        <v>0.001015004097923048</v>
      </c>
      <c r="D361" s="86" t="s">
        <v>3798</v>
      </c>
      <c r="E361" s="86" t="b">
        <v>0</v>
      </c>
      <c r="F361" s="86" t="b">
        <v>0</v>
      </c>
      <c r="G361" s="86" t="b">
        <v>0</v>
      </c>
    </row>
    <row r="362" spans="1:7" ht="15">
      <c r="A362" s="86" t="s">
        <v>3422</v>
      </c>
      <c r="B362" s="86">
        <v>3</v>
      </c>
      <c r="C362" s="121">
        <v>0.001015004097923048</v>
      </c>
      <c r="D362" s="86" t="s">
        <v>3798</v>
      </c>
      <c r="E362" s="86" t="b">
        <v>0</v>
      </c>
      <c r="F362" s="86" t="b">
        <v>0</v>
      </c>
      <c r="G362" s="86" t="b">
        <v>0</v>
      </c>
    </row>
    <row r="363" spans="1:7" ht="15">
      <c r="A363" s="86" t="s">
        <v>3423</v>
      </c>
      <c r="B363" s="86">
        <v>3</v>
      </c>
      <c r="C363" s="121">
        <v>0.001015004097923048</v>
      </c>
      <c r="D363" s="86" t="s">
        <v>3798</v>
      </c>
      <c r="E363" s="86" t="b">
        <v>0</v>
      </c>
      <c r="F363" s="86" t="b">
        <v>0</v>
      </c>
      <c r="G363" s="86" t="b">
        <v>0</v>
      </c>
    </row>
    <row r="364" spans="1:7" ht="15">
      <c r="A364" s="86" t="s">
        <v>365</v>
      </c>
      <c r="B364" s="86">
        <v>3</v>
      </c>
      <c r="C364" s="121">
        <v>0.001015004097923048</v>
      </c>
      <c r="D364" s="86" t="s">
        <v>3798</v>
      </c>
      <c r="E364" s="86" t="b">
        <v>0</v>
      </c>
      <c r="F364" s="86" t="b">
        <v>0</v>
      </c>
      <c r="G364" s="86" t="b">
        <v>0</v>
      </c>
    </row>
    <row r="365" spans="1:7" ht="15">
      <c r="A365" s="86" t="s">
        <v>3424</v>
      </c>
      <c r="B365" s="86">
        <v>3</v>
      </c>
      <c r="C365" s="121">
        <v>0.001015004097923048</v>
      </c>
      <c r="D365" s="86" t="s">
        <v>3798</v>
      </c>
      <c r="E365" s="86" t="b">
        <v>0</v>
      </c>
      <c r="F365" s="86" t="b">
        <v>0</v>
      </c>
      <c r="G365" s="86" t="b">
        <v>0</v>
      </c>
    </row>
    <row r="366" spans="1:7" ht="15">
      <c r="A366" s="86" t="s">
        <v>306</v>
      </c>
      <c r="B366" s="86">
        <v>3</v>
      </c>
      <c r="C366" s="121">
        <v>0.001015004097923048</v>
      </c>
      <c r="D366" s="86" t="s">
        <v>3798</v>
      </c>
      <c r="E366" s="86" t="b">
        <v>0</v>
      </c>
      <c r="F366" s="86" t="b">
        <v>0</v>
      </c>
      <c r="G366" s="86" t="b">
        <v>0</v>
      </c>
    </row>
    <row r="367" spans="1:7" ht="15">
      <c r="A367" s="86" t="s">
        <v>307</v>
      </c>
      <c r="B367" s="86">
        <v>3</v>
      </c>
      <c r="C367" s="121">
        <v>0.001015004097923048</v>
      </c>
      <c r="D367" s="86" t="s">
        <v>3798</v>
      </c>
      <c r="E367" s="86" t="b">
        <v>0</v>
      </c>
      <c r="F367" s="86" t="b">
        <v>0</v>
      </c>
      <c r="G367" s="86" t="b">
        <v>0</v>
      </c>
    </row>
    <row r="368" spans="1:7" ht="15">
      <c r="A368" s="86" t="s">
        <v>3425</v>
      </c>
      <c r="B368" s="86">
        <v>3</v>
      </c>
      <c r="C368" s="121">
        <v>0.001015004097923048</v>
      </c>
      <c r="D368" s="86" t="s">
        <v>3798</v>
      </c>
      <c r="E368" s="86" t="b">
        <v>0</v>
      </c>
      <c r="F368" s="86" t="b">
        <v>0</v>
      </c>
      <c r="G368" s="86" t="b">
        <v>0</v>
      </c>
    </row>
    <row r="369" spans="1:7" ht="15">
      <c r="A369" s="86" t="s">
        <v>3426</v>
      </c>
      <c r="B369" s="86">
        <v>3</v>
      </c>
      <c r="C369" s="121">
        <v>0.001015004097923048</v>
      </c>
      <c r="D369" s="86" t="s">
        <v>3798</v>
      </c>
      <c r="E369" s="86" t="b">
        <v>0</v>
      </c>
      <c r="F369" s="86" t="b">
        <v>0</v>
      </c>
      <c r="G369" s="86" t="b">
        <v>0</v>
      </c>
    </row>
    <row r="370" spans="1:7" ht="15">
      <c r="A370" s="86" t="s">
        <v>3427</v>
      </c>
      <c r="B370" s="86">
        <v>3</v>
      </c>
      <c r="C370" s="121">
        <v>0.001015004097923048</v>
      </c>
      <c r="D370" s="86" t="s">
        <v>3798</v>
      </c>
      <c r="E370" s="86" t="b">
        <v>0</v>
      </c>
      <c r="F370" s="86" t="b">
        <v>0</v>
      </c>
      <c r="G370" s="86" t="b">
        <v>0</v>
      </c>
    </row>
    <row r="371" spans="1:7" ht="15">
      <c r="A371" s="86" t="s">
        <v>339</v>
      </c>
      <c r="B371" s="86">
        <v>3</v>
      </c>
      <c r="C371" s="121">
        <v>0.001015004097923048</v>
      </c>
      <c r="D371" s="86" t="s">
        <v>3798</v>
      </c>
      <c r="E371" s="86" t="b">
        <v>0</v>
      </c>
      <c r="F371" s="86" t="b">
        <v>0</v>
      </c>
      <c r="G371" s="86" t="b">
        <v>0</v>
      </c>
    </row>
    <row r="372" spans="1:7" ht="15">
      <c r="A372" s="86" t="s">
        <v>3428</v>
      </c>
      <c r="B372" s="86">
        <v>3</v>
      </c>
      <c r="C372" s="121">
        <v>0.001015004097923048</v>
      </c>
      <c r="D372" s="86" t="s">
        <v>3798</v>
      </c>
      <c r="E372" s="86" t="b">
        <v>0</v>
      </c>
      <c r="F372" s="86" t="b">
        <v>0</v>
      </c>
      <c r="G372" s="86" t="b">
        <v>0</v>
      </c>
    </row>
    <row r="373" spans="1:7" ht="15">
      <c r="A373" s="86" t="s">
        <v>3429</v>
      </c>
      <c r="B373" s="86">
        <v>3</v>
      </c>
      <c r="C373" s="121">
        <v>0.001015004097923048</v>
      </c>
      <c r="D373" s="86" t="s">
        <v>3798</v>
      </c>
      <c r="E373" s="86" t="b">
        <v>0</v>
      </c>
      <c r="F373" s="86" t="b">
        <v>0</v>
      </c>
      <c r="G373" s="86" t="b">
        <v>0</v>
      </c>
    </row>
    <row r="374" spans="1:7" ht="15">
      <c r="A374" s="86" t="s">
        <v>3430</v>
      </c>
      <c r="B374" s="86">
        <v>3</v>
      </c>
      <c r="C374" s="121">
        <v>0.001015004097923048</v>
      </c>
      <c r="D374" s="86" t="s">
        <v>3798</v>
      </c>
      <c r="E374" s="86" t="b">
        <v>0</v>
      </c>
      <c r="F374" s="86" t="b">
        <v>0</v>
      </c>
      <c r="G374" s="86" t="b">
        <v>0</v>
      </c>
    </row>
    <row r="375" spans="1:7" ht="15">
      <c r="A375" s="86" t="s">
        <v>3431</v>
      </c>
      <c r="B375" s="86">
        <v>3</v>
      </c>
      <c r="C375" s="121">
        <v>0.001015004097923048</v>
      </c>
      <c r="D375" s="86" t="s">
        <v>3798</v>
      </c>
      <c r="E375" s="86" t="b">
        <v>0</v>
      </c>
      <c r="F375" s="86" t="b">
        <v>0</v>
      </c>
      <c r="G375" s="86" t="b">
        <v>0</v>
      </c>
    </row>
    <row r="376" spans="1:7" ht="15">
      <c r="A376" s="86" t="s">
        <v>3432</v>
      </c>
      <c r="B376" s="86">
        <v>3</v>
      </c>
      <c r="C376" s="121">
        <v>0.001015004097923048</v>
      </c>
      <c r="D376" s="86" t="s">
        <v>3798</v>
      </c>
      <c r="E376" s="86" t="b">
        <v>0</v>
      </c>
      <c r="F376" s="86" t="b">
        <v>0</v>
      </c>
      <c r="G376" s="86" t="b">
        <v>0</v>
      </c>
    </row>
    <row r="377" spans="1:7" ht="15">
      <c r="A377" s="86" t="s">
        <v>3433</v>
      </c>
      <c r="B377" s="86">
        <v>3</v>
      </c>
      <c r="C377" s="121">
        <v>0.001015004097923048</v>
      </c>
      <c r="D377" s="86" t="s">
        <v>3798</v>
      </c>
      <c r="E377" s="86" t="b">
        <v>0</v>
      </c>
      <c r="F377" s="86" t="b">
        <v>0</v>
      </c>
      <c r="G377" s="86" t="b">
        <v>0</v>
      </c>
    </row>
    <row r="378" spans="1:7" ht="15">
      <c r="A378" s="86" t="s">
        <v>3434</v>
      </c>
      <c r="B378" s="86">
        <v>3</v>
      </c>
      <c r="C378" s="121">
        <v>0.001015004097923048</v>
      </c>
      <c r="D378" s="86" t="s">
        <v>3798</v>
      </c>
      <c r="E378" s="86" t="b">
        <v>0</v>
      </c>
      <c r="F378" s="86" t="b">
        <v>0</v>
      </c>
      <c r="G378" s="86" t="b">
        <v>0</v>
      </c>
    </row>
    <row r="379" spans="1:7" ht="15">
      <c r="A379" s="86" t="s">
        <v>3435</v>
      </c>
      <c r="B379" s="86">
        <v>3</v>
      </c>
      <c r="C379" s="121">
        <v>0.001015004097923048</v>
      </c>
      <c r="D379" s="86" t="s">
        <v>3798</v>
      </c>
      <c r="E379" s="86" t="b">
        <v>0</v>
      </c>
      <c r="F379" s="86" t="b">
        <v>0</v>
      </c>
      <c r="G379" s="86" t="b">
        <v>0</v>
      </c>
    </row>
    <row r="380" spans="1:7" ht="15">
      <c r="A380" s="86" t="s">
        <v>3436</v>
      </c>
      <c r="B380" s="86">
        <v>3</v>
      </c>
      <c r="C380" s="121">
        <v>0.001015004097923048</v>
      </c>
      <c r="D380" s="86" t="s">
        <v>3798</v>
      </c>
      <c r="E380" s="86" t="b">
        <v>0</v>
      </c>
      <c r="F380" s="86" t="b">
        <v>0</v>
      </c>
      <c r="G380" s="86" t="b">
        <v>0</v>
      </c>
    </row>
    <row r="381" spans="1:7" ht="15">
      <c r="A381" s="86" t="s">
        <v>3437</v>
      </c>
      <c r="B381" s="86">
        <v>3</v>
      </c>
      <c r="C381" s="121">
        <v>0.001015004097923048</v>
      </c>
      <c r="D381" s="86" t="s">
        <v>3798</v>
      </c>
      <c r="E381" s="86" t="b">
        <v>0</v>
      </c>
      <c r="F381" s="86" t="b">
        <v>0</v>
      </c>
      <c r="G381" s="86" t="b">
        <v>0</v>
      </c>
    </row>
    <row r="382" spans="1:7" ht="15">
      <c r="A382" s="86" t="s">
        <v>3438</v>
      </c>
      <c r="B382" s="86">
        <v>3</v>
      </c>
      <c r="C382" s="121">
        <v>0.001015004097923048</v>
      </c>
      <c r="D382" s="86" t="s">
        <v>3798</v>
      </c>
      <c r="E382" s="86" t="b">
        <v>0</v>
      </c>
      <c r="F382" s="86" t="b">
        <v>0</v>
      </c>
      <c r="G382" s="86" t="b">
        <v>0</v>
      </c>
    </row>
    <row r="383" spans="1:7" ht="15">
      <c r="A383" s="86" t="s">
        <v>3439</v>
      </c>
      <c r="B383" s="86">
        <v>3</v>
      </c>
      <c r="C383" s="121">
        <v>0.001015004097923048</v>
      </c>
      <c r="D383" s="86" t="s">
        <v>3798</v>
      </c>
      <c r="E383" s="86" t="b">
        <v>0</v>
      </c>
      <c r="F383" s="86" t="b">
        <v>0</v>
      </c>
      <c r="G383" s="86" t="b">
        <v>0</v>
      </c>
    </row>
    <row r="384" spans="1:7" ht="15">
      <c r="A384" s="86" t="s">
        <v>3440</v>
      </c>
      <c r="B384" s="86">
        <v>3</v>
      </c>
      <c r="C384" s="121">
        <v>0.001015004097923048</v>
      </c>
      <c r="D384" s="86" t="s">
        <v>3798</v>
      </c>
      <c r="E384" s="86" t="b">
        <v>0</v>
      </c>
      <c r="F384" s="86" t="b">
        <v>0</v>
      </c>
      <c r="G384" s="86" t="b">
        <v>0</v>
      </c>
    </row>
    <row r="385" spans="1:7" ht="15">
      <c r="A385" s="86" t="s">
        <v>2685</v>
      </c>
      <c r="B385" s="86">
        <v>3</v>
      </c>
      <c r="C385" s="121">
        <v>0.001015004097923048</v>
      </c>
      <c r="D385" s="86" t="s">
        <v>3798</v>
      </c>
      <c r="E385" s="86" t="b">
        <v>0</v>
      </c>
      <c r="F385" s="86" t="b">
        <v>0</v>
      </c>
      <c r="G385" s="86" t="b">
        <v>0</v>
      </c>
    </row>
    <row r="386" spans="1:7" ht="15">
      <c r="A386" s="86" t="s">
        <v>3441</v>
      </c>
      <c r="B386" s="86">
        <v>3</v>
      </c>
      <c r="C386" s="121">
        <v>0.001015004097923048</v>
      </c>
      <c r="D386" s="86" t="s">
        <v>3798</v>
      </c>
      <c r="E386" s="86" t="b">
        <v>0</v>
      </c>
      <c r="F386" s="86" t="b">
        <v>0</v>
      </c>
      <c r="G386" s="86" t="b">
        <v>0</v>
      </c>
    </row>
    <row r="387" spans="1:7" ht="15">
      <c r="A387" s="86" t="s">
        <v>3442</v>
      </c>
      <c r="B387" s="86">
        <v>3</v>
      </c>
      <c r="C387" s="121">
        <v>0.001015004097923048</v>
      </c>
      <c r="D387" s="86" t="s">
        <v>3798</v>
      </c>
      <c r="E387" s="86" t="b">
        <v>0</v>
      </c>
      <c r="F387" s="86" t="b">
        <v>0</v>
      </c>
      <c r="G387" s="86" t="b">
        <v>0</v>
      </c>
    </row>
    <row r="388" spans="1:7" ht="15">
      <c r="A388" s="86" t="s">
        <v>3443</v>
      </c>
      <c r="B388" s="86">
        <v>3</v>
      </c>
      <c r="C388" s="121">
        <v>0.001015004097923048</v>
      </c>
      <c r="D388" s="86" t="s">
        <v>3798</v>
      </c>
      <c r="E388" s="86" t="b">
        <v>0</v>
      </c>
      <c r="F388" s="86" t="b">
        <v>0</v>
      </c>
      <c r="G388" s="86" t="b">
        <v>0</v>
      </c>
    </row>
    <row r="389" spans="1:7" ht="15">
      <c r="A389" s="86" t="s">
        <v>350</v>
      </c>
      <c r="B389" s="86">
        <v>3</v>
      </c>
      <c r="C389" s="121">
        <v>0.001015004097923048</v>
      </c>
      <c r="D389" s="86" t="s">
        <v>3798</v>
      </c>
      <c r="E389" s="86" t="b">
        <v>0</v>
      </c>
      <c r="F389" s="86" t="b">
        <v>0</v>
      </c>
      <c r="G389" s="86" t="b">
        <v>0</v>
      </c>
    </row>
    <row r="390" spans="1:7" ht="15">
      <c r="A390" s="86" t="s">
        <v>3444</v>
      </c>
      <c r="B390" s="86">
        <v>3</v>
      </c>
      <c r="C390" s="121">
        <v>0.001015004097923048</v>
      </c>
      <c r="D390" s="86" t="s">
        <v>3798</v>
      </c>
      <c r="E390" s="86" t="b">
        <v>0</v>
      </c>
      <c r="F390" s="86" t="b">
        <v>0</v>
      </c>
      <c r="G390" s="86" t="b">
        <v>0</v>
      </c>
    </row>
    <row r="391" spans="1:7" ht="15">
      <c r="A391" s="86" t="s">
        <v>3445</v>
      </c>
      <c r="B391" s="86">
        <v>3</v>
      </c>
      <c r="C391" s="121">
        <v>0.001015004097923048</v>
      </c>
      <c r="D391" s="86" t="s">
        <v>3798</v>
      </c>
      <c r="E391" s="86" t="b">
        <v>0</v>
      </c>
      <c r="F391" s="86" t="b">
        <v>0</v>
      </c>
      <c r="G391" s="86" t="b">
        <v>0</v>
      </c>
    </row>
    <row r="392" spans="1:7" ht="15">
      <c r="A392" s="86" t="s">
        <v>3446</v>
      </c>
      <c r="B392" s="86">
        <v>3</v>
      </c>
      <c r="C392" s="121">
        <v>0.001015004097923048</v>
      </c>
      <c r="D392" s="86" t="s">
        <v>3798</v>
      </c>
      <c r="E392" s="86" t="b">
        <v>0</v>
      </c>
      <c r="F392" s="86" t="b">
        <v>0</v>
      </c>
      <c r="G392" s="86" t="b">
        <v>0</v>
      </c>
    </row>
    <row r="393" spans="1:7" ht="15">
      <c r="A393" s="86" t="s">
        <v>3447</v>
      </c>
      <c r="B393" s="86">
        <v>3</v>
      </c>
      <c r="C393" s="121">
        <v>0.001015004097923048</v>
      </c>
      <c r="D393" s="86" t="s">
        <v>3798</v>
      </c>
      <c r="E393" s="86" t="b">
        <v>0</v>
      </c>
      <c r="F393" s="86" t="b">
        <v>0</v>
      </c>
      <c r="G393" s="86" t="b">
        <v>0</v>
      </c>
    </row>
    <row r="394" spans="1:7" ht="15">
      <c r="A394" s="86" t="s">
        <v>3448</v>
      </c>
      <c r="B394" s="86">
        <v>3</v>
      </c>
      <c r="C394" s="121">
        <v>0.001015004097923048</v>
      </c>
      <c r="D394" s="86" t="s">
        <v>3798</v>
      </c>
      <c r="E394" s="86" t="b">
        <v>0</v>
      </c>
      <c r="F394" s="86" t="b">
        <v>0</v>
      </c>
      <c r="G394" s="86" t="b">
        <v>0</v>
      </c>
    </row>
    <row r="395" spans="1:7" ht="15">
      <c r="A395" s="86" t="s">
        <v>3449</v>
      </c>
      <c r="B395" s="86">
        <v>3</v>
      </c>
      <c r="C395" s="121">
        <v>0.001015004097923048</v>
      </c>
      <c r="D395" s="86" t="s">
        <v>3798</v>
      </c>
      <c r="E395" s="86" t="b">
        <v>0</v>
      </c>
      <c r="F395" s="86" t="b">
        <v>0</v>
      </c>
      <c r="G395" s="86" t="b">
        <v>0</v>
      </c>
    </row>
    <row r="396" spans="1:7" ht="15">
      <c r="A396" s="86" t="s">
        <v>3450</v>
      </c>
      <c r="B396" s="86">
        <v>3</v>
      </c>
      <c r="C396" s="121">
        <v>0.001015004097923048</v>
      </c>
      <c r="D396" s="86" t="s">
        <v>3798</v>
      </c>
      <c r="E396" s="86" t="b">
        <v>0</v>
      </c>
      <c r="F396" s="86" t="b">
        <v>0</v>
      </c>
      <c r="G396" s="86" t="b">
        <v>0</v>
      </c>
    </row>
    <row r="397" spans="1:7" ht="15">
      <c r="A397" s="86" t="s">
        <v>3451</v>
      </c>
      <c r="B397" s="86">
        <v>3</v>
      </c>
      <c r="C397" s="121">
        <v>0.001015004097923048</v>
      </c>
      <c r="D397" s="86" t="s">
        <v>3798</v>
      </c>
      <c r="E397" s="86" t="b">
        <v>0</v>
      </c>
      <c r="F397" s="86" t="b">
        <v>0</v>
      </c>
      <c r="G397" s="86" t="b">
        <v>0</v>
      </c>
    </row>
    <row r="398" spans="1:7" ht="15">
      <c r="A398" s="86" t="s">
        <v>3452</v>
      </c>
      <c r="B398" s="86">
        <v>3</v>
      </c>
      <c r="C398" s="121">
        <v>0.001015004097923048</v>
      </c>
      <c r="D398" s="86" t="s">
        <v>3798</v>
      </c>
      <c r="E398" s="86" t="b">
        <v>0</v>
      </c>
      <c r="F398" s="86" t="b">
        <v>0</v>
      </c>
      <c r="G398" s="86" t="b">
        <v>0</v>
      </c>
    </row>
    <row r="399" spans="1:7" ht="15">
      <c r="A399" s="86" t="s">
        <v>3453</v>
      </c>
      <c r="B399" s="86">
        <v>3</v>
      </c>
      <c r="C399" s="121">
        <v>0.001015004097923048</v>
      </c>
      <c r="D399" s="86" t="s">
        <v>3798</v>
      </c>
      <c r="E399" s="86" t="b">
        <v>0</v>
      </c>
      <c r="F399" s="86" t="b">
        <v>0</v>
      </c>
      <c r="G399" s="86" t="b">
        <v>0</v>
      </c>
    </row>
    <row r="400" spans="1:7" ht="15">
      <c r="A400" s="86" t="s">
        <v>3454</v>
      </c>
      <c r="B400" s="86">
        <v>3</v>
      </c>
      <c r="C400" s="121">
        <v>0.001015004097923048</v>
      </c>
      <c r="D400" s="86" t="s">
        <v>3798</v>
      </c>
      <c r="E400" s="86" t="b">
        <v>0</v>
      </c>
      <c r="F400" s="86" t="b">
        <v>0</v>
      </c>
      <c r="G400" s="86" t="b">
        <v>0</v>
      </c>
    </row>
    <row r="401" spans="1:7" ht="15">
      <c r="A401" s="86" t="s">
        <v>3455</v>
      </c>
      <c r="B401" s="86">
        <v>3</v>
      </c>
      <c r="C401" s="121">
        <v>0.001015004097923048</v>
      </c>
      <c r="D401" s="86" t="s">
        <v>3798</v>
      </c>
      <c r="E401" s="86" t="b">
        <v>0</v>
      </c>
      <c r="F401" s="86" t="b">
        <v>0</v>
      </c>
      <c r="G401" s="86" t="b">
        <v>0</v>
      </c>
    </row>
    <row r="402" spans="1:7" ht="15">
      <c r="A402" s="86" t="s">
        <v>3456</v>
      </c>
      <c r="B402" s="86">
        <v>3</v>
      </c>
      <c r="C402" s="121">
        <v>0.001015004097923048</v>
      </c>
      <c r="D402" s="86" t="s">
        <v>3798</v>
      </c>
      <c r="E402" s="86" t="b">
        <v>0</v>
      </c>
      <c r="F402" s="86" t="b">
        <v>0</v>
      </c>
      <c r="G402" s="86" t="b">
        <v>0</v>
      </c>
    </row>
    <row r="403" spans="1:7" ht="15">
      <c r="A403" s="86" t="s">
        <v>3457</v>
      </c>
      <c r="B403" s="86">
        <v>3</v>
      </c>
      <c r="C403" s="121">
        <v>0.001015004097923048</v>
      </c>
      <c r="D403" s="86" t="s">
        <v>3798</v>
      </c>
      <c r="E403" s="86" t="b">
        <v>0</v>
      </c>
      <c r="F403" s="86" t="b">
        <v>0</v>
      </c>
      <c r="G403" s="86" t="b">
        <v>0</v>
      </c>
    </row>
    <row r="404" spans="1:7" ht="15">
      <c r="A404" s="86" t="s">
        <v>3458</v>
      </c>
      <c r="B404" s="86">
        <v>3</v>
      </c>
      <c r="C404" s="121">
        <v>0.001015004097923048</v>
      </c>
      <c r="D404" s="86" t="s">
        <v>3798</v>
      </c>
      <c r="E404" s="86" t="b">
        <v>0</v>
      </c>
      <c r="F404" s="86" t="b">
        <v>0</v>
      </c>
      <c r="G404" s="86" t="b">
        <v>0</v>
      </c>
    </row>
    <row r="405" spans="1:7" ht="15">
      <c r="A405" s="86" t="s">
        <v>3459</v>
      </c>
      <c r="B405" s="86">
        <v>3</v>
      </c>
      <c r="C405" s="121">
        <v>0.001015004097923048</v>
      </c>
      <c r="D405" s="86" t="s">
        <v>3798</v>
      </c>
      <c r="E405" s="86" t="b">
        <v>0</v>
      </c>
      <c r="F405" s="86" t="b">
        <v>0</v>
      </c>
      <c r="G405" s="86" t="b">
        <v>0</v>
      </c>
    </row>
    <row r="406" spans="1:7" ht="15">
      <c r="A406" s="86" t="s">
        <v>3460</v>
      </c>
      <c r="B406" s="86">
        <v>3</v>
      </c>
      <c r="C406" s="121">
        <v>0.001015004097923048</v>
      </c>
      <c r="D406" s="86" t="s">
        <v>3798</v>
      </c>
      <c r="E406" s="86" t="b">
        <v>0</v>
      </c>
      <c r="F406" s="86" t="b">
        <v>0</v>
      </c>
      <c r="G406" s="86" t="b">
        <v>0</v>
      </c>
    </row>
    <row r="407" spans="1:7" ht="15">
      <c r="A407" s="86" t="s">
        <v>3461</v>
      </c>
      <c r="B407" s="86">
        <v>3</v>
      </c>
      <c r="C407" s="121">
        <v>0.001015004097923048</v>
      </c>
      <c r="D407" s="86" t="s">
        <v>3798</v>
      </c>
      <c r="E407" s="86" t="b">
        <v>0</v>
      </c>
      <c r="F407" s="86" t="b">
        <v>0</v>
      </c>
      <c r="G407" s="86" t="b">
        <v>0</v>
      </c>
    </row>
    <row r="408" spans="1:7" ht="15">
      <c r="A408" s="86" t="s">
        <v>3462</v>
      </c>
      <c r="B408" s="86">
        <v>3</v>
      </c>
      <c r="C408" s="121">
        <v>0.001015004097923048</v>
      </c>
      <c r="D408" s="86" t="s">
        <v>3798</v>
      </c>
      <c r="E408" s="86" t="b">
        <v>0</v>
      </c>
      <c r="F408" s="86" t="b">
        <v>0</v>
      </c>
      <c r="G408" s="86" t="b">
        <v>0</v>
      </c>
    </row>
    <row r="409" spans="1:7" ht="15">
      <c r="A409" s="86" t="s">
        <v>3463</v>
      </c>
      <c r="B409" s="86">
        <v>3</v>
      </c>
      <c r="C409" s="121">
        <v>0.001015004097923048</v>
      </c>
      <c r="D409" s="86" t="s">
        <v>3798</v>
      </c>
      <c r="E409" s="86" t="b">
        <v>0</v>
      </c>
      <c r="F409" s="86" t="b">
        <v>0</v>
      </c>
      <c r="G409" s="86" t="b">
        <v>0</v>
      </c>
    </row>
    <row r="410" spans="1:7" ht="15">
      <c r="A410" s="86" t="s">
        <v>3464</v>
      </c>
      <c r="B410" s="86">
        <v>3</v>
      </c>
      <c r="C410" s="121">
        <v>0.001015004097923048</v>
      </c>
      <c r="D410" s="86" t="s">
        <v>3798</v>
      </c>
      <c r="E410" s="86" t="b">
        <v>0</v>
      </c>
      <c r="F410" s="86" t="b">
        <v>0</v>
      </c>
      <c r="G410" s="86" t="b">
        <v>0</v>
      </c>
    </row>
    <row r="411" spans="1:7" ht="15">
      <c r="A411" s="86" t="s">
        <v>3465</v>
      </c>
      <c r="B411" s="86">
        <v>3</v>
      </c>
      <c r="C411" s="121">
        <v>0.001015004097923048</v>
      </c>
      <c r="D411" s="86" t="s">
        <v>3798</v>
      </c>
      <c r="E411" s="86" t="b">
        <v>0</v>
      </c>
      <c r="F411" s="86" t="b">
        <v>0</v>
      </c>
      <c r="G411" s="86" t="b">
        <v>0</v>
      </c>
    </row>
    <row r="412" spans="1:7" ht="15">
      <c r="A412" s="86" t="s">
        <v>281</v>
      </c>
      <c r="B412" s="86">
        <v>3</v>
      </c>
      <c r="C412" s="121">
        <v>0.001015004097923048</v>
      </c>
      <c r="D412" s="86" t="s">
        <v>3798</v>
      </c>
      <c r="E412" s="86" t="b">
        <v>0</v>
      </c>
      <c r="F412" s="86" t="b">
        <v>0</v>
      </c>
      <c r="G412" s="86" t="b">
        <v>0</v>
      </c>
    </row>
    <row r="413" spans="1:7" ht="15">
      <c r="A413" s="86" t="s">
        <v>3466</v>
      </c>
      <c r="B413" s="86">
        <v>3</v>
      </c>
      <c r="C413" s="121">
        <v>0.001015004097923048</v>
      </c>
      <c r="D413" s="86" t="s">
        <v>3798</v>
      </c>
      <c r="E413" s="86" t="b">
        <v>0</v>
      </c>
      <c r="F413" s="86" t="b">
        <v>0</v>
      </c>
      <c r="G413" s="86" t="b">
        <v>0</v>
      </c>
    </row>
    <row r="414" spans="1:7" ht="15">
      <c r="A414" s="86" t="s">
        <v>345</v>
      </c>
      <c r="B414" s="86">
        <v>3</v>
      </c>
      <c r="C414" s="121">
        <v>0.001015004097923048</v>
      </c>
      <c r="D414" s="86" t="s">
        <v>3798</v>
      </c>
      <c r="E414" s="86" t="b">
        <v>0</v>
      </c>
      <c r="F414" s="86" t="b">
        <v>0</v>
      </c>
      <c r="G414" s="86" t="b">
        <v>0</v>
      </c>
    </row>
    <row r="415" spans="1:7" ht="15">
      <c r="A415" s="86" t="s">
        <v>3467</v>
      </c>
      <c r="B415" s="86">
        <v>3</v>
      </c>
      <c r="C415" s="121">
        <v>0.001015004097923048</v>
      </c>
      <c r="D415" s="86" t="s">
        <v>3798</v>
      </c>
      <c r="E415" s="86" t="b">
        <v>0</v>
      </c>
      <c r="F415" s="86" t="b">
        <v>0</v>
      </c>
      <c r="G415" s="86" t="b">
        <v>0</v>
      </c>
    </row>
    <row r="416" spans="1:7" ht="15">
      <c r="A416" s="86" t="s">
        <v>3468</v>
      </c>
      <c r="B416" s="86">
        <v>3</v>
      </c>
      <c r="C416" s="121">
        <v>0.001015004097923048</v>
      </c>
      <c r="D416" s="86" t="s">
        <v>3798</v>
      </c>
      <c r="E416" s="86" t="b">
        <v>0</v>
      </c>
      <c r="F416" s="86" t="b">
        <v>0</v>
      </c>
      <c r="G416" s="86" t="b">
        <v>0</v>
      </c>
    </row>
    <row r="417" spans="1:7" ht="15">
      <c r="A417" s="86" t="s">
        <v>3469</v>
      </c>
      <c r="B417" s="86">
        <v>3</v>
      </c>
      <c r="C417" s="121">
        <v>0.001015004097923048</v>
      </c>
      <c r="D417" s="86" t="s">
        <v>3798</v>
      </c>
      <c r="E417" s="86" t="b">
        <v>1</v>
      </c>
      <c r="F417" s="86" t="b">
        <v>0</v>
      </c>
      <c r="G417" s="86" t="b">
        <v>0</v>
      </c>
    </row>
    <row r="418" spans="1:7" ht="15">
      <c r="A418" s="86" t="s">
        <v>3470</v>
      </c>
      <c r="B418" s="86">
        <v>3</v>
      </c>
      <c r="C418" s="121">
        <v>0.001015004097923048</v>
      </c>
      <c r="D418" s="86" t="s">
        <v>3798</v>
      </c>
      <c r="E418" s="86" t="b">
        <v>0</v>
      </c>
      <c r="F418" s="86" t="b">
        <v>0</v>
      </c>
      <c r="G418" s="86" t="b">
        <v>0</v>
      </c>
    </row>
    <row r="419" spans="1:7" ht="15">
      <c r="A419" s="86" t="s">
        <v>3471</v>
      </c>
      <c r="B419" s="86">
        <v>3</v>
      </c>
      <c r="C419" s="121">
        <v>0.001015004097923048</v>
      </c>
      <c r="D419" s="86" t="s">
        <v>3798</v>
      </c>
      <c r="E419" s="86" t="b">
        <v>0</v>
      </c>
      <c r="F419" s="86" t="b">
        <v>0</v>
      </c>
      <c r="G419" s="86" t="b">
        <v>0</v>
      </c>
    </row>
    <row r="420" spans="1:7" ht="15">
      <c r="A420" s="86" t="s">
        <v>3472</v>
      </c>
      <c r="B420" s="86">
        <v>3</v>
      </c>
      <c r="C420" s="121">
        <v>0.001015004097923048</v>
      </c>
      <c r="D420" s="86" t="s">
        <v>3798</v>
      </c>
      <c r="E420" s="86" t="b">
        <v>0</v>
      </c>
      <c r="F420" s="86" t="b">
        <v>0</v>
      </c>
      <c r="G420" s="86" t="b">
        <v>0</v>
      </c>
    </row>
    <row r="421" spans="1:7" ht="15">
      <c r="A421" s="86" t="s">
        <v>3473</v>
      </c>
      <c r="B421" s="86">
        <v>3</v>
      </c>
      <c r="C421" s="121">
        <v>0.001015004097923048</v>
      </c>
      <c r="D421" s="86" t="s">
        <v>3798</v>
      </c>
      <c r="E421" s="86" t="b">
        <v>0</v>
      </c>
      <c r="F421" s="86" t="b">
        <v>0</v>
      </c>
      <c r="G421" s="86" t="b">
        <v>0</v>
      </c>
    </row>
    <row r="422" spans="1:7" ht="15">
      <c r="A422" s="86" t="s">
        <v>3474</v>
      </c>
      <c r="B422" s="86">
        <v>3</v>
      </c>
      <c r="C422" s="121">
        <v>0.001015004097923048</v>
      </c>
      <c r="D422" s="86" t="s">
        <v>3798</v>
      </c>
      <c r="E422" s="86" t="b">
        <v>0</v>
      </c>
      <c r="F422" s="86" t="b">
        <v>0</v>
      </c>
      <c r="G422" s="86" t="b">
        <v>0</v>
      </c>
    </row>
    <row r="423" spans="1:7" ht="15">
      <c r="A423" s="86" t="s">
        <v>3475</v>
      </c>
      <c r="B423" s="86">
        <v>3</v>
      </c>
      <c r="C423" s="121">
        <v>0.001015004097923048</v>
      </c>
      <c r="D423" s="86" t="s">
        <v>3798</v>
      </c>
      <c r="E423" s="86" t="b">
        <v>0</v>
      </c>
      <c r="F423" s="86" t="b">
        <v>0</v>
      </c>
      <c r="G423" s="86" t="b">
        <v>0</v>
      </c>
    </row>
    <row r="424" spans="1:7" ht="15">
      <c r="A424" s="86" t="s">
        <v>3476</v>
      </c>
      <c r="B424" s="86">
        <v>3</v>
      </c>
      <c r="C424" s="121">
        <v>0.001015004097923048</v>
      </c>
      <c r="D424" s="86" t="s">
        <v>3798</v>
      </c>
      <c r="E424" s="86" t="b">
        <v>0</v>
      </c>
      <c r="F424" s="86" t="b">
        <v>0</v>
      </c>
      <c r="G424" s="86" t="b">
        <v>0</v>
      </c>
    </row>
    <row r="425" spans="1:7" ht="15">
      <c r="A425" s="86" t="s">
        <v>3477</v>
      </c>
      <c r="B425" s="86">
        <v>3</v>
      </c>
      <c r="C425" s="121">
        <v>0.001015004097923048</v>
      </c>
      <c r="D425" s="86" t="s">
        <v>3798</v>
      </c>
      <c r="E425" s="86" t="b">
        <v>0</v>
      </c>
      <c r="F425" s="86" t="b">
        <v>0</v>
      </c>
      <c r="G425" s="86" t="b">
        <v>0</v>
      </c>
    </row>
    <row r="426" spans="1:7" ht="15">
      <c r="A426" s="86" t="s">
        <v>3478</v>
      </c>
      <c r="B426" s="86">
        <v>3</v>
      </c>
      <c r="C426" s="121">
        <v>0.001015004097923048</v>
      </c>
      <c r="D426" s="86" t="s">
        <v>3798</v>
      </c>
      <c r="E426" s="86" t="b">
        <v>0</v>
      </c>
      <c r="F426" s="86" t="b">
        <v>0</v>
      </c>
      <c r="G426" s="86" t="b">
        <v>0</v>
      </c>
    </row>
    <row r="427" spans="1:7" ht="15">
      <c r="A427" s="86" t="s">
        <v>3479</v>
      </c>
      <c r="B427" s="86">
        <v>3</v>
      </c>
      <c r="C427" s="121">
        <v>0.001015004097923048</v>
      </c>
      <c r="D427" s="86" t="s">
        <v>3798</v>
      </c>
      <c r="E427" s="86" t="b">
        <v>0</v>
      </c>
      <c r="F427" s="86" t="b">
        <v>0</v>
      </c>
      <c r="G427" s="86" t="b">
        <v>0</v>
      </c>
    </row>
    <row r="428" spans="1:7" ht="15">
      <c r="A428" s="86" t="s">
        <v>3480</v>
      </c>
      <c r="B428" s="86">
        <v>3</v>
      </c>
      <c r="C428" s="121">
        <v>0.001015004097923048</v>
      </c>
      <c r="D428" s="86" t="s">
        <v>3798</v>
      </c>
      <c r="E428" s="86" t="b">
        <v>0</v>
      </c>
      <c r="F428" s="86" t="b">
        <v>0</v>
      </c>
      <c r="G428" s="86" t="b">
        <v>0</v>
      </c>
    </row>
    <row r="429" spans="1:7" ht="15">
      <c r="A429" s="86" t="s">
        <v>3481</v>
      </c>
      <c r="B429" s="86">
        <v>3</v>
      </c>
      <c r="C429" s="121">
        <v>0.001015004097923048</v>
      </c>
      <c r="D429" s="86" t="s">
        <v>3798</v>
      </c>
      <c r="E429" s="86" t="b">
        <v>0</v>
      </c>
      <c r="F429" s="86" t="b">
        <v>0</v>
      </c>
      <c r="G429" s="86" t="b">
        <v>0</v>
      </c>
    </row>
    <row r="430" spans="1:7" ht="15">
      <c r="A430" s="86" t="s">
        <v>3482</v>
      </c>
      <c r="B430" s="86">
        <v>3</v>
      </c>
      <c r="C430" s="121">
        <v>0.001015004097923048</v>
      </c>
      <c r="D430" s="86" t="s">
        <v>3798</v>
      </c>
      <c r="E430" s="86" t="b">
        <v>0</v>
      </c>
      <c r="F430" s="86" t="b">
        <v>0</v>
      </c>
      <c r="G430" s="86" t="b">
        <v>0</v>
      </c>
    </row>
    <row r="431" spans="1:7" ht="15">
      <c r="A431" s="86" t="s">
        <v>3483</v>
      </c>
      <c r="B431" s="86">
        <v>3</v>
      </c>
      <c r="C431" s="121">
        <v>0.001015004097923048</v>
      </c>
      <c r="D431" s="86" t="s">
        <v>3798</v>
      </c>
      <c r="E431" s="86" t="b">
        <v>0</v>
      </c>
      <c r="F431" s="86" t="b">
        <v>0</v>
      </c>
      <c r="G431" s="86" t="b">
        <v>0</v>
      </c>
    </row>
    <row r="432" spans="1:7" ht="15">
      <c r="A432" s="86" t="s">
        <v>3484</v>
      </c>
      <c r="B432" s="86">
        <v>3</v>
      </c>
      <c r="C432" s="121">
        <v>0.001015004097923048</v>
      </c>
      <c r="D432" s="86" t="s">
        <v>3798</v>
      </c>
      <c r="E432" s="86" t="b">
        <v>0</v>
      </c>
      <c r="F432" s="86" t="b">
        <v>0</v>
      </c>
      <c r="G432" s="86" t="b">
        <v>0</v>
      </c>
    </row>
    <row r="433" spans="1:7" ht="15">
      <c r="A433" s="86" t="s">
        <v>3485</v>
      </c>
      <c r="B433" s="86">
        <v>3</v>
      </c>
      <c r="C433" s="121">
        <v>0.001015004097923048</v>
      </c>
      <c r="D433" s="86" t="s">
        <v>3798</v>
      </c>
      <c r="E433" s="86" t="b">
        <v>0</v>
      </c>
      <c r="F433" s="86" t="b">
        <v>0</v>
      </c>
      <c r="G433" s="86" t="b">
        <v>0</v>
      </c>
    </row>
    <row r="434" spans="1:7" ht="15">
      <c r="A434" s="86" t="s">
        <v>3486</v>
      </c>
      <c r="B434" s="86">
        <v>3</v>
      </c>
      <c r="C434" s="121">
        <v>0.001015004097923048</v>
      </c>
      <c r="D434" s="86" t="s">
        <v>3798</v>
      </c>
      <c r="E434" s="86" t="b">
        <v>0</v>
      </c>
      <c r="F434" s="86" t="b">
        <v>0</v>
      </c>
      <c r="G434" s="86" t="b">
        <v>0</v>
      </c>
    </row>
    <row r="435" spans="1:7" ht="15">
      <c r="A435" s="86" t="s">
        <v>3487</v>
      </c>
      <c r="B435" s="86">
        <v>3</v>
      </c>
      <c r="C435" s="121">
        <v>0.001015004097923048</v>
      </c>
      <c r="D435" s="86" t="s">
        <v>3798</v>
      </c>
      <c r="E435" s="86" t="b">
        <v>0</v>
      </c>
      <c r="F435" s="86" t="b">
        <v>0</v>
      </c>
      <c r="G435" s="86" t="b">
        <v>0</v>
      </c>
    </row>
    <row r="436" spans="1:7" ht="15">
      <c r="A436" s="86" t="s">
        <v>3488</v>
      </c>
      <c r="B436" s="86">
        <v>3</v>
      </c>
      <c r="C436" s="121">
        <v>0.001015004097923048</v>
      </c>
      <c r="D436" s="86" t="s">
        <v>3798</v>
      </c>
      <c r="E436" s="86" t="b">
        <v>0</v>
      </c>
      <c r="F436" s="86" t="b">
        <v>0</v>
      </c>
      <c r="G436" s="86" t="b">
        <v>0</v>
      </c>
    </row>
    <row r="437" spans="1:7" ht="15">
      <c r="A437" s="86" t="s">
        <v>3489</v>
      </c>
      <c r="B437" s="86">
        <v>3</v>
      </c>
      <c r="C437" s="121">
        <v>0.001015004097923048</v>
      </c>
      <c r="D437" s="86" t="s">
        <v>3798</v>
      </c>
      <c r="E437" s="86" t="b">
        <v>0</v>
      </c>
      <c r="F437" s="86" t="b">
        <v>0</v>
      </c>
      <c r="G437" s="86" t="b">
        <v>0</v>
      </c>
    </row>
    <row r="438" spans="1:7" ht="15">
      <c r="A438" s="86" t="s">
        <v>3490</v>
      </c>
      <c r="B438" s="86">
        <v>3</v>
      </c>
      <c r="C438" s="121">
        <v>0.001015004097923048</v>
      </c>
      <c r="D438" s="86" t="s">
        <v>3798</v>
      </c>
      <c r="E438" s="86" t="b">
        <v>0</v>
      </c>
      <c r="F438" s="86" t="b">
        <v>0</v>
      </c>
      <c r="G438" s="86" t="b">
        <v>0</v>
      </c>
    </row>
    <row r="439" spans="1:7" ht="15">
      <c r="A439" s="86" t="s">
        <v>3491</v>
      </c>
      <c r="B439" s="86">
        <v>3</v>
      </c>
      <c r="C439" s="121">
        <v>0.001015004097923048</v>
      </c>
      <c r="D439" s="86" t="s">
        <v>3798</v>
      </c>
      <c r="E439" s="86" t="b">
        <v>0</v>
      </c>
      <c r="F439" s="86" t="b">
        <v>0</v>
      </c>
      <c r="G439" s="86" t="b">
        <v>0</v>
      </c>
    </row>
    <row r="440" spans="1:7" ht="15">
      <c r="A440" s="86" t="s">
        <v>3492</v>
      </c>
      <c r="B440" s="86">
        <v>3</v>
      </c>
      <c r="C440" s="121">
        <v>0.001015004097923048</v>
      </c>
      <c r="D440" s="86" t="s">
        <v>3798</v>
      </c>
      <c r="E440" s="86" t="b">
        <v>1</v>
      </c>
      <c r="F440" s="86" t="b">
        <v>0</v>
      </c>
      <c r="G440" s="86" t="b">
        <v>0</v>
      </c>
    </row>
    <row r="441" spans="1:7" ht="15">
      <c r="A441" s="86" t="s">
        <v>3493</v>
      </c>
      <c r="B441" s="86">
        <v>3</v>
      </c>
      <c r="C441" s="121">
        <v>0.001015004097923048</v>
      </c>
      <c r="D441" s="86" t="s">
        <v>3798</v>
      </c>
      <c r="E441" s="86" t="b">
        <v>0</v>
      </c>
      <c r="F441" s="86" t="b">
        <v>0</v>
      </c>
      <c r="G441" s="86" t="b">
        <v>0</v>
      </c>
    </row>
    <row r="442" spans="1:7" ht="15">
      <c r="A442" s="86" t="s">
        <v>3494</v>
      </c>
      <c r="B442" s="86">
        <v>3</v>
      </c>
      <c r="C442" s="121">
        <v>0.001015004097923048</v>
      </c>
      <c r="D442" s="86" t="s">
        <v>3798</v>
      </c>
      <c r="E442" s="86" t="b">
        <v>0</v>
      </c>
      <c r="F442" s="86" t="b">
        <v>0</v>
      </c>
      <c r="G442" s="86" t="b">
        <v>0</v>
      </c>
    </row>
    <row r="443" spans="1:7" ht="15">
      <c r="A443" s="86" t="s">
        <v>3495</v>
      </c>
      <c r="B443" s="86">
        <v>3</v>
      </c>
      <c r="C443" s="121">
        <v>0.001015004097923048</v>
      </c>
      <c r="D443" s="86" t="s">
        <v>3798</v>
      </c>
      <c r="E443" s="86" t="b">
        <v>0</v>
      </c>
      <c r="F443" s="86" t="b">
        <v>0</v>
      </c>
      <c r="G443" s="86" t="b">
        <v>0</v>
      </c>
    </row>
    <row r="444" spans="1:7" ht="15">
      <c r="A444" s="86" t="s">
        <v>316</v>
      </c>
      <c r="B444" s="86">
        <v>3</v>
      </c>
      <c r="C444" s="121">
        <v>0.001015004097923048</v>
      </c>
      <c r="D444" s="86" t="s">
        <v>3798</v>
      </c>
      <c r="E444" s="86" t="b">
        <v>0</v>
      </c>
      <c r="F444" s="86" t="b">
        <v>0</v>
      </c>
      <c r="G444" s="86" t="b">
        <v>0</v>
      </c>
    </row>
    <row r="445" spans="1:7" ht="15">
      <c r="A445" s="86" t="s">
        <v>3496</v>
      </c>
      <c r="B445" s="86">
        <v>3</v>
      </c>
      <c r="C445" s="121">
        <v>0.001015004097923048</v>
      </c>
      <c r="D445" s="86" t="s">
        <v>3798</v>
      </c>
      <c r="E445" s="86" t="b">
        <v>0</v>
      </c>
      <c r="F445" s="86" t="b">
        <v>0</v>
      </c>
      <c r="G445" s="86" t="b">
        <v>0</v>
      </c>
    </row>
    <row r="446" spans="1:7" ht="15">
      <c r="A446" s="86" t="s">
        <v>3497</v>
      </c>
      <c r="B446" s="86">
        <v>3</v>
      </c>
      <c r="C446" s="121">
        <v>0.001015004097923048</v>
      </c>
      <c r="D446" s="86" t="s">
        <v>3798</v>
      </c>
      <c r="E446" s="86" t="b">
        <v>0</v>
      </c>
      <c r="F446" s="86" t="b">
        <v>0</v>
      </c>
      <c r="G446" s="86" t="b">
        <v>0</v>
      </c>
    </row>
    <row r="447" spans="1:7" ht="15">
      <c r="A447" s="86" t="s">
        <v>3498</v>
      </c>
      <c r="B447" s="86">
        <v>3</v>
      </c>
      <c r="C447" s="121">
        <v>0.001015004097923048</v>
      </c>
      <c r="D447" s="86" t="s">
        <v>3798</v>
      </c>
      <c r="E447" s="86" t="b">
        <v>0</v>
      </c>
      <c r="F447" s="86" t="b">
        <v>0</v>
      </c>
      <c r="G447" s="86" t="b">
        <v>0</v>
      </c>
    </row>
    <row r="448" spans="1:7" ht="15">
      <c r="A448" s="86" t="s">
        <v>3499</v>
      </c>
      <c r="B448" s="86">
        <v>3</v>
      </c>
      <c r="C448" s="121">
        <v>0.001015004097923048</v>
      </c>
      <c r="D448" s="86" t="s">
        <v>3798</v>
      </c>
      <c r="E448" s="86" t="b">
        <v>0</v>
      </c>
      <c r="F448" s="86" t="b">
        <v>0</v>
      </c>
      <c r="G448" s="86" t="b">
        <v>0</v>
      </c>
    </row>
    <row r="449" spans="1:7" ht="15">
      <c r="A449" s="86" t="s">
        <v>3500</v>
      </c>
      <c r="B449" s="86">
        <v>3</v>
      </c>
      <c r="C449" s="121">
        <v>0.001015004097923048</v>
      </c>
      <c r="D449" s="86" t="s">
        <v>3798</v>
      </c>
      <c r="E449" s="86" t="b">
        <v>0</v>
      </c>
      <c r="F449" s="86" t="b">
        <v>0</v>
      </c>
      <c r="G449" s="86" t="b">
        <v>0</v>
      </c>
    </row>
    <row r="450" spans="1:7" ht="15">
      <c r="A450" s="86" t="s">
        <v>3501</v>
      </c>
      <c r="B450" s="86">
        <v>3</v>
      </c>
      <c r="C450" s="121">
        <v>0.001015004097923048</v>
      </c>
      <c r="D450" s="86" t="s">
        <v>3798</v>
      </c>
      <c r="E450" s="86" t="b">
        <v>0</v>
      </c>
      <c r="F450" s="86" t="b">
        <v>0</v>
      </c>
      <c r="G450" s="86" t="b">
        <v>0</v>
      </c>
    </row>
    <row r="451" spans="1:7" ht="15">
      <c r="A451" s="86" t="s">
        <v>3502</v>
      </c>
      <c r="B451" s="86">
        <v>3</v>
      </c>
      <c r="C451" s="121">
        <v>0.001015004097923048</v>
      </c>
      <c r="D451" s="86" t="s">
        <v>3798</v>
      </c>
      <c r="E451" s="86" t="b">
        <v>0</v>
      </c>
      <c r="F451" s="86" t="b">
        <v>0</v>
      </c>
      <c r="G451" s="86" t="b">
        <v>0</v>
      </c>
    </row>
    <row r="452" spans="1:7" ht="15">
      <c r="A452" s="86" t="s">
        <v>3503</v>
      </c>
      <c r="B452" s="86">
        <v>3</v>
      </c>
      <c r="C452" s="121">
        <v>0.001015004097923048</v>
      </c>
      <c r="D452" s="86" t="s">
        <v>3798</v>
      </c>
      <c r="E452" s="86" t="b">
        <v>0</v>
      </c>
      <c r="F452" s="86" t="b">
        <v>0</v>
      </c>
      <c r="G452" s="86" t="b">
        <v>0</v>
      </c>
    </row>
    <row r="453" spans="1:7" ht="15">
      <c r="A453" s="86" t="s">
        <v>3504</v>
      </c>
      <c r="B453" s="86">
        <v>3</v>
      </c>
      <c r="C453" s="121">
        <v>0.001015004097923048</v>
      </c>
      <c r="D453" s="86" t="s">
        <v>3798</v>
      </c>
      <c r="E453" s="86" t="b">
        <v>0</v>
      </c>
      <c r="F453" s="86" t="b">
        <v>0</v>
      </c>
      <c r="G453" s="86" t="b">
        <v>0</v>
      </c>
    </row>
    <row r="454" spans="1:7" ht="15">
      <c r="A454" s="86" t="s">
        <v>3505</v>
      </c>
      <c r="B454" s="86">
        <v>3</v>
      </c>
      <c r="C454" s="121">
        <v>0.001015004097923048</v>
      </c>
      <c r="D454" s="86" t="s">
        <v>3798</v>
      </c>
      <c r="E454" s="86" t="b">
        <v>0</v>
      </c>
      <c r="F454" s="86" t="b">
        <v>0</v>
      </c>
      <c r="G454" s="86" t="b">
        <v>0</v>
      </c>
    </row>
    <row r="455" spans="1:7" ht="15">
      <c r="A455" s="86" t="s">
        <v>3506</v>
      </c>
      <c r="B455" s="86">
        <v>3</v>
      </c>
      <c r="C455" s="121">
        <v>0.001015004097923048</v>
      </c>
      <c r="D455" s="86" t="s">
        <v>3798</v>
      </c>
      <c r="E455" s="86" t="b">
        <v>1</v>
      </c>
      <c r="F455" s="86" t="b">
        <v>0</v>
      </c>
      <c r="G455" s="86" t="b">
        <v>0</v>
      </c>
    </row>
    <row r="456" spans="1:7" ht="15">
      <c r="A456" s="86" t="s">
        <v>3507</v>
      </c>
      <c r="B456" s="86">
        <v>3</v>
      </c>
      <c r="C456" s="121">
        <v>0.001015004097923048</v>
      </c>
      <c r="D456" s="86" t="s">
        <v>3798</v>
      </c>
      <c r="E456" s="86" t="b">
        <v>0</v>
      </c>
      <c r="F456" s="86" t="b">
        <v>0</v>
      </c>
      <c r="G456" s="86" t="b">
        <v>0</v>
      </c>
    </row>
    <row r="457" spans="1:7" ht="15">
      <c r="A457" s="86" t="s">
        <v>3508</v>
      </c>
      <c r="B457" s="86">
        <v>3</v>
      </c>
      <c r="C457" s="121">
        <v>0.001015004097923048</v>
      </c>
      <c r="D457" s="86" t="s">
        <v>3798</v>
      </c>
      <c r="E457" s="86" t="b">
        <v>0</v>
      </c>
      <c r="F457" s="86" t="b">
        <v>0</v>
      </c>
      <c r="G457" s="86" t="b">
        <v>0</v>
      </c>
    </row>
    <row r="458" spans="1:7" ht="15">
      <c r="A458" s="86" t="s">
        <v>3509</v>
      </c>
      <c r="B458" s="86">
        <v>3</v>
      </c>
      <c r="C458" s="121">
        <v>0.001015004097923048</v>
      </c>
      <c r="D458" s="86" t="s">
        <v>3798</v>
      </c>
      <c r="E458" s="86" t="b">
        <v>0</v>
      </c>
      <c r="F458" s="86" t="b">
        <v>0</v>
      </c>
      <c r="G458" s="86" t="b">
        <v>0</v>
      </c>
    </row>
    <row r="459" spans="1:7" ht="15">
      <c r="A459" s="86" t="s">
        <v>3510</v>
      </c>
      <c r="B459" s="86">
        <v>3</v>
      </c>
      <c r="C459" s="121">
        <v>0.001015004097923048</v>
      </c>
      <c r="D459" s="86" t="s">
        <v>3798</v>
      </c>
      <c r="E459" s="86" t="b">
        <v>0</v>
      </c>
      <c r="F459" s="86" t="b">
        <v>0</v>
      </c>
      <c r="G459" s="86" t="b">
        <v>0</v>
      </c>
    </row>
    <row r="460" spans="1:7" ht="15">
      <c r="A460" s="86" t="s">
        <v>3511</v>
      </c>
      <c r="B460" s="86">
        <v>3</v>
      </c>
      <c r="C460" s="121">
        <v>0.001015004097923048</v>
      </c>
      <c r="D460" s="86" t="s">
        <v>3798</v>
      </c>
      <c r="E460" s="86" t="b">
        <v>0</v>
      </c>
      <c r="F460" s="86" t="b">
        <v>0</v>
      </c>
      <c r="G460" s="86" t="b">
        <v>0</v>
      </c>
    </row>
    <row r="461" spans="1:7" ht="15">
      <c r="A461" s="86" t="s">
        <v>3512</v>
      </c>
      <c r="B461" s="86">
        <v>3</v>
      </c>
      <c r="C461" s="121">
        <v>0.001015004097923048</v>
      </c>
      <c r="D461" s="86" t="s">
        <v>3798</v>
      </c>
      <c r="E461" s="86" t="b">
        <v>0</v>
      </c>
      <c r="F461" s="86" t="b">
        <v>0</v>
      </c>
      <c r="G461" s="86" t="b">
        <v>0</v>
      </c>
    </row>
    <row r="462" spans="1:7" ht="15">
      <c r="A462" s="86" t="s">
        <v>3513</v>
      </c>
      <c r="B462" s="86">
        <v>3</v>
      </c>
      <c r="C462" s="121">
        <v>0.001015004097923048</v>
      </c>
      <c r="D462" s="86" t="s">
        <v>3798</v>
      </c>
      <c r="E462" s="86" t="b">
        <v>0</v>
      </c>
      <c r="F462" s="86" t="b">
        <v>0</v>
      </c>
      <c r="G462" s="86" t="b">
        <v>0</v>
      </c>
    </row>
    <row r="463" spans="1:7" ht="15">
      <c r="A463" s="86" t="s">
        <v>3514</v>
      </c>
      <c r="B463" s="86">
        <v>3</v>
      </c>
      <c r="C463" s="121">
        <v>0.001015004097923048</v>
      </c>
      <c r="D463" s="86" t="s">
        <v>3798</v>
      </c>
      <c r="E463" s="86" t="b">
        <v>0</v>
      </c>
      <c r="F463" s="86" t="b">
        <v>0</v>
      </c>
      <c r="G463" s="86" t="b">
        <v>0</v>
      </c>
    </row>
    <row r="464" spans="1:7" ht="15">
      <c r="A464" s="86" t="s">
        <v>3515</v>
      </c>
      <c r="B464" s="86">
        <v>3</v>
      </c>
      <c r="C464" s="121">
        <v>0.001015004097923048</v>
      </c>
      <c r="D464" s="86" t="s">
        <v>3798</v>
      </c>
      <c r="E464" s="86" t="b">
        <v>0</v>
      </c>
      <c r="F464" s="86" t="b">
        <v>0</v>
      </c>
      <c r="G464" s="86" t="b">
        <v>0</v>
      </c>
    </row>
    <row r="465" spans="1:7" ht="15">
      <c r="A465" s="86" t="s">
        <v>3516</v>
      </c>
      <c r="B465" s="86">
        <v>3</v>
      </c>
      <c r="C465" s="121">
        <v>0.001015004097923048</v>
      </c>
      <c r="D465" s="86" t="s">
        <v>3798</v>
      </c>
      <c r="E465" s="86" t="b">
        <v>0</v>
      </c>
      <c r="F465" s="86" t="b">
        <v>0</v>
      </c>
      <c r="G465" s="86" t="b">
        <v>0</v>
      </c>
    </row>
    <row r="466" spans="1:7" ht="15">
      <c r="A466" s="86" t="s">
        <v>3517</v>
      </c>
      <c r="B466" s="86">
        <v>3</v>
      </c>
      <c r="C466" s="121">
        <v>0.001015004097923048</v>
      </c>
      <c r="D466" s="86" t="s">
        <v>3798</v>
      </c>
      <c r="E466" s="86" t="b">
        <v>0</v>
      </c>
      <c r="F466" s="86" t="b">
        <v>0</v>
      </c>
      <c r="G466" s="86" t="b">
        <v>0</v>
      </c>
    </row>
    <row r="467" spans="1:7" ht="15">
      <c r="A467" s="86" t="s">
        <v>3518</v>
      </c>
      <c r="B467" s="86">
        <v>3</v>
      </c>
      <c r="C467" s="121">
        <v>0.001015004097923048</v>
      </c>
      <c r="D467" s="86" t="s">
        <v>3798</v>
      </c>
      <c r="E467" s="86" t="b">
        <v>0</v>
      </c>
      <c r="F467" s="86" t="b">
        <v>0</v>
      </c>
      <c r="G467" s="86" t="b">
        <v>0</v>
      </c>
    </row>
    <row r="468" spans="1:7" ht="15">
      <c r="A468" s="86" t="s">
        <v>3519</v>
      </c>
      <c r="B468" s="86">
        <v>3</v>
      </c>
      <c r="C468" s="121">
        <v>0.001015004097923048</v>
      </c>
      <c r="D468" s="86" t="s">
        <v>3798</v>
      </c>
      <c r="E468" s="86" t="b">
        <v>0</v>
      </c>
      <c r="F468" s="86" t="b">
        <v>0</v>
      </c>
      <c r="G468" s="86" t="b">
        <v>0</v>
      </c>
    </row>
    <row r="469" spans="1:7" ht="15">
      <c r="A469" s="86" t="s">
        <v>3520</v>
      </c>
      <c r="B469" s="86">
        <v>3</v>
      </c>
      <c r="C469" s="121">
        <v>0.001015004097923048</v>
      </c>
      <c r="D469" s="86" t="s">
        <v>3798</v>
      </c>
      <c r="E469" s="86" t="b">
        <v>0</v>
      </c>
      <c r="F469" s="86" t="b">
        <v>0</v>
      </c>
      <c r="G469" s="86" t="b">
        <v>0</v>
      </c>
    </row>
    <row r="470" spans="1:7" ht="15">
      <c r="A470" s="86" t="s">
        <v>3521</v>
      </c>
      <c r="B470" s="86">
        <v>3</v>
      </c>
      <c r="C470" s="121">
        <v>0.001015004097923048</v>
      </c>
      <c r="D470" s="86" t="s">
        <v>3798</v>
      </c>
      <c r="E470" s="86" t="b">
        <v>0</v>
      </c>
      <c r="F470" s="86" t="b">
        <v>0</v>
      </c>
      <c r="G470" s="86" t="b">
        <v>0</v>
      </c>
    </row>
    <row r="471" spans="1:7" ht="15">
      <c r="A471" s="86" t="s">
        <v>3522</v>
      </c>
      <c r="B471" s="86">
        <v>3</v>
      </c>
      <c r="C471" s="121">
        <v>0.001015004097923048</v>
      </c>
      <c r="D471" s="86" t="s">
        <v>3798</v>
      </c>
      <c r="E471" s="86" t="b">
        <v>0</v>
      </c>
      <c r="F471" s="86" t="b">
        <v>0</v>
      </c>
      <c r="G471" s="86" t="b">
        <v>0</v>
      </c>
    </row>
    <row r="472" spans="1:7" ht="15">
      <c r="A472" s="86" t="s">
        <v>3523</v>
      </c>
      <c r="B472" s="86">
        <v>3</v>
      </c>
      <c r="C472" s="121">
        <v>0.001015004097923048</v>
      </c>
      <c r="D472" s="86" t="s">
        <v>3798</v>
      </c>
      <c r="E472" s="86" t="b">
        <v>0</v>
      </c>
      <c r="F472" s="86" t="b">
        <v>0</v>
      </c>
      <c r="G472" s="86" t="b">
        <v>0</v>
      </c>
    </row>
    <row r="473" spans="1:7" ht="15">
      <c r="A473" s="86" t="s">
        <v>3524</v>
      </c>
      <c r="B473" s="86">
        <v>3</v>
      </c>
      <c r="C473" s="121">
        <v>0.001015004097923048</v>
      </c>
      <c r="D473" s="86" t="s">
        <v>3798</v>
      </c>
      <c r="E473" s="86" t="b">
        <v>0</v>
      </c>
      <c r="F473" s="86" t="b">
        <v>0</v>
      </c>
      <c r="G473" s="86" t="b">
        <v>0</v>
      </c>
    </row>
    <row r="474" spans="1:7" ht="15">
      <c r="A474" s="86" t="s">
        <v>3525</v>
      </c>
      <c r="B474" s="86">
        <v>3</v>
      </c>
      <c r="C474" s="121">
        <v>0.001015004097923048</v>
      </c>
      <c r="D474" s="86" t="s">
        <v>3798</v>
      </c>
      <c r="E474" s="86" t="b">
        <v>0</v>
      </c>
      <c r="F474" s="86" t="b">
        <v>0</v>
      </c>
      <c r="G474" s="86" t="b">
        <v>0</v>
      </c>
    </row>
    <row r="475" spans="1:7" ht="15">
      <c r="A475" s="86" t="s">
        <v>3526</v>
      </c>
      <c r="B475" s="86">
        <v>3</v>
      </c>
      <c r="C475" s="121">
        <v>0.001015004097923048</v>
      </c>
      <c r="D475" s="86" t="s">
        <v>3798</v>
      </c>
      <c r="E475" s="86" t="b">
        <v>0</v>
      </c>
      <c r="F475" s="86" t="b">
        <v>0</v>
      </c>
      <c r="G475" s="86" t="b">
        <v>0</v>
      </c>
    </row>
    <row r="476" spans="1:7" ht="15">
      <c r="A476" s="86" t="s">
        <v>3527</v>
      </c>
      <c r="B476" s="86">
        <v>3</v>
      </c>
      <c r="C476" s="121">
        <v>0.001015004097923048</v>
      </c>
      <c r="D476" s="86" t="s">
        <v>3798</v>
      </c>
      <c r="E476" s="86" t="b">
        <v>0</v>
      </c>
      <c r="F476" s="86" t="b">
        <v>0</v>
      </c>
      <c r="G476" s="86" t="b">
        <v>0</v>
      </c>
    </row>
    <row r="477" spans="1:7" ht="15">
      <c r="A477" s="86" t="s">
        <v>3528</v>
      </c>
      <c r="B477" s="86">
        <v>3</v>
      </c>
      <c r="C477" s="121">
        <v>0.001015004097923048</v>
      </c>
      <c r="D477" s="86" t="s">
        <v>3798</v>
      </c>
      <c r="E477" s="86" t="b">
        <v>0</v>
      </c>
      <c r="F477" s="86" t="b">
        <v>0</v>
      </c>
      <c r="G477" s="86" t="b">
        <v>0</v>
      </c>
    </row>
    <row r="478" spans="1:7" ht="15">
      <c r="A478" s="86" t="s">
        <v>3529</v>
      </c>
      <c r="B478" s="86">
        <v>3</v>
      </c>
      <c r="C478" s="121">
        <v>0.001015004097923048</v>
      </c>
      <c r="D478" s="86" t="s">
        <v>3798</v>
      </c>
      <c r="E478" s="86" t="b">
        <v>0</v>
      </c>
      <c r="F478" s="86" t="b">
        <v>0</v>
      </c>
      <c r="G478" s="86" t="b">
        <v>0</v>
      </c>
    </row>
    <row r="479" spans="1:7" ht="15">
      <c r="A479" s="86" t="s">
        <v>338</v>
      </c>
      <c r="B479" s="86">
        <v>3</v>
      </c>
      <c r="C479" s="121">
        <v>0.001015004097923048</v>
      </c>
      <c r="D479" s="86" t="s">
        <v>3798</v>
      </c>
      <c r="E479" s="86" t="b">
        <v>0</v>
      </c>
      <c r="F479" s="86" t="b">
        <v>0</v>
      </c>
      <c r="G479" s="86" t="b">
        <v>0</v>
      </c>
    </row>
    <row r="480" spans="1:7" ht="15">
      <c r="A480" s="86" t="s">
        <v>3530</v>
      </c>
      <c r="B480" s="86">
        <v>3</v>
      </c>
      <c r="C480" s="121">
        <v>0.001015004097923048</v>
      </c>
      <c r="D480" s="86" t="s">
        <v>3798</v>
      </c>
      <c r="E480" s="86" t="b">
        <v>0</v>
      </c>
      <c r="F480" s="86" t="b">
        <v>0</v>
      </c>
      <c r="G480" s="86" t="b">
        <v>0</v>
      </c>
    </row>
    <row r="481" spans="1:7" ht="15">
      <c r="A481" s="86" t="s">
        <v>3531</v>
      </c>
      <c r="B481" s="86">
        <v>3</v>
      </c>
      <c r="C481" s="121">
        <v>0.001015004097923048</v>
      </c>
      <c r="D481" s="86" t="s">
        <v>3798</v>
      </c>
      <c r="E481" s="86" t="b">
        <v>0</v>
      </c>
      <c r="F481" s="86" t="b">
        <v>0</v>
      </c>
      <c r="G481" s="86" t="b">
        <v>0</v>
      </c>
    </row>
    <row r="482" spans="1:7" ht="15">
      <c r="A482" s="86" t="s">
        <v>3532</v>
      </c>
      <c r="B482" s="86">
        <v>3</v>
      </c>
      <c r="C482" s="121">
        <v>0.001015004097923048</v>
      </c>
      <c r="D482" s="86" t="s">
        <v>3798</v>
      </c>
      <c r="E482" s="86" t="b">
        <v>0</v>
      </c>
      <c r="F482" s="86" t="b">
        <v>0</v>
      </c>
      <c r="G482" s="86" t="b">
        <v>0</v>
      </c>
    </row>
    <row r="483" spans="1:7" ht="15">
      <c r="A483" s="86" t="s">
        <v>3533</v>
      </c>
      <c r="B483" s="86">
        <v>3</v>
      </c>
      <c r="C483" s="121">
        <v>0.001015004097923048</v>
      </c>
      <c r="D483" s="86" t="s">
        <v>3798</v>
      </c>
      <c r="E483" s="86" t="b">
        <v>0</v>
      </c>
      <c r="F483" s="86" t="b">
        <v>0</v>
      </c>
      <c r="G483" s="86" t="b">
        <v>0</v>
      </c>
    </row>
    <row r="484" spans="1:7" ht="15">
      <c r="A484" s="86" t="s">
        <v>3534</v>
      </c>
      <c r="B484" s="86">
        <v>3</v>
      </c>
      <c r="C484" s="121">
        <v>0.001015004097923048</v>
      </c>
      <c r="D484" s="86" t="s">
        <v>3798</v>
      </c>
      <c r="E484" s="86" t="b">
        <v>0</v>
      </c>
      <c r="F484" s="86" t="b">
        <v>0</v>
      </c>
      <c r="G484" s="86" t="b">
        <v>0</v>
      </c>
    </row>
    <row r="485" spans="1:7" ht="15">
      <c r="A485" s="86" t="s">
        <v>3535</v>
      </c>
      <c r="B485" s="86">
        <v>3</v>
      </c>
      <c r="C485" s="121">
        <v>0.001015004097923048</v>
      </c>
      <c r="D485" s="86" t="s">
        <v>3798</v>
      </c>
      <c r="E485" s="86" t="b">
        <v>0</v>
      </c>
      <c r="F485" s="86" t="b">
        <v>0</v>
      </c>
      <c r="G485" s="86" t="b">
        <v>0</v>
      </c>
    </row>
    <row r="486" spans="1:7" ht="15">
      <c r="A486" s="86" t="s">
        <v>3536</v>
      </c>
      <c r="B486" s="86">
        <v>3</v>
      </c>
      <c r="C486" s="121">
        <v>0.001015004097923048</v>
      </c>
      <c r="D486" s="86" t="s">
        <v>3798</v>
      </c>
      <c r="E486" s="86" t="b">
        <v>0</v>
      </c>
      <c r="F486" s="86" t="b">
        <v>0</v>
      </c>
      <c r="G486" s="86" t="b">
        <v>0</v>
      </c>
    </row>
    <row r="487" spans="1:7" ht="15">
      <c r="A487" s="86" t="s">
        <v>3537</v>
      </c>
      <c r="B487" s="86">
        <v>3</v>
      </c>
      <c r="C487" s="121">
        <v>0.001015004097923048</v>
      </c>
      <c r="D487" s="86" t="s">
        <v>3798</v>
      </c>
      <c r="E487" s="86" t="b">
        <v>0</v>
      </c>
      <c r="F487" s="86" t="b">
        <v>0</v>
      </c>
      <c r="G487" s="86" t="b">
        <v>0</v>
      </c>
    </row>
    <row r="488" spans="1:7" ht="15">
      <c r="A488" s="86" t="s">
        <v>3538</v>
      </c>
      <c r="B488" s="86">
        <v>3</v>
      </c>
      <c r="C488" s="121">
        <v>0.001015004097923048</v>
      </c>
      <c r="D488" s="86" t="s">
        <v>3798</v>
      </c>
      <c r="E488" s="86" t="b">
        <v>0</v>
      </c>
      <c r="F488" s="86" t="b">
        <v>0</v>
      </c>
      <c r="G488" s="86" t="b">
        <v>0</v>
      </c>
    </row>
    <row r="489" spans="1:7" ht="15">
      <c r="A489" s="86" t="s">
        <v>3539</v>
      </c>
      <c r="B489" s="86">
        <v>3</v>
      </c>
      <c r="C489" s="121">
        <v>0.001015004097923048</v>
      </c>
      <c r="D489" s="86" t="s">
        <v>3798</v>
      </c>
      <c r="E489" s="86" t="b">
        <v>0</v>
      </c>
      <c r="F489" s="86" t="b">
        <v>0</v>
      </c>
      <c r="G489" s="86" t="b">
        <v>0</v>
      </c>
    </row>
    <row r="490" spans="1:7" ht="15">
      <c r="A490" s="86" t="s">
        <v>3540</v>
      </c>
      <c r="B490" s="86">
        <v>3</v>
      </c>
      <c r="C490" s="121">
        <v>0.001015004097923048</v>
      </c>
      <c r="D490" s="86" t="s">
        <v>3798</v>
      </c>
      <c r="E490" s="86" t="b">
        <v>0</v>
      </c>
      <c r="F490" s="86" t="b">
        <v>0</v>
      </c>
      <c r="G490" s="86" t="b">
        <v>0</v>
      </c>
    </row>
    <row r="491" spans="1:7" ht="15">
      <c r="A491" s="86" t="s">
        <v>3541</v>
      </c>
      <c r="B491" s="86">
        <v>3</v>
      </c>
      <c r="C491" s="121">
        <v>0.001015004097923048</v>
      </c>
      <c r="D491" s="86" t="s">
        <v>3798</v>
      </c>
      <c r="E491" s="86" t="b">
        <v>0</v>
      </c>
      <c r="F491" s="86" t="b">
        <v>0</v>
      </c>
      <c r="G491" s="86" t="b">
        <v>0</v>
      </c>
    </row>
    <row r="492" spans="1:7" ht="15">
      <c r="A492" s="86" t="s">
        <v>3542</v>
      </c>
      <c r="B492" s="86">
        <v>3</v>
      </c>
      <c r="C492" s="121">
        <v>0.001015004097923048</v>
      </c>
      <c r="D492" s="86" t="s">
        <v>3798</v>
      </c>
      <c r="E492" s="86" t="b">
        <v>0</v>
      </c>
      <c r="F492" s="86" t="b">
        <v>0</v>
      </c>
      <c r="G492" s="86" t="b">
        <v>0</v>
      </c>
    </row>
    <row r="493" spans="1:7" ht="15">
      <c r="A493" s="86" t="s">
        <v>3543</v>
      </c>
      <c r="B493" s="86">
        <v>3</v>
      </c>
      <c r="C493" s="121">
        <v>0.001015004097923048</v>
      </c>
      <c r="D493" s="86" t="s">
        <v>3798</v>
      </c>
      <c r="E493" s="86" t="b">
        <v>0</v>
      </c>
      <c r="F493" s="86" t="b">
        <v>0</v>
      </c>
      <c r="G493" s="86" t="b">
        <v>0</v>
      </c>
    </row>
    <row r="494" spans="1:7" ht="15">
      <c r="A494" s="86" t="s">
        <v>3544</v>
      </c>
      <c r="B494" s="86">
        <v>3</v>
      </c>
      <c r="C494" s="121">
        <v>0.001015004097923048</v>
      </c>
      <c r="D494" s="86" t="s">
        <v>3798</v>
      </c>
      <c r="E494" s="86" t="b">
        <v>0</v>
      </c>
      <c r="F494" s="86" t="b">
        <v>0</v>
      </c>
      <c r="G494" s="86" t="b">
        <v>0</v>
      </c>
    </row>
    <row r="495" spans="1:7" ht="15">
      <c r="A495" s="86" t="s">
        <v>3545</v>
      </c>
      <c r="B495" s="86">
        <v>3</v>
      </c>
      <c r="C495" s="121">
        <v>0.001015004097923048</v>
      </c>
      <c r="D495" s="86" t="s">
        <v>3798</v>
      </c>
      <c r="E495" s="86" t="b">
        <v>0</v>
      </c>
      <c r="F495" s="86" t="b">
        <v>0</v>
      </c>
      <c r="G495" s="86" t="b">
        <v>0</v>
      </c>
    </row>
    <row r="496" spans="1:7" ht="15">
      <c r="A496" s="86" t="s">
        <v>3546</v>
      </c>
      <c r="B496" s="86">
        <v>3</v>
      </c>
      <c r="C496" s="121">
        <v>0.001015004097923048</v>
      </c>
      <c r="D496" s="86" t="s">
        <v>3798</v>
      </c>
      <c r="E496" s="86" t="b">
        <v>0</v>
      </c>
      <c r="F496" s="86" t="b">
        <v>0</v>
      </c>
      <c r="G496" s="86" t="b">
        <v>0</v>
      </c>
    </row>
    <row r="497" spans="1:7" ht="15">
      <c r="A497" s="86" t="s">
        <v>3547</v>
      </c>
      <c r="B497" s="86">
        <v>3</v>
      </c>
      <c r="C497" s="121">
        <v>0.001015004097923048</v>
      </c>
      <c r="D497" s="86" t="s">
        <v>3798</v>
      </c>
      <c r="E497" s="86" t="b">
        <v>0</v>
      </c>
      <c r="F497" s="86" t="b">
        <v>0</v>
      </c>
      <c r="G497" s="86" t="b">
        <v>0</v>
      </c>
    </row>
    <row r="498" spans="1:7" ht="15">
      <c r="A498" s="86" t="s">
        <v>3548</v>
      </c>
      <c r="B498" s="86">
        <v>3</v>
      </c>
      <c r="C498" s="121">
        <v>0.001015004097923048</v>
      </c>
      <c r="D498" s="86" t="s">
        <v>3798</v>
      </c>
      <c r="E498" s="86" t="b">
        <v>0</v>
      </c>
      <c r="F498" s="86" t="b">
        <v>0</v>
      </c>
      <c r="G498" s="86" t="b">
        <v>0</v>
      </c>
    </row>
    <row r="499" spans="1:7" ht="15">
      <c r="A499" s="86" t="s">
        <v>3549</v>
      </c>
      <c r="B499" s="86">
        <v>3</v>
      </c>
      <c r="C499" s="121">
        <v>0.001015004097923048</v>
      </c>
      <c r="D499" s="86" t="s">
        <v>3798</v>
      </c>
      <c r="E499" s="86" t="b">
        <v>0</v>
      </c>
      <c r="F499" s="86" t="b">
        <v>0</v>
      </c>
      <c r="G499" s="86" t="b">
        <v>0</v>
      </c>
    </row>
    <row r="500" spans="1:7" ht="15">
      <c r="A500" s="86" t="s">
        <v>3550</v>
      </c>
      <c r="B500" s="86">
        <v>3</v>
      </c>
      <c r="C500" s="121">
        <v>0.001015004097923048</v>
      </c>
      <c r="D500" s="86" t="s">
        <v>3798</v>
      </c>
      <c r="E500" s="86" t="b">
        <v>0</v>
      </c>
      <c r="F500" s="86" t="b">
        <v>0</v>
      </c>
      <c r="G500" s="86" t="b">
        <v>0</v>
      </c>
    </row>
    <row r="501" spans="1:7" ht="15">
      <c r="A501" s="86" t="s">
        <v>3551</v>
      </c>
      <c r="B501" s="86">
        <v>3</v>
      </c>
      <c r="C501" s="121">
        <v>0.001015004097923048</v>
      </c>
      <c r="D501" s="86" t="s">
        <v>3798</v>
      </c>
      <c r="E501" s="86" t="b">
        <v>0</v>
      </c>
      <c r="F501" s="86" t="b">
        <v>0</v>
      </c>
      <c r="G501" s="86" t="b">
        <v>0</v>
      </c>
    </row>
    <row r="502" spans="1:7" ht="15">
      <c r="A502" s="86" t="s">
        <v>3552</v>
      </c>
      <c r="B502" s="86">
        <v>3</v>
      </c>
      <c r="C502" s="121">
        <v>0.001015004097923048</v>
      </c>
      <c r="D502" s="86" t="s">
        <v>3798</v>
      </c>
      <c r="E502" s="86" t="b">
        <v>0</v>
      </c>
      <c r="F502" s="86" t="b">
        <v>0</v>
      </c>
      <c r="G502" s="86" t="b">
        <v>0</v>
      </c>
    </row>
    <row r="503" spans="1:7" ht="15">
      <c r="A503" s="86" t="s">
        <v>3553</v>
      </c>
      <c r="B503" s="86">
        <v>2</v>
      </c>
      <c r="C503" s="121">
        <v>0.000741468389988201</v>
      </c>
      <c r="D503" s="86" t="s">
        <v>3798</v>
      </c>
      <c r="E503" s="86" t="b">
        <v>0</v>
      </c>
      <c r="F503" s="86" t="b">
        <v>0</v>
      </c>
      <c r="G503" s="86" t="b">
        <v>0</v>
      </c>
    </row>
    <row r="504" spans="1:7" ht="15">
      <c r="A504" s="86" t="s">
        <v>382</v>
      </c>
      <c r="B504" s="86">
        <v>2</v>
      </c>
      <c r="C504" s="121">
        <v>0.000741468389988201</v>
      </c>
      <c r="D504" s="86" t="s">
        <v>3798</v>
      </c>
      <c r="E504" s="86" t="b">
        <v>0</v>
      </c>
      <c r="F504" s="86" t="b">
        <v>0</v>
      </c>
      <c r="G504" s="86" t="b">
        <v>0</v>
      </c>
    </row>
    <row r="505" spans="1:7" ht="15">
      <c r="A505" s="86" t="s">
        <v>3554</v>
      </c>
      <c r="B505" s="86">
        <v>2</v>
      </c>
      <c r="C505" s="121">
        <v>0.000741468389988201</v>
      </c>
      <c r="D505" s="86" t="s">
        <v>3798</v>
      </c>
      <c r="E505" s="86" t="b">
        <v>0</v>
      </c>
      <c r="F505" s="86" t="b">
        <v>0</v>
      </c>
      <c r="G505" s="86" t="b">
        <v>0</v>
      </c>
    </row>
    <row r="506" spans="1:7" ht="15">
      <c r="A506" s="86" t="s">
        <v>3555</v>
      </c>
      <c r="B506" s="86">
        <v>2</v>
      </c>
      <c r="C506" s="121">
        <v>0.000741468389988201</v>
      </c>
      <c r="D506" s="86" t="s">
        <v>3798</v>
      </c>
      <c r="E506" s="86" t="b">
        <v>0</v>
      </c>
      <c r="F506" s="86" t="b">
        <v>0</v>
      </c>
      <c r="G506" s="86" t="b">
        <v>0</v>
      </c>
    </row>
    <row r="507" spans="1:7" ht="15">
      <c r="A507" s="86" t="s">
        <v>381</v>
      </c>
      <c r="B507" s="86">
        <v>2</v>
      </c>
      <c r="C507" s="121">
        <v>0.000741468389988201</v>
      </c>
      <c r="D507" s="86" t="s">
        <v>3798</v>
      </c>
      <c r="E507" s="86" t="b">
        <v>0</v>
      </c>
      <c r="F507" s="86" t="b">
        <v>0</v>
      </c>
      <c r="G507" s="86" t="b">
        <v>0</v>
      </c>
    </row>
    <row r="508" spans="1:7" ht="15">
      <c r="A508" s="86" t="s">
        <v>3556</v>
      </c>
      <c r="B508" s="86">
        <v>2</v>
      </c>
      <c r="C508" s="121">
        <v>0.000741468389988201</v>
      </c>
      <c r="D508" s="86" t="s">
        <v>3798</v>
      </c>
      <c r="E508" s="86" t="b">
        <v>0</v>
      </c>
      <c r="F508" s="86" t="b">
        <v>0</v>
      </c>
      <c r="G508" s="86" t="b">
        <v>0</v>
      </c>
    </row>
    <row r="509" spans="1:7" ht="15">
      <c r="A509" s="86" t="s">
        <v>3557</v>
      </c>
      <c r="B509" s="86">
        <v>2</v>
      </c>
      <c r="C509" s="121">
        <v>0.000741468389988201</v>
      </c>
      <c r="D509" s="86" t="s">
        <v>3798</v>
      </c>
      <c r="E509" s="86" t="b">
        <v>0</v>
      </c>
      <c r="F509" s="86" t="b">
        <v>0</v>
      </c>
      <c r="G509" s="86" t="b">
        <v>0</v>
      </c>
    </row>
    <row r="510" spans="1:7" ht="15">
      <c r="A510" s="86" t="s">
        <v>322</v>
      </c>
      <c r="B510" s="86">
        <v>2</v>
      </c>
      <c r="C510" s="121">
        <v>0.000741468389988201</v>
      </c>
      <c r="D510" s="86" t="s">
        <v>3798</v>
      </c>
      <c r="E510" s="86" t="b">
        <v>0</v>
      </c>
      <c r="F510" s="86" t="b">
        <v>0</v>
      </c>
      <c r="G510" s="86" t="b">
        <v>0</v>
      </c>
    </row>
    <row r="511" spans="1:7" ht="15">
      <c r="A511" s="86" t="s">
        <v>3558</v>
      </c>
      <c r="B511" s="86">
        <v>2</v>
      </c>
      <c r="C511" s="121">
        <v>0.000741468389988201</v>
      </c>
      <c r="D511" s="86" t="s">
        <v>3798</v>
      </c>
      <c r="E511" s="86" t="b">
        <v>0</v>
      </c>
      <c r="F511" s="86" t="b">
        <v>0</v>
      </c>
      <c r="G511" s="86" t="b">
        <v>0</v>
      </c>
    </row>
    <row r="512" spans="1:7" ht="15">
      <c r="A512" s="86" t="s">
        <v>3559</v>
      </c>
      <c r="B512" s="86">
        <v>2</v>
      </c>
      <c r="C512" s="121">
        <v>0.000741468389988201</v>
      </c>
      <c r="D512" s="86" t="s">
        <v>3798</v>
      </c>
      <c r="E512" s="86" t="b">
        <v>0</v>
      </c>
      <c r="F512" s="86" t="b">
        <v>0</v>
      </c>
      <c r="G512" s="86" t="b">
        <v>0</v>
      </c>
    </row>
    <row r="513" spans="1:7" ht="15">
      <c r="A513" s="86" t="s">
        <v>3560</v>
      </c>
      <c r="B513" s="86">
        <v>2</v>
      </c>
      <c r="C513" s="121">
        <v>0.000741468389988201</v>
      </c>
      <c r="D513" s="86" t="s">
        <v>3798</v>
      </c>
      <c r="E513" s="86" t="b">
        <v>0</v>
      </c>
      <c r="F513" s="86" t="b">
        <v>0</v>
      </c>
      <c r="G513" s="86" t="b">
        <v>0</v>
      </c>
    </row>
    <row r="514" spans="1:7" ht="15">
      <c r="A514" s="86" t="s">
        <v>3561</v>
      </c>
      <c r="B514" s="86">
        <v>2</v>
      </c>
      <c r="C514" s="121">
        <v>0.000741468389988201</v>
      </c>
      <c r="D514" s="86" t="s">
        <v>3798</v>
      </c>
      <c r="E514" s="86" t="b">
        <v>0</v>
      </c>
      <c r="F514" s="86" t="b">
        <v>0</v>
      </c>
      <c r="G514" s="86" t="b">
        <v>0</v>
      </c>
    </row>
    <row r="515" spans="1:7" ht="15">
      <c r="A515" s="86" t="s">
        <v>3562</v>
      </c>
      <c r="B515" s="86">
        <v>2</v>
      </c>
      <c r="C515" s="121">
        <v>0.000741468389988201</v>
      </c>
      <c r="D515" s="86" t="s">
        <v>3798</v>
      </c>
      <c r="E515" s="86" t="b">
        <v>0</v>
      </c>
      <c r="F515" s="86" t="b">
        <v>0</v>
      </c>
      <c r="G515" s="86" t="b">
        <v>0</v>
      </c>
    </row>
    <row r="516" spans="1:7" ht="15">
      <c r="A516" s="86" t="s">
        <v>3563</v>
      </c>
      <c r="B516" s="86">
        <v>2</v>
      </c>
      <c r="C516" s="121">
        <v>0.000741468389988201</v>
      </c>
      <c r="D516" s="86" t="s">
        <v>3798</v>
      </c>
      <c r="E516" s="86" t="b">
        <v>0</v>
      </c>
      <c r="F516" s="86" t="b">
        <v>0</v>
      </c>
      <c r="G516" s="86" t="b">
        <v>0</v>
      </c>
    </row>
    <row r="517" spans="1:7" ht="15">
      <c r="A517" s="86" t="s">
        <v>3564</v>
      </c>
      <c r="B517" s="86">
        <v>2</v>
      </c>
      <c r="C517" s="121">
        <v>0.000741468389988201</v>
      </c>
      <c r="D517" s="86" t="s">
        <v>3798</v>
      </c>
      <c r="E517" s="86" t="b">
        <v>0</v>
      </c>
      <c r="F517" s="86" t="b">
        <v>0</v>
      </c>
      <c r="G517" s="86" t="b">
        <v>0</v>
      </c>
    </row>
    <row r="518" spans="1:7" ht="15">
      <c r="A518" s="86" t="s">
        <v>3565</v>
      </c>
      <c r="B518" s="86">
        <v>2</v>
      </c>
      <c r="C518" s="121">
        <v>0.000741468389988201</v>
      </c>
      <c r="D518" s="86" t="s">
        <v>3798</v>
      </c>
      <c r="E518" s="86" t="b">
        <v>0</v>
      </c>
      <c r="F518" s="86" t="b">
        <v>0</v>
      </c>
      <c r="G518" s="86" t="b">
        <v>0</v>
      </c>
    </row>
    <row r="519" spans="1:7" ht="15">
      <c r="A519" s="86" t="s">
        <v>3566</v>
      </c>
      <c r="B519" s="86">
        <v>2</v>
      </c>
      <c r="C519" s="121">
        <v>0.000741468389988201</v>
      </c>
      <c r="D519" s="86" t="s">
        <v>3798</v>
      </c>
      <c r="E519" s="86" t="b">
        <v>0</v>
      </c>
      <c r="F519" s="86" t="b">
        <v>0</v>
      </c>
      <c r="G519" s="86" t="b">
        <v>0</v>
      </c>
    </row>
    <row r="520" spans="1:7" ht="15">
      <c r="A520" s="86" t="s">
        <v>3567</v>
      </c>
      <c r="B520" s="86">
        <v>2</v>
      </c>
      <c r="C520" s="121">
        <v>0.000741468389988201</v>
      </c>
      <c r="D520" s="86" t="s">
        <v>3798</v>
      </c>
      <c r="E520" s="86" t="b">
        <v>0</v>
      </c>
      <c r="F520" s="86" t="b">
        <v>0</v>
      </c>
      <c r="G520" s="86" t="b">
        <v>0</v>
      </c>
    </row>
    <row r="521" spans="1:7" ht="15">
      <c r="A521" s="86" t="s">
        <v>3568</v>
      </c>
      <c r="B521" s="86">
        <v>2</v>
      </c>
      <c r="C521" s="121">
        <v>0.000741468389988201</v>
      </c>
      <c r="D521" s="86" t="s">
        <v>3798</v>
      </c>
      <c r="E521" s="86" t="b">
        <v>0</v>
      </c>
      <c r="F521" s="86" t="b">
        <v>0</v>
      </c>
      <c r="G521" s="86" t="b">
        <v>0</v>
      </c>
    </row>
    <row r="522" spans="1:7" ht="15">
      <c r="A522" s="86" t="s">
        <v>3569</v>
      </c>
      <c r="B522" s="86">
        <v>2</v>
      </c>
      <c r="C522" s="121">
        <v>0.000741468389988201</v>
      </c>
      <c r="D522" s="86" t="s">
        <v>3798</v>
      </c>
      <c r="E522" s="86" t="b">
        <v>0</v>
      </c>
      <c r="F522" s="86" t="b">
        <v>0</v>
      </c>
      <c r="G522" s="86" t="b">
        <v>0</v>
      </c>
    </row>
    <row r="523" spans="1:7" ht="15">
      <c r="A523" s="86" t="s">
        <v>3570</v>
      </c>
      <c r="B523" s="86">
        <v>2</v>
      </c>
      <c r="C523" s="121">
        <v>0.000741468389988201</v>
      </c>
      <c r="D523" s="86" t="s">
        <v>3798</v>
      </c>
      <c r="E523" s="86" t="b">
        <v>0</v>
      </c>
      <c r="F523" s="86" t="b">
        <v>0</v>
      </c>
      <c r="G523" s="86" t="b">
        <v>0</v>
      </c>
    </row>
    <row r="524" spans="1:7" ht="15">
      <c r="A524" s="86" t="s">
        <v>3571</v>
      </c>
      <c r="B524" s="86">
        <v>2</v>
      </c>
      <c r="C524" s="121">
        <v>0.000741468389988201</v>
      </c>
      <c r="D524" s="86" t="s">
        <v>3798</v>
      </c>
      <c r="E524" s="86" t="b">
        <v>0</v>
      </c>
      <c r="F524" s="86" t="b">
        <v>0</v>
      </c>
      <c r="G524" s="86" t="b">
        <v>0</v>
      </c>
    </row>
    <row r="525" spans="1:7" ht="15">
      <c r="A525" s="86" t="s">
        <v>3572</v>
      </c>
      <c r="B525" s="86">
        <v>2</v>
      </c>
      <c r="C525" s="121">
        <v>0.000741468389988201</v>
      </c>
      <c r="D525" s="86" t="s">
        <v>3798</v>
      </c>
      <c r="E525" s="86" t="b">
        <v>0</v>
      </c>
      <c r="F525" s="86" t="b">
        <v>0</v>
      </c>
      <c r="G525" s="86" t="b">
        <v>0</v>
      </c>
    </row>
    <row r="526" spans="1:7" ht="15">
      <c r="A526" s="86" t="s">
        <v>3573</v>
      </c>
      <c r="B526" s="86">
        <v>2</v>
      </c>
      <c r="C526" s="121">
        <v>0.000741468389988201</v>
      </c>
      <c r="D526" s="86" t="s">
        <v>3798</v>
      </c>
      <c r="E526" s="86" t="b">
        <v>0</v>
      </c>
      <c r="F526" s="86" t="b">
        <v>0</v>
      </c>
      <c r="G526" s="86" t="b">
        <v>0</v>
      </c>
    </row>
    <row r="527" spans="1:7" ht="15">
      <c r="A527" s="86" t="s">
        <v>3574</v>
      </c>
      <c r="B527" s="86">
        <v>2</v>
      </c>
      <c r="C527" s="121">
        <v>0.000741468389988201</v>
      </c>
      <c r="D527" s="86" t="s">
        <v>3798</v>
      </c>
      <c r="E527" s="86" t="b">
        <v>0</v>
      </c>
      <c r="F527" s="86" t="b">
        <v>0</v>
      </c>
      <c r="G527" s="86" t="b">
        <v>0</v>
      </c>
    </row>
    <row r="528" spans="1:7" ht="15">
      <c r="A528" s="86" t="s">
        <v>3575</v>
      </c>
      <c r="B528" s="86">
        <v>2</v>
      </c>
      <c r="C528" s="121">
        <v>0.000741468389988201</v>
      </c>
      <c r="D528" s="86" t="s">
        <v>3798</v>
      </c>
      <c r="E528" s="86" t="b">
        <v>0</v>
      </c>
      <c r="F528" s="86" t="b">
        <v>0</v>
      </c>
      <c r="G528" s="86" t="b">
        <v>0</v>
      </c>
    </row>
    <row r="529" spans="1:7" ht="15">
      <c r="A529" s="86" t="s">
        <v>3576</v>
      </c>
      <c r="B529" s="86">
        <v>2</v>
      </c>
      <c r="C529" s="121">
        <v>0.000741468389988201</v>
      </c>
      <c r="D529" s="86" t="s">
        <v>3798</v>
      </c>
      <c r="E529" s="86" t="b">
        <v>0</v>
      </c>
      <c r="F529" s="86" t="b">
        <v>0</v>
      </c>
      <c r="G529" s="86" t="b">
        <v>0</v>
      </c>
    </row>
    <row r="530" spans="1:7" ht="15">
      <c r="A530" s="86" t="s">
        <v>3577</v>
      </c>
      <c r="B530" s="86">
        <v>2</v>
      </c>
      <c r="C530" s="121">
        <v>0.000741468389988201</v>
      </c>
      <c r="D530" s="86" t="s">
        <v>3798</v>
      </c>
      <c r="E530" s="86" t="b">
        <v>0</v>
      </c>
      <c r="F530" s="86" t="b">
        <v>0</v>
      </c>
      <c r="G530" s="86" t="b">
        <v>0</v>
      </c>
    </row>
    <row r="531" spans="1:7" ht="15">
      <c r="A531" s="86" t="s">
        <v>3578</v>
      </c>
      <c r="B531" s="86">
        <v>2</v>
      </c>
      <c r="C531" s="121">
        <v>0.000741468389988201</v>
      </c>
      <c r="D531" s="86" t="s">
        <v>3798</v>
      </c>
      <c r="E531" s="86" t="b">
        <v>0</v>
      </c>
      <c r="F531" s="86" t="b">
        <v>0</v>
      </c>
      <c r="G531" s="86" t="b">
        <v>0</v>
      </c>
    </row>
    <row r="532" spans="1:7" ht="15">
      <c r="A532" s="86" t="s">
        <v>3579</v>
      </c>
      <c r="B532" s="86">
        <v>2</v>
      </c>
      <c r="C532" s="121">
        <v>0.000741468389988201</v>
      </c>
      <c r="D532" s="86" t="s">
        <v>3798</v>
      </c>
      <c r="E532" s="86" t="b">
        <v>0</v>
      </c>
      <c r="F532" s="86" t="b">
        <v>0</v>
      </c>
      <c r="G532" s="86" t="b">
        <v>0</v>
      </c>
    </row>
    <row r="533" spans="1:7" ht="15">
      <c r="A533" s="86" t="s">
        <v>3580</v>
      </c>
      <c r="B533" s="86">
        <v>2</v>
      </c>
      <c r="C533" s="121">
        <v>0.000741468389988201</v>
      </c>
      <c r="D533" s="86" t="s">
        <v>3798</v>
      </c>
      <c r="E533" s="86" t="b">
        <v>0</v>
      </c>
      <c r="F533" s="86" t="b">
        <v>0</v>
      </c>
      <c r="G533" s="86" t="b">
        <v>0</v>
      </c>
    </row>
    <row r="534" spans="1:7" ht="15">
      <c r="A534" s="86" t="s">
        <v>374</v>
      </c>
      <c r="B534" s="86">
        <v>2</v>
      </c>
      <c r="C534" s="121">
        <v>0.000741468389988201</v>
      </c>
      <c r="D534" s="86" t="s">
        <v>3798</v>
      </c>
      <c r="E534" s="86" t="b">
        <v>0</v>
      </c>
      <c r="F534" s="86" t="b">
        <v>0</v>
      </c>
      <c r="G534" s="86" t="b">
        <v>0</v>
      </c>
    </row>
    <row r="535" spans="1:7" ht="15">
      <c r="A535" s="86" t="s">
        <v>3581</v>
      </c>
      <c r="B535" s="86">
        <v>2</v>
      </c>
      <c r="C535" s="121">
        <v>0.0008522429974082493</v>
      </c>
      <c r="D535" s="86" t="s">
        <v>3798</v>
      </c>
      <c r="E535" s="86" t="b">
        <v>0</v>
      </c>
      <c r="F535" s="86" t="b">
        <v>0</v>
      </c>
      <c r="G535" s="86" t="b">
        <v>0</v>
      </c>
    </row>
    <row r="536" spans="1:7" ht="15">
      <c r="A536" s="86" t="s">
        <v>372</v>
      </c>
      <c r="B536" s="86">
        <v>2</v>
      </c>
      <c r="C536" s="121">
        <v>0.000741468389988201</v>
      </c>
      <c r="D536" s="86" t="s">
        <v>3798</v>
      </c>
      <c r="E536" s="86" t="b">
        <v>0</v>
      </c>
      <c r="F536" s="86" t="b">
        <v>0</v>
      </c>
      <c r="G536" s="86" t="b">
        <v>0</v>
      </c>
    </row>
    <row r="537" spans="1:7" ht="15">
      <c r="A537" s="86" t="s">
        <v>314</v>
      </c>
      <c r="B537" s="86">
        <v>2</v>
      </c>
      <c r="C537" s="121">
        <v>0.000741468389988201</v>
      </c>
      <c r="D537" s="86" t="s">
        <v>3798</v>
      </c>
      <c r="E537" s="86" t="b">
        <v>0</v>
      </c>
      <c r="F537" s="86" t="b">
        <v>0</v>
      </c>
      <c r="G537" s="86" t="b">
        <v>0</v>
      </c>
    </row>
    <row r="538" spans="1:7" ht="15">
      <c r="A538" s="86" t="s">
        <v>3582</v>
      </c>
      <c r="B538" s="86">
        <v>2</v>
      </c>
      <c r="C538" s="121">
        <v>0.000741468389988201</v>
      </c>
      <c r="D538" s="86" t="s">
        <v>3798</v>
      </c>
      <c r="E538" s="86" t="b">
        <v>0</v>
      </c>
      <c r="F538" s="86" t="b">
        <v>0</v>
      </c>
      <c r="G538" s="86" t="b">
        <v>0</v>
      </c>
    </row>
    <row r="539" spans="1:7" ht="15">
      <c r="A539" s="86" t="s">
        <v>3583</v>
      </c>
      <c r="B539" s="86">
        <v>2</v>
      </c>
      <c r="C539" s="121">
        <v>0.000741468389988201</v>
      </c>
      <c r="D539" s="86" t="s">
        <v>3798</v>
      </c>
      <c r="E539" s="86" t="b">
        <v>0</v>
      </c>
      <c r="F539" s="86" t="b">
        <v>0</v>
      </c>
      <c r="G539" s="86" t="b">
        <v>0</v>
      </c>
    </row>
    <row r="540" spans="1:7" ht="15">
      <c r="A540" s="86" t="s">
        <v>3584</v>
      </c>
      <c r="B540" s="86">
        <v>2</v>
      </c>
      <c r="C540" s="121">
        <v>0.000741468389988201</v>
      </c>
      <c r="D540" s="86" t="s">
        <v>3798</v>
      </c>
      <c r="E540" s="86" t="b">
        <v>0</v>
      </c>
      <c r="F540" s="86" t="b">
        <v>0</v>
      </c>
      <c r="G540" s="86" t="b">
        <v>0</v>
      </c>
    </row>
    <row r="541" spans="1:7" ht="15">
      <c r="A541" s="86" t="s">
        <v>3585</v>
      </c>
      <c r="B541" s="86">
        <v>2</v>
      </c>
      <c r="C541" s="121">
        <v>0.0008522429974082493</v>
      </c>
      <c r="D541" s="86" t="s">
        <v>3798</v>
      </c>
      <c r="E541" s="86" t="b">
        <v>0</v>
      </c>
      <c r="F541" s="86" t="b">
        <v>0</v>
      </c>
      <c r="G541" s="86" t="b">
        <v>0</v>
      </c>
    </row>
    <row r="542" spans="1:7" ht="15">
      <c r="A542" s="86" t="s">
        <v>3586</v>
      </c>
      <c r="B542" s="86">
        <v>2</v>
      </c>
      <c r="C542" s="121">
        <v>0.000741468389988201</v>
      </c>
      <c r="D542" s="86" t="s">
        <v>3798</v>
      </c>
      <c r="E542" s="86" t="b">
        <v>0</v>
      </c>
      <c r="F542" s="86" t="b">
        <v>0</v>
      </c>
      <c r="G542" s="86" t="b">
        <v>0</v>
      </c>
    </row>
    <row r="543" spans="1:7" ht="15">
      <c r="A543" s="86" t="s">
        <v>3587</v>
      </c>
      <c r="B543" s="86">
        <v>2</v>
      </c>
      <c r="C543" s="121">
        <v>0.000741468389988201</v>
      </c>
      <c r="D543" s="86" t="s">
        <v>3798</v>
      </c>
      <c r="E543" s="86" t="b">
        <v>0</v>
      </c>
      <c r="F543" s="86" t="b">
        <v>0</v>
      </c>
      <c r="G543" s="86" t="b">
        <v>0</v>
      </c>
    </row>
    <row r="544" spans="1:7" ht="15">
      <c r="A544" s="86" t="s">
        <v>3588</v>
      </c>
      <c r="B544" s="86">
        <v>2</v>
      </c>
      <c r="C544" s="121">
        <v>0.000741468389988201</v>
      </c>
      <c r="D544" s="86" t="s">
        <v>3798</v>
      </c>
      <c r="E544" s="86" t="b">
        <v>0</v>
      </c>
      <c r="F544" s="86" t="b">
        <v>0</v>
      </c>
      <c r="G544" s="86" t="b">
        <v>0</v>
      </c>
    </row>
    <row r="545" spans="1:7" ht="15">
      <c r="A545" s="86" t="s">
        <v>3589</v>
      </c>
      <c r="B545" s="86">
        <v>2</v>
      </c>
      <c r="C545" s="121">
        <v>0.000741468389988201</v>
      </c>
      <c r="D545" s="86" t="s">
        <v>3798</v>
      </c>
      <c r="E545" s="86" t="b">
        <v>0</v>
      </c>
      <c r="F545" s="86" t="b">
        <v>0</v>
      </c>
      <c r="G545" s="86" t="b">
        <v>0</v>
      </c>
    </row>
    <row r="546" spans="1:7" ht="15">
      <c r="A546" s="86" t="s">
        <v>3590</v>
      </c>
      <c r="B546" s="86">
        <v>2</v>
      </c>
      <c r="C546" s="121">
        <v>0.000741468389988201</v>
      </c>
      <c r="D546" s="86" t="s">
        <v>3798</v>
      </c>
      <c r="E546" s="86" t="b">
        <v>0</v>
      </c>
      <c r="F546" s="86" t="b">
        <v>0</v>
      </c>
      <c r="G546" s="86" t="b">
        <v>0</v>
      </c>
    </row>
    <row r="547" spans="1:7" ht="15">
      <c r="A547" s="86" t="s">
        <v>3591</v>
      </c>
      <c r="B547" s="86">
        <v>2</v>
      </c>
      <c r="C547" s="121">
        <v>0.000741468389988201</v>
      </c>
      <c r="D547" s="86" t="s">
        <v>3798</v>
      </c>
      <c r="E547" s="86" t="b">
        <v>0</v>
      </c>
      <c r="F547" s="86" t="b">
        <v>0</v>
      </c>
      <c r="G547" s="86" t="b">
        <v>0</v>
      </c>
    </row>
    <row r="548" spans="1:7" ht="15">
      <c r="A548" s="86" t="s">
        <v>3592</v>
      </c>
      <c r="B548" s="86">
        <v>2</v>
      </c>
      <c r="C548" s="121">
        <v>0.000741468389988201</v>
      </c>
      <c r="D548" s="86" t="s">
        <v>3798</v>
      </c>
      <c r="E548" s="86" t="b">
        <v>0</v>
      </c>
      <c r="F548" s="86" t="b">
        <v>0</v>
      </c>
      <c r="G548" s="86" t="b">
        <v>0</v>
      </c>
    </row>
    <row r="549" spans="1:7" ht="15">
      <c r="A549" s="86" t="s">
        <v>3593</v>
      </c>
      <c r="B549" s="86">
        <v>2</v>
      </c>
      <c r="C549" s="121">
        <v>0.000741468389988201</v>
      </c>
      <c r="D549" s="86" t="s">
        <v>3798</v>
      </c>
      <c r="E549" s="86" t="b">
        <v>0</v>
      </c>
      <c r="F549" s="86" t="b">
        <v>0</v>
      </c>
      <c r="G549" s="86" t="b">
        <v>0</v>
      </c>
    </row>
    <row r="550" spans="1:7" ht="15">
      <c r="A550" s="86" t="s">
        <v>3594</v>
      </c>
      <c r="B550" s="86">
        <v>2</v>
      </c>
      <c r="C550" s="121">
        <v>0.000741468389988201</v>
      </c>
      <c r="D550" s="86" t="s">
        <v>3798</v>
      </c>
      <c r="E550" s="86" t="b">
        <v>0</v>
      </c>
      <c r="F550" s="86" t="b">
        <v>0</v>
      </c>
      <c r="G550" s="86" t="b">
        <v>0</v>
      </c>
    </row>
    <row r="551" spans="1:7" ht="15">
      <c r="A551" s="86" t="s">
        <v>3595</v>
      </c>
      <c r="B551" s="86">
        <v>2</v>
      </c>
      <c r="C551" s="121">
        <v>0.000741468389988201</v>
      </c>
      <c r="D551" s="86" t="s">
        <v>3798</v>
      </c>
      <c r="E551" s="86" t="b">
        <v>0</v>
      </c>
      <c r="F551" s="86" t="b">
        <v>0</v>
      </c>
      <c r="G551" s="86" t="b">
        <v>0</v>
      </c>
    </row>
    <row r="552" spans="1:7" ht="15">
      <c r="A552" s="86" t="s">
        <v>3596</v>
      </c>
      <c r="B552" s="86">
        <v>2</v>
      </c>
      <c r="C552" s="121">
        <v>0.000741468389988201</v>
      </c>
      <c r="D552" s="86" t="s">
        <v>3798</v>
      </c>
      <c r="E552" s="86" t="b">
        <v>0</v>
      </c>
      <c r="F552" s="86" t="b">
        <v>0</v>
      </c>
      <c r="G552" s="86" t="b">
        <v>0</v>
      </c>
    </row>
    <row r="553" spans="1:7" ht="15">
      <c r="A553" s="86" t="s">
        <v>3597</v>
      </c>
      <c r="B553" s="86">
        <v>2</v>
      </c>
      <c r="C553" s="121">
        <v>0.000741468389988201</v>
      </c>
      <c r="D553" s="86" t="s">
        <v>3798</v>
      </c>
      <c r="E553" s="86" t="b">
        <v>0</v>
      </c>
      <c r="F553" s="86" t="b">
        <v>0</v>
      </c>
      <c r="G553" s="86" t="b">
        <v>0</v>
      </c>
    </row>
    <row r="554" spans="1:7" ht="15">
      <c r="A554" s="86" t="s">
        <v>3598</v>
      </c>
      <c r="B554" s="86">
        <v>2</v>
      </c>
      <c r="C554" s="121">
        <v>0.000741468389988201</v>
      </c>
      <c r="D554" s="86" t="s">
        <v>3798</v>
      </c>
      <c r="E554" s="86" t="b">
        <v>0</v>
      </c>
      <c r="F554" s="86" t="b">
        <v>0</v>
      </c>
      <c r="G554" s="86" t="b">
        <v>0</v>
      </c>
    </row>
    <row r="555" spans="1:7" ht="15">
      <c r="A555" s="86" t="s">
        <v>3599</v>
      </c>
      <c r="B555" s="86">
        <v>2</v>
      </c>
      <c r="C555" s="121">
        <v>0.000741468389988201</v>
      </c>
      <c r="D555" s="86" t="s">
        <v>3798</v>
      </c>
      <c r="E555" s="86" t="b">
        <v>0</v>
      </c>
      <c r="F555" s="86" t="b">
        <v>0</v>
      </c>
      <c r="G555" s="86" t="b">
        <v>0</v>
      </c>
    </row>
    <row r="556" spans="1:7" ht="15">
      <c r="A556" s="86" t="s">
        <v>370</v>
      </c>
      <c r="B556" s="86">
        <v>2</v>
      </c>
      <c r="C556" s="121">
        <v>0.000741468389988201</v>
      </c>
      <c r="D556" s="86" t="s">
        <v>3798</v>
      </c>
      <c r="E556" s="86" t="b">
        <v>0</v>
      </c>
      <c r="F556" s="86" t="b">
        <v>0</v>
      </c>
      <c r="G556" s="86" t="b">
        <v>0</v>
      </c>
    </row>
    <row r="557" spans="1:7" ht="15">
      <c r="A557" s="86" t="s">
        <v>3600</v>
      </c>
      <c r="B557" s="86">
        <v>2</v>
      </c>
      <c r="C557" s="121">
        <v>0.000741468389988201</v>
      </c>
      <c r="D557" s="86" t="s">
        <v>3798</v>
      </c>
      <c r="E557" s="86" t="b">
        <v>0</v>
      </c>
      <c r="F557" s="86" t="b">
        <v>0</v>
      </c>
      <c r="G557" s="86" t="b">
        <v>0</v>
      </c>
    </row>
    <row r="558" spans="1:7" ht="15">
      <c r="A558" s="86" t="s">
        <v>3601</v>
      </c>
      <c r="B558" s="86">
        <v>2</v>
      </c>
      <c r="C558" s="121">
        <v>0.000741468389988201</v>
      </c>
      <c r="D558" s="86" t="s">
        <v>3798</v>
      </c>
      <c r="E558" s="86" t="b">
        <v>0</v>
      </c>
      <c r="F558" s="86" t="b">
        <v>0</v>
      </c>
      <c r="G558" s="86" t="b">
        <v>0</v>
      </c>
    </row>
    <row r="559" spans="1:7" ht="15">
      <c r="A559" s="86" t="s">
        <v>312</v>
      </c>
      <c r="B559" s="86">
        <v>2</v>
      </c>
      <c r="C559" s="121">
        <v>0.000741468389988201</v>
      </c>
      <c r="D559" s="86" t="s">
        <v>3798</v>
      </c>
      <c r="E559" s="86" t="b">
        <v>0</v>
      </c>
      <c r="F559" s="86" t="b">
        <v>0</v>
      </c>
      <c r="G559" s="86" t="b">
        <v>0</v>
      </c>
    </row>
    <row r="560" spans="1:7" ht="15">
      <c r="A560" s="86" t="s">
        <v>3602</v>
      </c>
      <c r="B560" s="86">
        <v>2</v>
      </c>
      <c r="C560" s="121">
        <v>0.000741468389988201</v>
      </c>
      <c r="D560" s="86" t="s">
        <v>3798</v>
      </c>
      <c r="E560" s="86" t="b">
        <v>0</v>
      </c>
      <c r="F560" s="86" t="b">
        <v>0</v>
      </c>
      <c r="G560" s="86" t="b">
        <v>0</v>
      </c>
    </row>
    <row r="561" spans="1:7" ht="15">
      <c r="A561" s="86" t="s">
        <v>3603</v>
      </c>
      <c r="B561" s="86">
        <v>2</v>
      </c>
      <c r="C561" s="121">
        <v>0.000741468389988201</v>
      </c>
      <c r="D561" s="86" t="s">
        <v>3798</v>
      </c>
      <c r="E561" s="86" t="b">
        <v>0</v>
      </c>
      <c r="F561" s="86" t="b">
        <v>0</v>
      </c>
      <c r="G561" s="86" t="b">
        <v>0</v>
      </c>
    </row>
    <row r="562" spans="1:7" ht="15">
      <c r="A562" s="86" t="s">
        <v>3604</v>
      </c>
      <c r="B562" s="86">
        <v>2</v>
      </c>
      <c r="C562" s="121">
        <v>0.000741468389988201</v>
      </c>
      <c r="D562" s="86" t="s">
        <v>3798</v>
      </c>
      <c r="E562" s="86" t="b">
        <v>0</v>
      </c>
      <c r="F562" s="86" t="b">
        <v>0</v>
      </c>
      <c r="G562" s="86" t="b">
        <v>0</v>
      </c>
    </row>
    <row r="563" spans="1:7" ht="15">
      <c r="A563" s="86" t="s">
        <v>3605</v>
      </c>
      <c r="B563" s="86">
        <v>2</v>
      </c>
      <c r="C563" s="121">
        <v>0.000741468389988201</v>
      </c>
      <c r="D563" s="86" t="s">
        <v>3798</v>
      </c>
      <c r="E563" s="86" t="b">
        <v>0</v>
      </c>
      <c r="F563" s="86" t="b">
        <v>0</v>
      </c>
      <c r="G563" s="86" t="b">
        <v>0</v>
      </c>
    </row>
    <row r="564" spans="1:7" ht="15">
      <c r="A564" s="86" t="s">
        <v>3606</v>
      </c>
      <c r="B564" s="86">
        <v>2</v>
      </c>
      <c r="C564" s="121">
        <v>0.000741468389988201</v>
      </c>
      <c r="D564" s="86" t="s">
        <v>3798</v>
      </c>
      <c r="E564" s="86" t="b">
        <v>0</v>
      </c>
      <c r="F564" s="86" t="b">
        <v>0</v>
      </c>
      <c r="G564" s="86" t="b">
        <v>0</v>
      </c>
    </row>
    <row r="565" spans="1:7" ht="15">
      <c r="A565" s="86" t="s">
        <v>3607</v>
      </c>
      <c r="B565" s="86">
        <v>2</v>
      </c>
      <c r="C565" s="121">
        <v>0.000741468389988201</v>
      </c>
      <c r="D565" s="86" t="s">
        <v>3798</v>
      </c>
      <c r="E565" s="86" t="b">
        <v>0</v>
      </c>
      <c r="F565" s="86" t="b">
        <v>0</v>
      </c>
      <c r="G565" s="86" t="b">
        <v>0</v>
      </c>
    </row>
    <row r="566" spans="1:7" ht="15">
      <c r="A566" s="86" t="s">
        <v>3608</v>
      </c>
      <c r="B566" s="86">
        <v>2</v>
      </c>
      <c r="C566" s="121">
        <v>0.000741468389988201</v>
      </c>
      <c r="D566" s="86" t="s">
        <v>3798</v>
      </c>
      <c r="E566" s="86" t="b">
        <v>0</v>
      </c>
      <c r="F566" s="86" t="b">
        <v>0</v>
      </c>
      <c r="G566" s="86" t="b">
        <v>0</v>
      </c>
    </row>
    <row r="567" spans="1:7" ht="15">
      <c r="A567" s="86" t="s">
        <v>3609</v>
      </c>
      <c r="B567" s="86">
        <v>2</v>
      </c>
      <c r="C567" s="121">
        <v>0.000741468389988201</v>
      </c>
      <c r="D567" s="86" t="s">
        <v>3798</v>
      </c>
      <c r="E567" s="86" t="b">
        <v>0</v>
      </c>
      <c r="F567" s="86" t="b">
        <v>0</v>
      </c>
      <c r="G567" s="86" t="b">
        <v>0</v>
      </c>
    </row>
    <row r="568" spans="1:7" ht="15">
      <c r="A568" s="86" t="s">
        <v>3610</v>
      </c>
      <c r="B568" s="86">
        <v>2</v>
      </c>
      <c r="C568" s="121">
        <v>0.000741468389988201</v>
      </c>
      <c r="D568" s="86" t="s">
        <v>3798</v>
      </c>
      <c r="E568" s="86" t="b">
        <v>0</v>
      </c>
      <c r="F568" s="86" t="b">
        <v>0</v>
      </c>
      <c r="G568" s="86" t="b">
        <v>0</v>
      </c>
    </row>
    <row r="569" spans="1:7" ht="15">
      <c r="A569" s="86" t="s">
        <v>3611</v>
      </c>
      <c r="B569" s="86">
        <v>2</v>
      </c>
      <c r="C569" s="121">
        <v>0.000741468389988201</v>
      </c>
      <c r="D569" s="86" t="s">
        <v>3798</v>
      </c>
      <c r="E569" s="86" t="b">
        <v>0</v>
      </c>
      <c r="F569" s="86" t="b">
        <v>0</v>
      </c>
      <c r="G569" s="86" t="b">
        <v>0</v>
      </c>
    </row>
    <row r="570" spans="1:7" ht="15">
      <c r="A570" s="86" t="s">
        <v>3612</v>
      </c>
      <c r="B570" s="86">
        <v>2</v>
      </c>
      <c r="C570" s="121">
        <v>0.000741468389988201</v>
      </c>
      <c r="D570" s="86" t="s">
        <v>3798</v>
      </c>
      <c r="E570" s="86" t="b">
        <v>0</v>
      </c>
      <c r="F570" s="86" t="b">
        <v>0</v>
      </c>
      <c r="G570" s="86" t="b">
        <v>0</v>
      </c>
    </row>
    <row r="571" spans="1:7" ht="15">
      <c r="A571" s="86" t="s">
        <v>3613</v>
      </c>
      <c r="B571" s="86">
        <v>2</v>
      </c>
      <c r="C571" s="121">
        <v>0.000741468389988201</v>
      </c>
      <c r="D571" s="86" t="s">
        <v>3798</v>
      </c>
      <c r="E571" s="86" t="b">
        <v>0</v>
      </c>
      <c r="F571" s="86" t="b">
        <v>0</v>
      </c>
      <c r="G571" s="86" t="b">
        <v>0</v>
      </c>
    </row>
    <row r="572" spans="1:7" ht="15">
      <c r="A572" s="86" t="s">
        <v>3614</v>
      </c>
      <c r="B572" s="86">
        <v>2</v>
      </c>
      <c r="C572" s="121">
        <v>0.000741468389988201</v>
      </c>
      <c r="D572" s="86" t="s">
        <v>3798</v>
      </c>
      <c r="E572" s="86" t="b">
        <v>0</v>
      </c>
      <c r="F572" s="86" t="b">
        <v>0</v>
      </c>
      <c r="G572" s="86" t="b">
        <v>0</v>
      </c>
    </row>
    <row r="573" spans="1:7" ht="15">
      <c r="A573" s="86" t="s">
        <v>3615</v>
      </c>
      <c r="B573" s="86">
        <v>2</v>
      </c>
      <c r="C573" s="121">
        <v>0.000741468389988201</v>
      </c>
      <c r="D573" s="86" t="s">
        <v>3798</v>
      </c>
      <c r="E573" s="86" t="b">
        <v>0</v>
      </c>
      <c r="F573" s="86" t="b">
        <v>0</v>
      </c>
      <c r="G573" s="86" t="b">
        <v>0</v>
      </c>
    </row>
    <row r="574" spans="1:7" ht="15">
      <c r="A574" s="86" t="s">
        <v>3616</v>
      </c>
      <c r="B574" s="86">
        <v>2</v>
      </c>
      <c r="C574" s="121">
        <v>0.000741468389988201</v>
      </c>
      <c r="D574" s="86" t="s">
        <v>3798</v>
      </c>
      <c r="E574" s="86" t="b">
        <v>0</v>
      </c>
      <c r="F574" s="86" t="b">
        <v>0</v>
      </c>
      <c r="G574" s="86" t="b">
        <v>0</v>
      </c>
    </row>
    <row r="575" spans="1:7" ht="15">
      <c r="A575" s="86" t="s">
        <v>3617</v>
      </c>
      <c r="B575" s="86">
        <v>2</v>
      </c>
      <c r="C575" s="121">
        <v>0.000741468389988201</v>
      </c>
      <c r="D575" s="86" t="s">
        <v>3798</v>
      </c>
      <c r="E575" s="86" t="b">
        <v>0</v>
      </c>
      <c r="F575" s="86" t="b">
        <v>0</v>
      </c>
      <c r="G575" s="86" t="b">
        <v>0</v>
      </c>
    </row>
    <row r="576" spans="1:7" ht="15">
      <c r="A576" s="86" t="s">
        <v>311</v>
      </c>
      <c r="B576" s="86">
        <v>2</v>
      </c>
      <c r="C576" s="121">
        <v>0.000741468389988201</v>
      </c>
      <c r="D576" s="86" t="s">
        <v>3798</v>
      </c>
      <c r="E576" s="86" t="b">
        <v>0</v>
      </c>
      <c r="F576" s="86" t="b">
        <v>0</v>
      </c>
      <c r="G576" s="86" t="b">
        <v>0</v>
      </c>
    </row>
    <row r="577" spans="1:7" ht="15">
      <c r="A577" s="86" t="s">
        <v>3618</v>
      </c>
      <c r="B577" s="86">
        <v>2</v>
      </c>
      <c r="C577" s="121">
        <v>0.000741468389988201</v>
      </c>
      <c r="D577" s="86" t="s">
        <v>3798</v>
      </c>
      <c r="E577" s="86" t="b">
        <v>0</v>
      </c>
      <c r="F577" s="86" t="b">
        <v>0</v>
      </c>
      <c r="G577" s="86" t="b">
        <v>0</v>
      </c>
    </row>
    <row r="578" spans="1:7" ht="15">
      <c r="A578" s="86" t="s">
        <v>3619</v>
      </c>
      <c r="B578" s="86">
        <v>2</v>
      </c>
      <c r="C578" s="121">
        <v>0.000741468389988201</v>
      </c>
      <c r="D578" s="86" t="s">
        <v>3798</v>
      </c>
      <c r="E578" s="86" t="b">
        <v>0</v>
      </c>
      <c r="F578" s="86" t="b">
        <v>0</v>
      </c>
      <c r="G578" s="86" t="b">
        <v>0</v>
      </c>
    </row>
    <row r="579" spans="1:7" ht="15">
      <c r="A579" s="86" t="s">
        <v>3620</v>
      </c>
      <c r="B579" s="86">
        <v>2</v>
      </c>
      <c r="C579" s="121">
        <v>0.000741468389988201</v>
      </c>
      <c r="D579" s="86" t="s">
        <v>3798</v>
      </c>
      <c r="E579" s="86" t="b">
        <v>0</v>
      </c>
      <c r="F579" s="86" t="b">
        <v>0</v>
      </c>
      <c r="G579" s="86" t="b">
        <v>0</v>
      </c>
    </row>
    <row r="580" spans="1:7" ht="15">
      <c r="A580" s="86" t="s">
        <v>3621</v>
      </c>
      <c r="B580" s="86">
        <v>2</v>
      </c>
      <c r="C580" s="121">
        <v>0.000741468389988201</v>
      </c>
      <c r="D580" s="86" t="s">
        <v>3798</v>
      </c>
      <c r="E580" s="86" t="b">
        <v>0</v>
      </c>
      <c r="F580" s="86" t="b">
        <v>0</v>
      </c>
      <c r="G580" s="86" t="b">
        <v>0</v>
      </c>
    </row>
    <row r="581" spans="1:7" ht="15">
      <c r="A581" s="86" t="s">
        <v>3622</v>
      </c>
      <c r="B581" s="86">
        <v>2</v>
      </c>
      <c r="C581" s="121">
        <v>0.000741468389988201</v>
      </c>
      <c r="D581" s="86" t="s">
        <v>3798</v>
      </c>
      <c r="E581" s="86" t="b">
        <v>0</v>
      </c>
      <c r="F581" s="86" t="b">
        <v>0</v>
      </c>
      <c r="G581" s="86" t="b">
        <v>0</v>
      </c>
    </row>
    <row r="582" spans="1:7" ht="15">
      <c r="A582" s="86" t="s">
        <v>3623</v>
      </c>
      <c r="B582" s="86">
        <v>2</v>
      </c>
      <c r="C582" s="121">
        <v>0.000741468389988201</v>
      </c>
      <c r="D582" s="86" t="s">
        <v>3798</v>
      </c>
      <c r="E582" s="86" t="b">
        <v>0</v>
      </c>
      <c r="F582" s="86" t="b">
        <v>0</v>
      </c>
      <c r="G582" s="86" t="b">
        <v>0</v>
      </c>
    </row>
    <row r="583" spans="1:7" ht="15">
      <c r="A583" s="86" t="s">
        <v>3624</v>
      </c>
      <c r="B583" s="86">
        <v>2</v>
      </c>
      <c r="C583" s="121">
        <v>0.000741468389988201</v>
      </c>
      <c r="D583" s="86" t="s">
        <v>3798</v>
      </c>
      <c r="E583" s="86" t="b">
        <v>1</v>
      </c>
      <c r="F583" s="86" t="b">
        <v>0</v>
      </c>
      <c r="G583" s="86" t="b">
        <v>0</v>
      </c>
    </row>
    <row r="584" spans="1:7" ht="15">
      <c r="A584" s="86" t="s">
        <v>3625</v>
      </c>
      <c r="B584" s="86">
        <v>2</v>
      </c>
      <c r="C584" s="121">
        <v>0.000741468389988201</v>
      </c>
      <c r="D584" s="86" t="s">
        <v>3798</v>
      </c>
      <c r="E584" s="86" t="b">
        <v>0</v>
      </c>
      <c r="F584" s="86" t="b">
        <v>0</v>
      </c>
      <c r="G584" s="86" t="b">
        <v>0</v>
      </c>
    </row>
    <row r="585" spans="1:7" ht="15">
      <c r="A585" s="86" t="s">
        <v>3626</v>
      </c>
      <c r="B585" s="86">
        <v>2</v>
      </c>
      <c r="C585" s="121">
        <v>0.000741468389988201</v>
      </c>
      <c r="D585" s="86" t="s">
        <v>3798</v>
      </c>
      <c r="E585" s="86" t="b">
        <v>0</v>
      </c>
      <c r="F585" s="86" t="b">
        <v>0</v>
      </c>
      <c r="G585" s="86" t="b">
        <v>0</v>
      </c>
    </row>
    <row r="586" spans="1:7" ht="15">
      <c r="A586" s="86" t="s">
        <v>3627</v>
      </c>
      <c r="B586" s="86">
        <v>2</v>
      </c>
      <c r="C586" s="121">
        <v>0.000741468389988201</v>
      </c>
      <c r="D586" s="86" t="s">
        <v>3798</v>
      </c>
      <c r="E586" s="86" t="b">
        <v>0</v>
      </c>
      <c r="F586" s="86" t="b">
        <v>0</v>
      </c>
      <c r="G586" s="86" t="b">
        <v>0</v>
      </c>
    </row>
    <row r="587" spans="1:7" ht="15">
      <c r="A587" s="86" t="s">
        <v>3628</v>
      </c>
      <c r="B587" s="86">
        <v>2</v>
      </c>
      <c r="C587" s="121">
        <v>0.000741468389988201</v>
      </c>
      <c r="D587" s="86" t="s">
        <v>3798</v>
      </c>
      <c r="E587" s="86" t="b">
        <v>0</v>
      </c>
      <c r="F587" s="86" t="b">
        <v>0</v>
      </c>
      <c r="G587" s="86" t="b">
        <v>0</v>
      </c>
    </row>
    <row r="588" spans="1:7" ht="15">
      <c r="A588" s="86" t="s">
        <v>3629</v>
      </c>
      <c r="B588" s="86">
        <v>2</v>
      </c>
      <c r="C588" s="121">
        <v>0.000741468389988201</v>
      </c>
      <c r="D588" s="86" t="s">
        <v>3798</v>
      </c>
      <c r="E588" s="86" t="b">
        <v>0</v>
      </c>
      <c r="F588" s="86" t="b">
        <v>0</v>
      </c>
      <c r="G588" s="86" t="b">
        <v>0</v>
      </c>
    </row>
    <row r="589" spans="1:7" ht="15">
      <c r="A589" s="86" t="s">
        <v>3630</v>
      </c>
      <c r="B589" s="86">
        <v>2</v>
      </c>
      <c r="C589" s="121">
        <v>0.000741468389988201</v>
      </c>
      <c r="D589" s="86" t="s">
        <v>3798</v>
      </c>
      <c r="E589" s="86" t="b">
        <v>0</v>
      </c>
      <c r="F589" s="86" t="b">
        <v>0</v>
      </c>
      <c r="G589" s="86" t="b">
        <v>0</v>
      </c>
    </row>
    <row r="590" spans="1:7" ht="15">
      <c r="A590" s="86" t="s">
        <v>3631</v>
      </c>
      <c r="B590" s="86">
        <v>2</v>
      </c>
      <c r="C590" s="121">
        <v>0.000741468389988201</v>
      </c>
      <c r="D590" s="86" t="s">
        <v>3798</v>
      </c>
      <c r="E590" s="86" t="b">
        <v>0</v>
      </c>
      <c r="F590" s="86" t="b">
        <v>0</v>
      </c>
      <c r="G590" s="86" t="b">
        <v>0</v>
      </c>
    </row>
    <row r="591" spans="1:7" ht="15">
      <c r="A591" s="86" t="s">
        <v>3632</v>
      </c>
      <c r="B591" s="86">
        <v>2</v>
      </c>
      <c r="C591" s="121">
        <v>0.000741468389988201</v>
      </c>
      <c r="D591" s="86" t="s">
        <v>3798</v>
      </c>
      <c r="E591" s="86" t="b">
        <v>0</v>
      </c>
      <c r="F591" s="86" t="b">
        <v>0</v>
      </c>
      <c r="G591" s="86" t="b">
        <v>0</v>
      </c>
    </row>
    <row r="592" spans="1:7" ht="15">
      <c r="A592" s="86" t="s">
        <v>3633</v>
      </c>
      <c r="B592" s="86">
        <v>2</v>
      </c>
      <c r="C592" s="121">
        <v>0.000741468389988201</v>
      </c>
      <c r="D592" s="86" t="s">
        <v>3798</v>
      </c>
      <c r="E592" s="86" t="b">
        <v>0</v>
      </c>
      <c r="F592" s="86" t="b">
        <v>0</v>
      </c>
      <c r="G592" s="86" t="b">
        <v>0</v>
      </c>
    </row>
    <row r="593" spans="1:7" ht="15">
      <c r="A593" s="86" t="s">
        <v>3634</v>
      </c>
      <c r="B593" s="86">
        <v>2</v>
      </c>
      <c r="C593" s="121">
        <v>0.000741468389988201</v>
      </c>
      <c r="D593" s="86" t="s">
        <v>3798</v>
      </c>
      <c r="E593" s="86" t="b">
        <v>0</v>
      </c>
      <c r="F593" s="86" t="b">
        <v>0</v>
      </c>
      <c r="G593" s="86" t="b">
        <v>0</v>
      </c>
    </row>
    <row r="594" spans="1:7" ht="15">
      <c r="A594" s="86" t="s">
        <v>363</v>
      </c>
      <c r="B594" s="86">
        <v>2</v>
      </c>
      <c r="C594" s="121">
        <v>0.000741468389988201</v>
      </c>
      <c r="D594" s="86" t="s">
        <v>3798</v>
      </c>
      <c r="E594" s="86" t="b">
        <v>0</v>
      </c>
      <c r="F594" s="86" t="b">
        <v>0</v>
      </c>
      <c r="G594" s="86" t="b">
        <v>0</v>
      </c>
    </row>
    <row r="595" spans="1:7" ht="15">
      <c r="A595" s="86" t="s">
        <v>3635</v>
      </c>
      <c r="B595" s="86">
        <v>2</v>
      </c>
      <c r="C595" s="121">
        <v>0.000741468389988201</v>
      </c>
      <c r="D595" s="86" t="s">
        <v>3798</v>
      </c>
      <c r="E595" s="86" t="b">
        <v>0</v>
      </c>
      <c r="F595" s="86" t="b">
        <v>0</v>
      </c>
      <c r="G595" s="86" t="b">
        <v>0</v>
      </c>
    </row>
    <row r="596" spans="1:7" ht="15">
      <c r="A596" s="86" t="s">
        <v>3636</v>
      </c>
      <c r="B596" s="86">
        <v>2</v>
      </c>
      <c r="C596" s="121">
        <v>0.000741468389988201</v>
      </c>
      <c r="D596" s="86" t="s">
        <v>3798</v>
      </c>
      <c r="E596" s="86" t="b">
        <v>0</v>
      </c>
      <c r="F596" s="86" t="b">
        <v>0</v>
      </c>
      <c r="G596" s="86" t="b">
        <v>0</v>
      </c>
    </row>
    <row r="597" spans="1:7" ht="15">
      <c r="A597" s="86" t="s">
        <v>3637</v>
      </c>
      <c r="B597" s="86">
        <v>2</v>
      </c>
      <c r="C597" s="121">
        <v>0.000741468389988201</v>
      </c>
      <c r="D597" s="86" t="s">
        <v>3798</v>
      </c>
      <c r="E597" s="86" t="b">
        <v>0</v>
      </c>
      <c r="F597" s="86" t="b">
        <v>0</v>
      </c>
      <c r="G597" s="86" t="b">
        <v>0</v>
      </c>
    </row>
    <row r="598" spans="1:7" ht="15">
      <c r="A598" s="86" t="s">
        <v>3638</v>
      </c>
      <c r="B598" s="86">
        <v>2</v>
      </c>
      <c r="C598" s="121">
        <v>0.000741468389988201</v>
      </c>
      <c r="D598" s="86" t="s">
        <v>3798</v>
      </c>
      <c r="E598" s="86" t="b">
        <v>0</v>
      </c>
      <c r="F598" s="86" t="b">
        <v>0</v>
      </c>
      <c r="G598" s="86" t="b">
        <v>0</v>
      </c>
    </row>
    <row r="599" spans="1:7" ht="15">
      <c r="A599" s="86" t="s">
        <v>3639</v>
      </c>
      <c r="B599" s="86">
        <v>2</v>
      </c>
      <c r="C599" s="121">
        <v>0.000741468389988201</v>
      </c>
      <c r="D599" s="86" t="s">
        <v>3798</v>
      </c>
      <c r="E599" s="86" t="b">
        <v>0</v>
      </c>
      <c r="F599" s="86" t="b">
        <v>0</v>
      </c>
      <c r="G599" s="86" t="b">
        <v>0</v>
      </c>
    </row>
    <row r="600" spans="1:7" ht="15">
      <c r="A600" s="86" t="s">
        <v>3640</v>
      </c>
      <c r="B600" s="86">
        <v>2</v>
      </c>
      <c r="C600" s="121">
        <v>0.000741468389988201</v>
      </c>
      <c r="D600" s="86" t="s">
        <v>3798</v>
      </c>
      <c r="E600" s="86" t="b">
        <v>1</v>
      </c>
      <c r="F600" s="86" t="b">
        <v>0</v>
      </c>
      <c r="G600" s="86" t="b">
        <v>0</v>
      </c>
    </row>
    <row r="601" spans="1:7" ht="15">
      <c r="A601" s="86" t="s">
        <v>3641</v>
      </c>
      <c r="B601" s="86">
        <v>2</v>
      </c>
      <c r="C601" s="121">
        <v>0.000741468389988201</v>
      </c>
      <c r="D601" s="86" t="s">
        <v>3798</v>
      </c>
      <c r="E601" s="86" t="b">
        <v>0</v>
      </c>
      <c r="F601" s="86" t="b">
        <v>0</v>
      </c>
      <c r="G601" s="86" t="b">
        <v>0</v>
      </c>
    </row>
    <row r="602" spans="1:7" ht="15">
      <c r="A602" s="86" t="s">
        <v>3642</v>
      </c>
      <c r="B602" s="86">
        <v>2</v>
      </c>
      <c r="C602" s="121">
        <v>0.000741468389988201</v>
      </c>
      <c r="D602" s="86" t="s">
        <v>3798</v>
      </c>
      <c r="E602" s="86" t="b">
        <v>0</v>
      </c>
      <c r="F602" s="86" t="b">
        <v>0</v>
      </c>
      <c r="G602" s="86" t="b">
        <v>0</v>
      </c>
    </row>
    <row r="603" spans="1:7" ht="15">
      <c r="A603" s="86" t="s">
        <v>3643</v>
      </c>
      <c r="B603" s="86">
        <v>2</v>
      </c>
      <c r="C603" s="121">
        <v>0.000741468389988201</v>
      </c>
      <c r="D603" s="86" t="s">
        <v>3798</v>
      </c>
      <c r="E603" s="86" t="b">
        <v>0</v>
      </c>
      <c r="F603" s="86" t="b">
        <v>0</v>
      </c>
      <c r="G603" s="86" t="b">
        <v>0</v>
      </c>
    </row>
    <row r="604" spans="1:7" ht="15">
      <c r="A604" s="86" t="s">
        <v>3644</v>
      </c>
      <c r="B604" s="86">
        <v>2</v>
      </c>
      <c r="C604" s="121">
        <v>0.000741468389988201</v>
      </c>
      <c r="D604" s="86" t="s">
        <v>3798</v>
      </c>
      <c r="E604" s="86" t="b">
        <v>0</v>
      </c>
      <c r="F604" s="86" t="b">
        <v>0</v>
      </c>
      <c r="G604" s="86" t="b">
        <v>0</v>
      </c>
    </row>
    <row r="605" spans="1:7" ht="15">
      <c r="A605" s="86" t="s">
        <v>3645</v>
      </c>
      <c r="B605" s="86">
        <v>2</v>
      </c>
      <c r="C605" s="121">
        <v>0.000741468389988201</v>
      </c>
      <c r="D605" s="86" t="s">
        <v>3798</v>
      </c>
      <c r="E605" s="86" t="b">
        <v>0</v>
      </c>
      <c r="F605" s="86" t="b">
        <v>0</v>
      </c>
      <c r="G605" s="86" t="b">
        <v>0</v>
      </c>
    </row>
    <row r="606" spans="1:7" ht="15">
      <c r="A606" s="86" t="s">
        <v>3646</v>
      </c>
      <c r="B606" s="86">
        <v>2</v>
      </c>
      <c r="C606" s="121">
        <v>0.000741468389988201</v>
      </c>
      <c r="D606" s="86" t="s">
        <v>3798</v>
      </c>
      <c r="E606" s="86" t="b">
        <v>0</v>
      </c>
      <c r="F606" s="86" t="b">
        <v>0</v>
      </c>
      <c r="G606" s="86" t="b">
        <v>0</v>
      </c>
    </row>
    <row r="607" spans="1:7" ht="15">
      <c r="A607" s="86" t="s">
        <v>361</v>
      </c>
      <c r="B607" s="86">
        <v>2</v>
      </c>
      <c r="C607" s="121">
        <v>0.000741468389988201</v>
      </c>
      <c r="D607" s="86" t="s">
        <v>3798</v>
      </c>
      <c r="E607" s="86" t="b">
        <v>0</v>
      </c>
      <c r="F607" s="86" t="b">
        <v>0</v>
      </c>
      <c r="G607" s="86" t="b">
        <v>0</v>
      </c>
    </row>
    <row r="608" spans="1:7" ht="15">
      <c r="A608" s="86" t="s">
        <v>3647</v>
      </c>
      <c r="B608" s="86">
        <v>2</v>
      </c>
      <c r="C608" s="121">
        <v>0.000741468389988201</v>
      </c>
      <c r="D608" s="86" t="s">
        <v>3798</v>
      </c>
      <c r="E608" s="86" t="b">
        <v>0</v>
      </c>
      <c r="F608" s="86" t="b">
        <v>0</v>
      </c>
      <c r="G608" s="86" t="b">
        <v>0</v>
      </c>
    </row>
    <row r="609" spans="1:7" ht="15">
      <c r="A609" s="86" t="s">
        <v>3648</v>
      </c>
      <c r="B609" s="86">
        <v>2</v>
      </c>
      <c r="C609" s="121">
        <v>0.000741468389988201</v>
      </c>
      <c r="D609" s="86" t="s">
        <v>3798</v>
      </c>
      <c r="E609" s="86" t="b">
        <v>0</v>
      </c>
      <c r="F609" s="86" t="b">
        <v>0</v>
      </c>
      <c r="G609" s="86" t="b">
        <v>0</v>
      </c>
    </row>
    <row r="610" spans="1:7" ht="15">
      <c r="A610" s="86" t="s">
        <v>3649</v>
      </c>
      <c r="B610" s="86">
        <v>2</v>
      </c>
      <c r="C610" s="121">
        <v>0.000741468389988201</v>
      </c>
      <c r="D610" s="86" t="s">
        <v>3798</v>
      </c>
      <c r="E610" s="86" t="b">
        <v>0</v>
      </c>
      <c r="F610" s="86" t="b">
        <v>0</v>
      </c>
      <c r="G610" s="86" t="b">
        <v>0</v>
      </c>
    </row>
    <row r="611" spans="1:7" ht="15">
      <c r="A611" s="86" t="s">
        <v>3650</v>
      </c>
      <c r="B611" s="86">
        <v>2</v>
      </c>
      <c r="C611" s="121">
        <v>0.000741468389988201</v>
      </c>
      <c r="D611" s="86" t="s">
        <v>3798</v>
      </c>
      <c r="E611" s="86" t="b">
        <v>0</v>
      </c>
      <c r="F611" s="86" t="b">
        <v>0</v>
      </c>
      <c r="G611" s="86" t="b">
        <v>0</v>
      </c>
    </row>
    <row r="612" spans="1:7" ht="15">
      <c r="A612" s="86" t="s">
        <v>3651</v>
      </c>
      <c r="B612" s="86">
        <v>2</v>
      </c>
      <c r="C612" s="121">
        <v>0.000741468389988201</v>
      </c>
      <c r="D612" s="86" t="s">
        <v>3798</v>
      </c>
      <c r="E612" s="86" t="b">
        <v>0</v>
      </c>
      <c r="F612" s="86" t="b">
        <v>0</v>
      </c>
      <c r="G612" s="86" t="b">
        <v>0</v>
      </c>
    </row>
    <row r="613" spans="1:7" ht="15">
      <c r="A613" s="86" t="s">
        <v>3652</v>
      </c>
      <c r="B613" s="86">
        <v>2</v>
      </c>
      <c r="C613" s="121">
        <v>0.000741468389988201</v>
      </c>
      <c r="D613" s="86" t="s">
        <v>3798</v>
      </c>
      <c r="E613" s="86" t="b">
        <v>0</v>
      </c>
      <c r="F613" s="86" t="b">
        <v>0</v>
      </c>
      <c r="G613" s="86" t="b">
        <v>0</v>
      </c>
    </row>
    <row r="614" spans="1:7" ht="15">
      <c r="A614" s="86" t="s">
        <v>3653</v>
      </c>
      <c r="B614" s="86">
        <v>2</v>
      </c>
      <c r="C614" s="121">
        <v>0.000741468389988201</v>
      </c>
      <c r="D614" s="86" t="s">
        <v>3798</v>
      </c>
      <c r="E614" s="86" t="b">
        <v>0</v>
      </c>
      <c r="F614" s="86" t="b">
        <v>0</v>
      </c>
      <c r="G614" s="86" t="b">
        <v>0</v>
      </c>
    </row>
    <row r="615" spans="1:7" ht="15">
      <c r="A615" s="86" t="s">
        <v>305</v>
      </c>
      <c r="B615" s="86">
        <v>2</v>
      </c>
      <c r="C615" s="121">
        <v>0.000741468389988201</v>
      </c>
      <c r="D615" s="86" t="s">
        <v>3798</v>
      </c>
      <c r="E615" s="86" t="b">
        <v>0</v>
      </c>
      <c r="F615" s="86" t="b">
        <v>0</v>
      </c>
      <c r="G615" s="86" t="b">
        <v>0</v>
      </c>
    </row>
    <row r="616" spans="1:7" ht="15">
      <c r="A616" s="86" t="s">
        <v>3654</v>
      </c>
      <c r="B616" s="86">
        <v>2</v>
      </c>
      <c r="C616" s="121">
        <v>0.000741468389988201</v>
      </c>
      <c r="D616" s="86" t="s">
        <v>3798</v>
      </c>
      <c r="E616" s="86" t="b">
        <v>0</v>
      </c>
      <c r="F616" s="86" t="b">
        <v>0</v>
      </c>
      <c r="G616" s="86" t="b">
        <v>0</v>
      </c>
    </row>
    <row r="617" spans="1:7" ht="15">
      <c r="A617" s="86" t="s">
        <v>3655</v>
      </c>
      <c r="B617" s="86">
        <v>2</v>
      </c>
      <c r="C617" s="121">
        <v>0.000741468389988201</v>
      </c>
      <c r="D617" s="86" t="s">
        <v>3798</v>
      </c>
      <c r="E617" s="86" t="b">
        <v>0</v>
      </c>
      <c r="F617" s="86" t="b">
        <v>0</v>
      </c>
      <c r="G617" s="86" t="b">
        <v>0</v>
      </c>
    </row>
    <row r="618" spans="1:7" ht="15">
      <c r="A618" s="86" t="s">
        <v>3656</v>
      </c>
      <c r="B618" s="86">
        <v>2</v>
      </c>
      <c r="C618" s="121">
        <v>0.000741468389988201</v>
      </c>
      <c r="D618" s="86" t="s">
        <v>3798</v>
      </c>
      <c r="E618" s="86" t="b">
        <v>0</v>
      </c>
      <c r="F618" s="86" t="b">
        <v>0</v>
      </c>
      <c r="G618" s="86" t="b">
        <v>0</v>
      </c>
    </row>
    <row r="619" spans="1:7" ht="15">
      <c r="A619" s="86" t="s">
        <v>3657</v>
      </c>
      <c r="B619" s="86">
        <v>2</v>
      </c>
      <c r="C619" s="121">
        <v>0.000741468389988201</v>
      </c>
      <c r="D619" s="86" t="s">
        <v>3798</v>
      </c>
      <c r="E619" s="86" t="b">
        <v>0</v>
      </c>
      <c r="F619" s="86" t="b">
        <v>0</v>
      </c>
      <c r="G619" s="86" t="b">
        <v>0</v>
      </c>
    </row>
    <row r="620" spans="1:7" ht="15">
      <c r="A620" s="86" t="s">
        <v>3658</v>
      </c>
      <c r="B620" s="86">
        <v>2</v>
      </c>
      <c r="C620" s="121">
        <v>0.000741468389988201</v>
      </c>
      <c r="D620" s="86" t="s">
        <v>3798</v>
      </c>
      <c r="E620" s="86" t="b">
        <v>0</v>
      </c>
      <c r="F620" s="86" t="b">
        <v>0</v>
      </c>
      <c r="G620" s="86" t="b">
        <v>0</v>
      </c>
    </row>
    <row r="621" spans="1:7" ht="15">
      <c r="A621" s="86" t="s">
        <v>360</v>
      </c>
      <c r="B621" s="86">
        <v>2</v>
      </c>
      <c r="C621" s="121">
        <v>0.000741468389988201</v>
      </c>
      <c r="D621" s="86" t="s">
        <v>3798</v>
      </c>
      <c r="E621" s="86" t="b">
        <v>0</v>
      </c>
      <c r="F621" s="86" t="b">
        <v>0</v>
      </c>
      <c r="G621" s="86" t="b">
        <v>0</v>
      </c>
    </row>
    <row r="622" spans="1:7" ht="15">
      <c r="A622" s="86" t="s">
        <v>3659</v>
      </c>
      <c r="B622" s="86">
        <v>2</v>
      </c>
      <c r="C622" s="121">
        <v>0.000741468389988201</v>
      </c>
      <c r="D622" s="86" t="s">
        <v>3798</v>
      </c>
      <c r="E622" s="86" t="b">
        <v>0</v>
      </c>
      <c r="F622" s="86" t="b">
        <v>0</v>
      </c>
      <c r="G622" s="86" t="b">
        <v>0</v>
      </c>
    </row>
    <row r="623" spans="1:7" ht="15">
      <c r="A623" s="86" t="s">
        <v>3660</v>
      </c>
      <c r="B623" s="86">
        <v>2</v>
      </c>
      <c r="C623" s="121">
        <v>0.000741468389988201</v>
      </c>
      <c r="D623" s="86" t="s">
        <v>3798</v>
      </c>
      <c r="E623" s="86" t="b">
        <v>0</v>
      </c>
      <c r="F623" s="86" t="b">
        <v>0</v>
      </c>
      <c r="G623" s="86" t="b">
        <v>0</v>
      </c>
    </row>
    <row r="624" spans="1:7" ht="15">
      <c r="A624" s="86" t="s">
        <v>3661</v>
      </c>
      <c r="B624" s="86">
        <v>2</v>
      </c>
      <c r="C624" s="121">
        <v>0.000741468389988201</v>
      </c>
      <c r="D624" s="86" t="s">
        <v>3798</v>
      </c>
      <c r="E624" s="86" t="b">
        <v>0</v>
      </c>
      <c r="F624" s="86" t="b">
        <v>0</v>
      </c>
      <c r="G624" s="86" t="b">
        <v>0</v>
      </c>
    </row>
    <row r="625" spans="1:7" ht="15">
      <c r="A625" s="86" t="s">
        <v>303</v>
      </c>
      <c r="B625" s="86">
        <v>2</v>
      </c>
      <c r="C625" s="121">
        <v>0.000741468389988201</v>
      </c>
      <c r="D625" s="86" t="s">
        <v>3798</v>
      </c>
      <c r="E625" s="86" t="b">
        <v>0</v>
      </c>
      <c r="F625" s="86" t="b">
        <v>0</v>
      </c>
      <c r="G625" s="86" t="b">
        <v>0</v>
      </c>
    </row>
    <row r="626" spans="1:7" ht="15">
      <c r="A626" s="86" t="s">
        <v>3662</v>
      </c>
      <c r="B626" s="86">
        <v>2</v>
      </c>
      <c r="C626" s="121">
        <v>0.000741468389988201</v>
      </c>
      <c r="D626" s="86" t="s">
        <v>3798</v>
      </c>
      <c r="E626" s="86" t="b">
        <v>0</v>
      </c>
      <c r="F626" s="86" t="b">
        <v>0</v>
      </c>
      <c r="G626" s="86" t="b">
        <v>0</v>
      </c>
    </row>
    <row r="627" spans="1:7" ht="15">
      <c r="A627" s="86" t="s">
        <v>3663</v>
      </c>
      <c r="B627" s="86">
        <v>2</v>
      </c>
      <c r="C627" s="121">
        <v>0.000741468389988201</v>
      </c>
      <c r="D627" s="86" t="s">
        <v>3798</v>
      </c>
      <c r="E627" s="86" t="b">
        <v>0</v>
      </c>
      <c r="F627" s="86" t="b">
        <v>0</v>
      </c>
      <c r="G627" s="86" t="b">
        <v>0</v>
      </c>
    </row>
    <row r="628" spans="1:7" ht="15">
      <c r="A628" s="86" t="s">
        <v>3664</v>
      </c>
      <c r="B628" s="86">
        <v>2</v>
      </c>
      <c r="C628" s="121">
        <v>0.000741468389988201</v>
      </c>
      <c r="D628" s="86" t="s">
        <v>3798</v>
      </c>
      <c r="E628" s="86" t="b">
        <v>0</v>
      </c>
      <c r="F628" s="86" t="b">
        <v>0</v>
      </c>
      <c r="G628" s="86" t="b">
        <v>0</v>
      </c>
    </row>
    <row r="629" spans="1:7" ht="15">
      <c r="A629" s="86" t="s">
        <v>3665</v>
      </c>
      <c r="B629" s="86">
        <v>2</v>
      </c>
      <c r="C629" s="121">
        <v>0.000741468389988201</v>
      </c>
      <c r="D629" s="86" t="s">
        <v>3798</v>
      </c>
      <c r="E629" s="86" t="b">
        <v>0</v>
      </c>
      <c r="F629" s="86" t="b">
        <v>0</v>
      </c>
      <c r="G629" s="86" t="b">
        <v>0</v>
      </c>
    </row>
    <row r="630" spans="1:7" ht="15">
      <c r="A630" s="86" t="s">
        <v>3666</v>
      </c>
      <c r="B630" s="86">
        <v>2</v>
      </c>
      <c r="C630" s="121">
        <v>0.000741468389988201</v>
      </c>
      <c r="D630" s="86" t="s">
        <v>3798</v>
      </c>
      <c r="E630" s="86" t="b">
        <v>0</v>
      </c>
      <c r="F630" s="86" t="b">
        <v>0</v>
      </c>
      <c r="G630" s="86" t="b">
        <v>0</v>
      </c>
    </row>
    <row r="631" spans="1:7" ht="15">
      <c r="A631" s="86" t="s">
        <v>298</v>
      </c>
      <c r="B631" s="86">
        <v>2</v>
      </c>
      <c r="C631" s="121">
        <v>0.000741468389988201</v>
      </c>
      <c r="D631" s="86" t="s">
        <v>3798</v>
      </c>
      <c r="E631" s="86" t="b">
        <v>0</v>
      </c>
      <c r="F631" s="86" t="b">
        <v>0</v>
      </c>
      <c r="G631" s="86" t="b">
        <v>0</v>
      </c>
    </row>
    <row r="632" spans="1:7" ht="15">
      <c r="A632" s="86" t="s">
        <v>357</v>
      </c>
      <c r="B632" s="86">
        <v>2</v>
      </c>
      <c r="C632" s="121">
        <v>0.000741468389988201</v>
      </c>
      <c r="D632" s="86" t="s">
        <v>3798</v>
      </c>
      <c r="E632" s="86" t="b">
        <v>0</v>
      </c>
      <c r="F632" s="86" t="b">
        <v>0</v>
      </c>
      <c r="G632" s="86" t="b">
        <v>0</v>
      </c>
    </row>
    <row r="633" spans="1:7" ht="15">
      <c r="A633" s="86" t="s">
        <v>356</v>
      </c>
      <c r="B633" s="86">
        <v>2</v>
      </c>
      <c r="C633" s="121">
        <v>0.000741468389988201</v>
      </c>
      <c r="D633" s="86" t="s">
        <v>3798</v>
      </c>
      <c r="E633" s="86" t="b">
        <v>0</v>
      </c>
      <c r="F633" s="86" t="b">
        <v>0</v>
      </c>
      <c r="G633" s="86" t="b">
        <v>0</v>
      </c>
    </row>
    <row r="634" spans="1:7" ht="15">
      <c r="A634" s="86" t="s">
        <v>3667</v>
      </c>
      <c r="B634" s="86">
        <v>2</v>
      </c>
      <c r="C634" s="121">
        <v>0.000741468389988201</v>
      </c>
      <c r="D634" s="86" t="s">
        <v>3798</v>
      </c>
      <c r="E634" s="86" t="b">
        <v>0</v>
      </c>
      <c r="F634" s="86" t="b">
        <v>0</v>
      </c>
      <c r="G634" s="86" t="b">
        <v>0</v>
      </c>
    </row>
    <row r="635" spans="1:7" ht="15">
      <c r="A635" s="86" t="s">
        <v>3668</v>
      </c>
      <c r="B635" s="86">
        <v>2</v>
      </c>
      <c r="C635" s="121">
        <v>0.000741468389988201</v>
      </c>
      <c r="D635" s="86" t="s">
        <v>3798</v>
      </c>
      <c r="E635" s="86" t="b">
        <v>0</v>
      </c>
      <c r="F635" s="86" t="b">
        <v>0</v>
      </c>
      <c r="G635" s="86" t="b">
        <v>0</v>
      </c>
    </row>
    <row r="636" spans="1:7" ht="15">
      <c r="A636" s="86" t="s">
        <v>3669</v>
      </c>
      <c r="B636" s="86">
        <v>2</v>
      </c>
      <c r="C636" s="121">
        <v>0.000741468389988201</v>
      </c>
      <c r="D636" s="86" t="s">
        <v>3798</v>
      </c>
      <c r="E636" s="86" t="b">
        <v>0</v>
      </c>
      <c r="F636" s="86" t="b">
        <v>0</v>
      </c>
      <c r="G636" s="86" t="b">
        <v>0</v>
      </c>
    </row>
    <row r="637" spans="1:7" ht="15">
      <c r="A637" s="86" t="s">
        <v>3670</v>
      </c>
      <c r="B637" s="86">
        <v>2</v>
      </c>
      <c r="C637" s="121">
        <v>0.000741468389988201</v>
      </c>
      <c r="D637" s="86" t="s">
        <v>3798</v>
      </c>
      <c r="E637" s="86" t="b">
        <v>0</v>
      </c>
      <c r="F637" s="86" t="b">
        <v>0</v>
      </c>
      <c r="G637" s="86" t="b">
        <v>0</v>
      </c>
    </row>
    <row r="638" spans="1:7" ht="15">
      <c r="A638" s="86" t="s">
        <v>3671</v>
      </c>
      <c r="B638" s="86">
        <v>2</v>
      </c>
      <c r="C638" s="121">
        <v>0.000741468389988201</v>
      </c>
      <c r="D638" s="86" t="s">
        <v>3798</v>
      </c>
      <c r="E638" s="86" t="b">
        <v>0</v>
      </c>
      <c r="F638" s="86" t="b">
        <v>0</v>
      </c>
      <c r="G638" s="86" t="b">
        <v>0</v>
      </c>
    </row>
    <row r="639" spans="1:7" ht="15">
      <c r="A639" s="86" t="s">
        <v>3672</v>
      </c>
      <c r="B639" s="86">
        <v>2</v>
      </c>
      <c r="C639" s="121">
        <v>0.000741468389988201</v>
      </c>
      <c r="D639" s="86" t="s">
        <v>3798</v>
      </c>
      <c r="E639" s="86" t="b">
        <v>0</v>
      </c>
      <c r="F639" s="86" t="b">
        <v>0</v>
      </c>
      <c r="G639" s="86" t="b">
        <v>0</v>
      </c>
    </row>
    <row r="640" spans="1:7" ht="15">
      <c r="A640" s="86" t="s">
        <v>3673</v>
      </c>
      <c r="B640" s="86">
        <v>2</v>
      </c>
      <c r="C640" s="121">
        <v>0.000741468389988201</v>
      </c>
      <c r="D640" s="86" t="s">
        <v>3798</v>
      </c>
      <c r="E640" s="86" t="b">
        <v>0</v>
      </c>
      <c r="F640" s="86" t="b">
        <v>0</v>
      </c>
      <c r="G640" s="86" t="b">
        <v>0</v>
      </c>
    </row>
    <row r="641" spans="1:7" ht="15">
      <c r="A641" s="86" t="s">
        <v>3674</v>
      </c>
      <c r="B641" s="86">
        <v>2</v>
      </c>
      <c r="C641" s="121">
        <v>0.000741468389988201</v>
      </c>
      <c r="D641" s="86" t="s">
        <v>3798</v>
      </c>
      <c r="E641" s="86" t="b">
        <v>1</v>
      </c>
      <c r="F641" s="86" t="b">
        <v>0</v>
      </c>
      <c r="G641" s="86" t="b">
        <v>0</v>
      </c>
    </row>
    <row r="642" spans="1:7" ht="15">
      <c r="A642" s="86" t="s">
        <v>3675</v>
      </c>
      <c r="B642" s="86">
        <v>2</v>
      </c>
      <c r="C642" s="121">
        <v>0.000741468389988201</v>
      </c>
      <c r="D642" s="86" t="s">
        <v>3798</v>
      </c>
      <c r="E642" s="86" t="b">
        <v>0</v>
      </c>
      <c r="F642" s="86" t="b">
        <v>0</v>
      </c>
      <c r="G642" s="86" t="b">
        <v>0</v>
      </c>
    </row>
    <row r="643" spans="1:7" ht="15">
      <c r="A643" s="86" t="s">
        <v>355</v>
      </c>
      <c r="B643" s="86">
        <v>2</v>
      </c>
      <c r="C643" s="121">
        <v>0.000741468389988201</v>
      </c>
      <c r="D643" s="86" t="s">
        <v>3798</v>
      </c>
      <c r="E643" s="86" t="b">
        <v>0</v>
      </c>
      <c r="F643" s="86" t="b">
        <v>0</v>
      </c>
      <c r="G643" s="86" t="b">
        <v>0</v>
      </c>
    </row>
    <row r="644" spans="1:7" ht="15">
      <c r="A644" s="86" t="s">
        <v>297</v>
      </c>
      <c r="B644" s="86">
        <v>2</v>
      </c>
      <c r="C644" s="121">
        <v>0.000741468389988201</v>
      </c>
      <c r="D644" s="86" t="s">
        <v>3798</v>
      </c>
      <c r="E644" s="86" t="b">
        <v>0</v>
      </c>
      <c r="F644" s="86" t="b">
        <v>0</v>
      </c>
      <c r="G644" s="86" t="b">
        <v>0</v>
      </c>
    </row>
    <row r="645" spans="1:7" ht="15">
      <c r="A645" s="86" t="s">
        <v>3676</v>
      </c>
      <c r="B645" s="86">
        <v>2</v>
      </c>
      <c r="C645" s="121">
        <v>0.000741468389988201</v>
      </c>
      <c r="D645" s="86" t="s">
        <v>3798</v>
      </c>
      <c r="E645" s="86" t="b">
        <v>0</v>
      </c>
      <c r="F645" s="86" t="b">
        <v>0</v>
      </c>
      <c r="G645" s="86" t="b">
        <v>0</v>
      </c>
    </row>
    <row r="646" spans="1:7" ht="15">
      <c r="A646" s="86" t="s">
        <v>3677</v>
      </c>
      <c r="B646" s="86">
        <v>2</v>
      </c>
      <c r="C646" s="121">
        <v>0.000741468389988201</v>
      </c>
      <c r="D646" s="86" t="s">
        <v>3798</v>
      </c>
      <c r="E646" s="86" t="b">
        <v>0</v>
      </c>
      <c r="F646" s="86" t="b">
        <v>0</v>
      </c>
      <c r="G646" s="86" t="b">
        <v>0</v>
      </c>
    </row>
    <row r="647" spans="1:7" ht="15">
      <c r="A647" s="86" t="s">
        <v>3678</v>
      </c>
      <c r="B647" s="86">
        <v>2</v>
      </c>
      <c r="C647" s="121">
        <v>0.000741468389988201</v>
      </c>
      <c r="D647" s="86" t="s">
        <v>3798</v>
      </c>
      <c r="E647" s="86" t="b">
        <v>0</v>
      </c>
      <c r="F647" s="86" t="b">
        <v>0</v>
      </c>
      <c r="G647" s="86" t="b">
        <v>0</v>
      </c>
    </row>
    <row r="648" spans="1:7" ht="15">
      <c r="A648" s="86" t="s">
        <v>3679</v>
      </c>
      <c r="B648" s="86">
        <v>2</v>
      </c>
      <c r="C648" s="121">
        <v>0.000741468389988201</v>
      </c>
      <c r="D648" s="86" t="s">
        <v>3798</v>
      </c>
      <c r="E648" s="86" t="b">
        <v>0</v>
      </c>
      <c r="F648" s="86" t="b">
        <v>0</v>
      </c>
      <c r="G648" s="86" t="b">
        <v>0</v>
      </c>
    </row>
    <row r="649" spans="1:7" ht="15">
      <c r="A649" s="86" t="s">
        <v>3680</v>
      </c>
      <c r="B649" s="86">
        <v>2</v>
      </c>
      <c r="C649" s="121">
        <v>0.000741468389988201</v>
      </c>
      <c r="D649" s="86" t="s">
        <v>3798</v>
      </c>
      <c r="E649" s="86" t="b">
        <v>0</v>
      </c>
      <c r="F649" s="86" t="b">
        <v>0</v>
      </c>
      <c r="G649" s="86" t="b">
        <v>0</v>
      </c>
    </row>
    <row r="650" spans="1:7" ht="15">
      <c r="A650" s="86" t="s">
        <v>3681</v>
      </c>
      <c r="B650" s="86">
        <v>2</v>
      </c>
      <c r="C650" s="121">
        <v>0.000741468389988201</v>
      </c>
      <c r="D650" s="86" t="s">
        <v>3798</v>
      </c>
      <c r="E650" s="86" t="b">
        <v>0</v>
      </c>
      <c r="F650" s="86" t="b">
        <v>0</v>
      </c>
      <c r="G650" s="86" t="b">
        <v>0</v>
      </c>
    </row>
    <row r="651" spans="1:7" ht="15">
      <c r="A651" s="86" t="s">
        <v>3682</v>
      </c>
      <c r="B651" s="86">
        <v>2</v>
      </c>
      <c r="C651" s="121">
        <v>0.000741468389988201</v>
      </c>
      <c r="D651" s="86" t="s">
        <v>3798</v>
      </c>
      <c r="E651" s="86" t="b">
        <v>0</v>
      </c>
      <c r="F651" s="86" t="b">
        <v>0</v>
      </c>
      <c r="G651" s="86" t="b">
        <v>0</v>
      </c>
    </row>
    <row r="652" spans="1:7" ht="15">
      <c r="A652" s="86" t="s">
        <v>354</v>
      </c>
      <c r="B652" s="86">
        <v>2</v>
      </c>
      <c r="C652" s="121">
        <v>0.000741468389988201</v>
      </c>
      <c r="D652" s="86" t="s">
        <v>3798</v>
      </c>
      <c r="E652" s="86" t="b">
        <v>0</v>
      </c>
      <c r="F652" s="86" t="b">
        <v>0</v>
      </c>
      <c r="G652" s="86" t="b">
        <v>0</v>
      </c>
    </row>
    <row r="653" spans="1:7" ht="15">
      <c r="A653" s="86" t="s">
        <v>3683</v>
      </c>
      <c r="B653" s="86">
        <v>2</v>
      </c>
      <c r="C653" s="121">
        <v>0.000741468389988201</v>
      </c>
      <c r="D653" s="86" t="s">
        <v>3798</v>
      </c>
      <c r="E653" s="86" t="b">
        <v>0</v>
      </c>
      <c r="F653" s="86" t="b">
        <v>0</v>
      </c>
      <c r="G653" s="86" t="b">
        <v>0</v>
      </c>
    </row>
    <row r="654" spans="1:7" ht="15">
      <c r="A654" s="86" t="s">
        <v>3684</v>
      </c>
      <c r="B654" s="86">
        <v>2</v>
      </c>
      <c r="C654" s="121">
        <v>0.000741468389988201</v>
      </c>
      <c r="D654" s="86" t="s">
        <v>3798</v>
      </c>
      <c r="E654" s="86" t="b">
        <v>0</v>
      </c>
      <c r="F654" s="86" t="b">
        <v>0</v>
      </c>
      <c r="G654" s="86" t="b">
        <v>0</v>
      </c>
    </row>
    <row r="655" spans="1:7" ht="15">
      <c r="A655" s="86" t="s">
        <v>3685</v>
      </c>
      <c r="B655" s="86">
        <v>2</v>
      </c>
      <c r="C655" s="121">
        <v>0.000741468389988201</v>
      </c>
      <c r="D655" s="86" t="s">
        <v>3798</v>
      </c>
      <c r="E655" s="86" t="b">
        <v>0</v>
      </c>
      <c r="F655" s="86" t="b">
        <v>0</v>
      </c>
      <c r="G655" s="86" t="b">
        <v>0</v>
      </c>
    </row>
    <row r="656" spans="1:7" ht="15">
      <c r="A656" s="86" t="s">
        <v>3686</v>
      </c>
      <c r="B656" s="86">
        <v>2</v>
      </c>
      <c r="C656" s="121">
        <v>0.000741468389988201</v>
      </c>
      <c r="D656" s="86" t="s">
        <v>3798</v>
      </c>
      <c r="E656" s="86" t="b">
        <v>0</v>
      </c>
      <c r="F656" s="86" t="b">
        <v>0</v>
      </c>
      <c r="G656" s="86" t="b">
        <v>0</v>
      </c>
    </row>
    <row r="657" spans="1:7" ht="15">
      <c r="A657" s="86" t="s">
        <v>3687</v>
      </c>
      <c r="B657" s="86">
        <v>2</v>
      </c>
      <c r="C657" s="121">
        <v>0.000741468389988201</v>
      </c>
      <c r="D657" s="86" t="s">
        <v>3798</v>
      </c>
      <c r="E657" s="86" t="b">
        <v>0</v>
      </c>
      <c r="F657" s="86" t="b">
        <v>0</v>
      </c>
      <c r="G657" s="86" t="b">
        <v>0</v>
      </c>
    </row>
    <row r="658" spans="1:7" ht="15">
      <c r="A658" s="86" t="s">
        <v>3688</v>
      </c>
      <c r="B658" s="86">
        <v>2</v>
      </c>
      <c r="C658" s="121">
        <v>0.000741468389988201</v>
      </c>
      <c r="D658" s="86" t="s">
        <v>3798</v>
      </c>
      <c r="E658" s="86" t="b">
        <v>0</v>
      </c>
      <c r="F658" s="86" t="b">
        <v>0</v>
      </c>
      <c r="G658" s="86" t="b">
        <v>0</v>
      </c>
    </row>
    <row r="659" spans="1:7" ht="15">
      <c r="A659" s="86" t="s">
        <v>3689</v>
      </c>
      <c r="B659" s="86">
        <v>2</v>
      </c>
      <c r="C659" s="121">
        <v>0.000741468389988201</v>
      </c>
      <c r="D659" s="86" t="s">
        <v>3798</v>
      </c>
      <c r="E659" s="86" t="b">
        <v>0</v>
      </c>
      <c r="F659" s="86" t="b">
        <v>0</v>
      </c>
      <c r="G659" s="86" t="b">
        <v>0</v>
      </c>
    </row>
    <row r="660" spans="1:7" ht="15">
      <c r="A660" s="86" t="s">
        <v>295</v>
      </c>
      <c r="B660" s="86">
        <v>2</v>
      </c>
      <c r="C660" s="121">
        <v>0.000741468389988201</v>
      </c>
      <c r="D660" s="86" t="s">
        <v>3798</v>
      </c>
      <c r="E660" s="86" t="b">
        <v>0</v>
      </c>
      <c r="F660" s="86" t="b">
        <v>0</v>
      </c>
      <c r="G660" s="86" t="b">
        <v>0</v>
      </c>
    </row>
    <row r="661" spans="1:7" ht="15">
      <c r="A661" s="86" t="s">
        <v>3690</v>
      </c>
      <c r="B661" s="86">
        <v>2</v>
      </c>
      <c r="C661" s="121">
        <v>0.000741468389988201</v>
      </c>
      <c r="D661" s="86" t="s">
        <v>3798</v>
      </c>
      <c r="E661" s="86" t="b">
        <v>0</v>
      </c>
      <c r="F661" s="86" t="b">
        <v>0</v>
      </c>
      <c r="G661" s="86" t="b">
        <v>0</v>
      </c>
    </row>
    <row r="662" spans="1:7" ht="15">
      <c r="A662" s="86" t="s">
        <v>3691</v>
      </c>
      <c r="B662" s="86">
        <v>2</v>
      </c>
      <c r="C662" s="121">
        <v>0.000741468389988201</v>
      </c>
      <c r="D662" s="86" t="s">
        <v>3798</v>
      </c>
      <c r="E662" s="86" t="b">
        <v>0</v>
      </c>
      <c r="F662" s="86" t="b">
        <v>0</v>
      </c>
      <c r="G662" s="86" t="b">
        <v>0</v>
      </c>
    </row>
    <row r="663" spans="1:7" ht="15">
      <c r="A663" s="86" t="s">
        <v>3692</v>
      </c>
      <c r="B663" s="86">
        <v>2</v>
      </c>
      <c r="C663" s="121">
        <v>0.000741468389988201</v>
      </c>
      <c r="D663" s="86" t="s">
        <v>3798</v>
      </c>
      <c r="E663" s="86" t="b">
        <v>0</v>
      </c>
      <c r="F663" s="86" t="b">
        <v>0</v>
      </c>
      <c r="G663" s="86" t="b">
        <v>0</v>
      </c>
    </row>
    <row r="664" spans="1:7" ht="15">
      <c r="A664" s="86" t="s">
        <v>3693</v>
      </c>
      <c r="B664" s="86">
        <v>2</v>
      </c>
      <c r="C664" s="121">
        <v>0.000741468389988201</v>
      </c>
      <c r="D664" s="86" t="s">
        <v>3798</v>
      </c>
      <c r="E664" s="86" t="b">
        <v>0</v>
      </c>
      <c r="F664" s="86" t="b">
        <v>0</v>
      </c>
      <c r="G664" s="86" t="b">
        <v>0</v>
      </c>
    </row>
    <row r="665" spans="1:7" ht="15">
      <c r="A665" s="86" t="s">
        <v>3694</v>
      </c>
      <c r="B665" s="86">
        <v>2</v>
      </c>
      <c r="C665" s="121">
        <v>0.000741468389988201</v>
      </c>
      <c r="D665" s="86" t="s">
        <v>3798</v>
      </c>
      <c r="E665" s="86" t="b">
        <v>0</v>
      </c>
      <c r="F665" s="86" t="b">
        <v>0</v>
      </c>
      <c r="G665" s="86" t="b">
        <v>0</v>
      </c>
    </row>
    <row r="666" spans="1:7" ht="15">
      <c r="A666" s="86" t="s">
        <v>3695</v>
      </c>
      <c r="B666" s="86">
        <v>2</v>
      </c>
      <c r="C666" s="121">
        <v>0.000741468389988201</v>
      </c>
      <c r="D666" s="86" t="s">
        <v>3798</v>
      </c>
      <c r="E666" s="86" t="b">
        <v>0</v>
      </c>
      <c r="F666" s="86" t="b">
        <v>0</v>
      </c>
      <c r="G666" s="86" t="b">
        <v>0</v>
      </c>
    </row>
    <row r="667" spans="1:7" ht="15">
      <c r="A667" s="86" t="s">
        <v>353</v>
      </c>
      <c r="B667" s="86">
        <v>2</v>
      </c>
      <c r="C667" s="121">
        <v>0.000741468389988201</v>
      </c>
      <c r="D667" s="86" t="s">
        <v>3798</v>
      </c>
      <c r="E667" s="86" t="b">
        <v>0</v>
      </c>
      <c r="F667" s="86" t="b">
        <v>0</v>
      </c>
      <c r="G667" s="86" t="b">
        <v>0</v>
      </c>
    </row>
    <row r="668" spans="1:7" ht="15">
      <c r="A668" s="86" t="s">
        <v>3696</v>
      </c>
      <c r="B668" s="86">
        <v>2</v>
      </c>
      <c r="C668" s="121">
        <v>0.000741468389988201</v>
      </c>
      <c r="D668" s="86" t="s">
        <v>3798</v>
      </c>
      <c r="E668" s="86" t="b">
        <v>0</v>
      </c>
      <c r="F668" s="86" t="b">
        <v>0</v>
      </c>
      <c r="G668" s="86" t="b">
        <v>0</v>
      </c>
    </row>
    <row r="669" spans="1:7" ht="15">
      <c r="A669" s="86" t="s">
        <v>3697</v>
      </c>
      <c r="B669" s="86">
        <v>2</v>
      </c>
      <c r="C669" s="121">
        <v>0.000741468389988201</v>
      </c>
      <c r="D669" s="86" t="s">
        <v>3798</v>
      </c>
      <c r="E669" s="86" t="b">
        <v>0</v>
      </c>
      <c r="F669" s="86" t="b">
        <v>0</v>
      </c>
      <c r="G669" s="86" t="b">
        <v>0</v>
      </c>
    </row>
    <row r="670" spans="1:7" ht="15">
      <c r="A670" s="86" t="s">
        <v>3698</v>
      </c>
      <c r="B670" s="86">
        <v>2</v>
      </c>
      <c r="C670" s="121">
        <v>0.000741468389988201</v>
      </c>
      <c r="D670" s="86" t="s">
        <v>3798</v>
      </c>
      <c r="E670" s="86" t="b">
        <v>0</v>
      </c>
      <c r="F670" s="86" t="b">
        <v>0</v>
      </c>
      <c r="G670" s="86" t="b">
        <v>0</v>
      </c>
    </row>
    <row r="671" spans="1:7" ht="15">
      <c r="A671" s="86" t="s">
        <v>3699</v>
      </c>
      <c r="B671" s="86">
        <v>2</v>
      </c>
      <c r="C671" s="121">
        <v>0.000741468389988201</v>
      </c>
      <c r="D671" s="86" t="s">
        <v>3798</v>
      </c>
      <c r="E671" s="86" t="b">
        <v>0</v>
      </c>
      <c r="F671" s="86" t="b">
        <v>0</v>
      </c>
      <c r="G671" s="86" t="b">
        <v>0</v>
      </c>
    </row>
    <row r="672" spans="1:7" ht="15">
      <c r="A672" s="86" t="s">
        <v>3700</v>
      </c>
      <c r="B672" s="86">
        <v>2</v>
      </c>
      <c r="C672" s="121">
        <v>0.000741468389988201</v>
      </c>
      <c r="D672" s="86" t="s">
        <v>3798</v>
      </c>
      <c r="E672" s="86" t="b">
        <v>0</v>
      </c>
      <c r="F672" s="86" t="b">
        <v>0</v>
      </c>
      <c r="G672" s="86" t="b">
        <v>0</v>
      </c>
    </row>
    <row r="673" spans="1:7" ht="15">
      <c r="A673" s="86" t="s">
        <v>3701</v>
      </c>
      <c r="B673" s="86">
        <v>2</v>
      </c>
      <c r="C673" s="121">
        <v>0.000741468389988201</v>
      </c>
      <c r="D673" s="86" t="s">
        <v>3798</v>
      </c>
      <c r="E673" s="86" t="b">
        <v>0</v>
      </c>
      <c r="F673" s="86" t="b">
        <v>0</v>
      </c>
      <c r="G673" s="86" t="b">
        <v>0</v>
      </c>
    </row>
    <row r="674" spans="1:7" ht="15">
      <c r="A674" s="86" t="s">
        <v>3702</v>
      </c>
      <c r="B674" s="86">
        <v>2</v>
      </c>
      <c r="C674" s="121">
        <v>0.000741468389988201</v>
      </c>
      <c r="D674" s="86" t="s">
        <v>3798</v>
      </c>
      <c r="E674" s="86" t="b">
        <v>0</v>
      </c>
      <c r="F674" s="86" t="b">
        <v>0</v>
      </c>
      <c r="G674" s="86" t="b">
        <v>0</v>
      </c>
    </row>
    <row r="675" spans="1:7" ht="15">
      <c r="A675" s="86" t="s">
        <v>3703</v>
      </c>
      <c r="B675" s="86">
        <v>2</v>
      </c>
      <c r="C675" s="121">
        <v>0.000741468389988201</v>
      </c>
      <c r="D675" s="86" t="s">
        <v>3798</v>
      </c>
      <c r="E675" s="86" t="b">
        <v>0</v>
      </c>
      <c r="F675" s="86" t="b">
        <v>0</v>
      </c>
      <c r="G675" s="86" t="b">
        <v>0</v>
      </c>
    </row>
    <row r="676" spans="1:7" ht="15">
      <c r="A676" s="86" t="s">
        <v>3704</v>
      </c>
      <c r="B676" s="86">
        <v>2</v>
      </c>
      <c r="C676" s="121">
        <v>0.000741468389988201</v>
      </c>
      <c r="D676" s="86" t="s">
        <v>3798</v>
      </c>
      <c r="E676" s="86" t="b">
        <v>1</v>
      </c>
      <c r="F676" s="86" t="b">
        <v>0</v>
      </c>
      <c r="G676" s="86" t="b">
        <v>0</v>
      </c>
    </row>
    <row r="677" spans="1:7" ht="15">
      <c r="A677" s="86" t="s">
        <v>3705</v>
      </c>
      <c r="B677" s="86">
        <v>2</v>
      </c>
      <c r="C677" s="121">
        <v>0.000741468389988201</v>
      </c>
      <c r="D677" s="86" t="s">
        <v>3798</v>
      </c>
      <c r="E677" s="86" t="b">
        <v>0</v>
      </c>
      <c r="F677" s="86" t="b">
        <v>0</v>
      </c>
      <c r="G677" s="86" t="b">
        <v>0</v>
      </c>
    </row>
    <row r="678" spans="1:7" ht="15">
      <c r="A678" s="86" t="s">
        <v>3706</v>
      </c>
      <c r="B678" s="86">
        <v>2</v>
      </c>
      <c r="C678" s="121">
        <v>0.000741468389988201</v>
      </c>
      <c r="D678" s="86" t="s">
        <v>3798</v>
      </c>
      <c r="E678" s="86" t="b">
        <v>0</v>
      </c>
      <c r="F678" s="86" t="b">
        <v>0</v>
      </c>
      <c r="G678" s="86" t="b">
        <v>0</v>
      </c>
    </row>
    <row r="679" spans="1:7" ht="15">
      <c r="A679" s="86" t="s">
        <v>3707</v>
      </c>
      <c r="B679" s="86">
        <v>2</v>
      </c>
      <c r="C679" s="121">
        <v>0.000741468389988201</v>
      </c>
      <c r="D679" s="86" t="s">
        <v>3798</v>
      </c>
      <c r="E679" s="86" t="b">
        <v>0</v>
      </c>
      <c r="F679" s="86" t="b">
        <v>0</v>
      </c>
      <c r="G679" s="86" t="b">
        <v>0</v>
      </c>
    </row>
    <row r="680" spans="1:7" ht="15">
      <c r="A680" s="86" t="s">
        <v>3708</v>
      </c>
      <c r="B680" s="86">
        <v>2</v>
      </c>
      <c r="C680" s="121">
        <v>0.000741468389988201</v>
      </c>
      <c r="D680" s="86" t="s">
        <v>3798</v>
      </c>
      <c r="E680" s="86" t="b">
        <v>0</v>
      </c>
      <c r="F680" s="86" t="b">
        <v>0</v>
      </c>
      <c r="G680" s="86" t="b">
        <v>0</v>
      </c>
    </row>
    <row r="681" spans="1:7" ht="15">
      <c r="A681" s="86" t="s">
        <v>3709</v>
      </c>
      <c r="B681" s="86">
        <v>2</v>
      </c>
      <c r="C681" s="121">
        <v>0.000741468389988201</v>
      </c>
      <c r="D681" s="86" t="s">
        <v>3798</v>
      </c>
      <c r="E681" s="86" t="b">
        <v>0</v>
      </c>
      <c r="F681" s="86" t="b">
        <v>0</v>
      </c>
      <c r="G681" s="86" t="b">
        <v>0</v>
      </c>
    </row>
    <row r="682" spans="1:7" ht="15">
      <c r="A682" s="86" t="s">
        <v>3710</v>
      </c>
      <c r="B682" s="86">
        <v>2</v>
      </c>
      <c r="C682" s="121">
        <v>0.000741468389988201</v>
      </c>
      <c r="D682" s="86" t="s">
        <v>3798</v>
      </c>
      <c r="E682" s="86" t="b">
        <v>0</v>
      </c>
      <c r="F682" s="86" t="b">
        <v>0</v>
      </c>
      <c r="G682" s="86" t="b">
        <v>0</v>
      </c>
    </row>
    <row r="683" spans="1:7" ht="15">
      <c r="A683" s="86" t="s">
        <v>3711</v>
      </c>
      <c r="B683" s="86">
        <v>2</v>
      </c>
      <c r="C683" s="121">
        <v>0.000741468389988201</v>
      </c>
      <c r="D683" s="86" t="s">
        <v>3798</v>
      </c>
      <c r="E683" s="86" t="b">
        <v>0</v>
      </c>
      <c r="F683" s="86" t="b">
        <v>0</v>
      </c>
      <c r="G683" s="86" t="b">
        <v>0</v>
      </c>
    </row>
    <row r="684" spans="1:7" ht="15">
      <c r="A684" s="86" t="s">
        <v>3712</v>
      </c>
      <c r="B684" s="86">
        <v>2</v>
      </c>
      <c r="C684" s="121">
        <v>0.000741468389988201</v>
      </c>
      <c r="D684" s="86" t="s">
        <v>3798</v>
      </c>
      <c r="E684" s="86" t="b">
        <v>0</v>
      </c>
      <c r="F684" s="86" t="b">
        <v>0</v>
      </c>
      <c r="G684" s="86" t="b">
        <v>0</v>
      </c>
    </row>
    <row r="685" spans="1:7" ht="15">
      <c r="A685" s="86" t="s">
        <v>352</v>
      </c>
      <c r="B685" s="86">
        <v>2</v>
      </c>
      <c r="C685" s="121">
        <v>0.000741468389988201</v>
      </c>
      <c r="D685" s="86" t="s">
        <v>3798</v>
      </c>
      <c r="E685" s="86" t="b">
        <v>0</v>
      </c>
      <c r="F685" s="86" t="b">
        <v>0</v>
      </c>
      <c r="G685" s="86" t="b">
        <v>0</v>
      </c>
    </row>
    <row r="686" spans="1:7" ht="15">
      <c r="A686" s="86" t="s">
        <v>351</v>
      </c>
      <c r="B686" s="86">
        <v>2</v>
      </c>
      <c r="C686" s="121">
        <v>0.000741468389988201</v>
      </c>
      <c r="D686" s="86" t="s">
        <v>3798</v>
      </c>
      <c r="E686" s="86" t="b">
        <v>0</v>
      </c>
      <c r="F686" s="86" t="b">
        <v>0</v>
      </c>
      <c r="G686" s="86" t="b">
        <v>0</v>
      </c>
    </row>
    <row r="687" spans="1:7" ht="15">
      <c r="A687" s="86" t="s">
        <v>3713</v>
      </c>
      <c r="B687" s="86">
        <v>2</v>
      </c>
      <c r="C687" s="121">
        <v>0.000741468389988201</v>
      </c>
      <c r="D687" s="86" t="s">
        <v>3798</v>
      </c>
      <c r="E687" s="86" t="b">
        <v>1</v>
      </c>
      <c r="F687" s="86" t="b">
        <v>0</v>
      </c>
      <c r="G687" s="86" t="b">
        <v>0</v>
      </c>
    </row>
    <row r="688" spans="1:7" ht="15">
      <c r="A688" s="86" t="s">
        <v>3714</v>
      </c>
      <c r="B688" s="86">
        <v>2</v>
      </c>
      <c r="C688" s="121">
        <v>0.000741468389988201</v>
      </c>
      <c r="D688" s="86" t="s">
        <v>3798</v>
      </c>
      <c r="E688" s="86" t="b">
        <v>0</v>
      </c>
      <c r="F688" s="86" t="b">
        <v>0</v>
      </c>
      <c r="G688" s="86" t="b">
        <v>0</v>
      </c>
    </row>
    <row r="689" spans="1:7" ht="15">
      <c r="A689" s="86" t="s">
        <v>3715</v>
      </c>
      <c r="B689" s="86">
        <v>2</v>
      </c>
      <c r="C689" s="121">
        <v>0.000741468389988201</v>
      </c>
      <c r="D689" s="86" t="s">
        <v>3798</v>
      </c>
      <c r="E689" s="86" t="b">
        <v>0</v>
      </c>
      <c r="F689" s="86" t="b">
        <v>0</v>
      </c>
      <c r="G689" s="86" t="b">
        <v>0</v>
      </c>
    </row>
    <row r="690" spans="1:7" ht="15">
      <c r="A690" s="86" t="s">
        <v>3716</v>
      </c>
      <c r="B690" s="86">
        <v>2</v>
      </c>
      <c r="C690" s="121">
        <v>0.000741468389988201</v>
      </c>
      <c r="D690" s="86" t="s">
        <v>3798</v>
      </c>
      <c r="E690" s="86" t="b">
        <v>0</v>
      </c>
      <c r="F690" s="86" t="b">
        <v>0</v>
      </c>
      <c r="G690" s="86" t="b">
        <v>0</v>
      </c>
    </row>
    <row r="691" spans="1:7" ht="15">
      <c r="A691" s="86" t="s">
        <v>3717</v>
      </c>
      <c r="B691" s="86">
        <v>2</v>
      </c>
      <c r="C691" s="121">
        <v>0.000741468389988201</v>
      </c>
      <c r="D691" s="86" t="s">
        <v>3798</v>
      </c>
      <c r="E691" s="86" t="b">
        <v>0</v>
      </c>
      <c r="F691" s="86" t="b">
        <v>0</v>
      </c>
      <c r="G691" s="86" t="b">
        <v>0</v>
      </c>
    </row>
    <row r="692" spans="1:7" ht="15">
      <c r="A692" s="86" t="s">
        <v>3718</v>
      </c>
      <c r="B692" s="86">
        <v>2</v>
      </c>
      <c r="C692" s="121">
        <v>0.000741468389988201</v>
      </c>
      <c r="D692" s="86" t="s">
        <v>3798</v>
      </c>
      <c r="E692" s="86" t="b">
        <v>0</v>
      </c>
      <c r="F692" s="86" t="b">
        <v>0</v>
      </c>
      <c r="G692" s="86" t="b">
        <v>0</v>
      </c>
    </row>
    <row r="693" spans="1:7" ht="15">
      <c r="A693" s="86" t="s">
        <v>3719</v>
      </c>
      <c r="B693" s="86">
        <v>2</v>
      </c>
      <c r="C693" s="121">
        <v>0.000741468389988201</v>
      </c>
      <c r="D693" s="86" t="s">
        <v>3798</v>
      </c>
      <c r="E693" s="86" t="b">
        <v>0</v>
      </c>
      <c r="F693" s="86" t="b">
        <v>0</v>
      </c>
      <c r="G693" s="86" t="b">
        <v>0</v>
      </c>
    </row>
    <row r="694" spans="1:7" ht="15">
      <c r="A694" s="86" t="s">
        <v>3720</v>
      </c>
      <c r="B694" s="86">
        <v>2</v>
      </c>
      <c r="C694" s="121">
        <v>0.000741468389988201</v>
      </c>
      <c r="D694" s="86" t="s">
        <v>3798</v>
      </c>
      <c r="E694" s="86" t="b">
        <v>0</v>
      </c>
      <c r="F694" s="86" t="b">
        <v>0</v>
      </c>
      <c r="G694" s="86" t="b">
        <v>0</v>
      </c>
    </row>
    <row r="695" spans="1:7" ht="15">
      <c r="A695" s="86" t="s">
        <v>3721</v>
      </c>
      <c r="B695" s="86">
        <v>2</v>
      </c>
      <c r="C695" s="121">
        <v>0.000741468389988201</v>
      </c>
      <c r="D695" s="86" t="s">
        <v>3798</v>
      </c>
      <c r="E695" s="86" t="b">
        <v>0</v>
      </c>
      <c r="F695" s="86" t="b">
        <v>0</v>
      </c>
      <c r="G695" s="86" t="b">
        <v>0</v>
      </c>
    </row>
    <row r="696" spans="1:7" ht="15">
      <c r="A696" s="86" t="s">
        <v>3722</v>
      </c>
      <c r="B696" s="86">
        <v>2</v>
      </c>
      <c r="C696" s="121">
        <v>0.000741468389988201</v>
      </c>
      <c r="D696" s="86" t="s">
        <v>3798</v>
      </c>
      <c r="E696" s="86" t="b">
        <v>0</v>
      </c>
      <c r="F696" s="86" t="b">
        <v>0</v>
      </c>
      <c r="G696" s="86" t="b">
        <v>0</v>
      </c>
    </row>
    <row r="697" spans="1:7" ht="15">
      <c r="A697" s="86" t="s">
        <v>3723</v>
      </c>
      <c r="B697" s="86">
        <v>2</v>
      </c>
      <c r="C697" s="121">
        <v>0.000741468389988201</v>
      </c>
      <c r="D697" s="86" t="s">
        <v>3798</v>
      </c>
      <c r="E697" s="86" t="b">
        <v>0</v>
      </c>
      <c r="F697" s="86" t="b">
        <v>0</v>
      </c>
      <c r="G697" s="86" t="b">
        <v>0</v>
      </c>
    </row>
    <row r="698" spans="1:7" ht="15">
      <c r="A698" s="86" t="s">
        <v>3724</v>
      </c>
      <c r="B698" s="86">
        <v>2</v>
      </c>
      <c r="C698" s="121">
        <v>0.000741468389988201</v>
      </c>
      <c r="D698" s="86" t="s">
        <v>3798</v>
      </c>
      <c r="E698" s="86" t="b">
        <v>0</v>
      </c>
      <c r="F698" s="86" t="b">
        <v>0</v>
      </c>
      <c r="G698" s="86" t="b">
        <v>0</v>
      </c>
    </row>
    <row r="699" spans="1:7" ht="15">
      <c r="A699" s="86" t="s">
        <v>3725</v>
      </c>
      <c r="B699" s="86">
        <v>2</v>
      </c>
      <c r="C699" s="121">
        <v>0.000741468389988201</v>
      </c>
      <c r="D699" s="86" t="s">
        <v>3798</v>
      </c>
      <c r="E699" s="86" t="b">
        <v>0</v>
      </c>
      <c r="F699" s="86" t="b">
        <v>0</v>
      </c>
      <c r="G699" s="86" t="b">
        <v>0</v>
      </c>
    </row>
    <row r="700" spans="1:7" ht="15">
      <c r="A700" s="86" t="s">
        <v>3726</v>
      </c>
      <c r="B700" s="86">
        <v>2</v>
      </c>
      <c r="C700" s="121">
        <v>0.000741468389988201</v>
      </c>
      <c r="D700" s="86" t="s">
        <v>3798</v>
      </c>
      <c r="E700" s="86" t="b">
        <v>0</v>
      </c>
      <c r="F700" s="86" t="b">
        <v>0</v>
      </c>
      <c r="G700" s="86" t="b">
        <v>0</v>
      </c>
    </row>
    <row r="701" spans="1:7" ht="15">
      <c r="A701" s="86" t="s">
        <v>3727</v>
      </c>
      <c r="B701" s="86">
        <v>2</v>
      </c>
      <c r="C701" s="121">
        <v>0.000741468389988201</v>
      </c>
      <c r="D701" s="86" t="s">
        <v>3798</v>
      </c>
      <c r="E701" s="86" t="b">
        <v>0</v>
      </c>
      <c r="F701" s="86" t="b">
        <v>0</v>
      </c>
      <c r="G701" s="86" t="b">
        <v>0</v>
      </c>
    </row>
    <row r="702" spans="1:7" ht="15">
      <c r="A702" s="86" t="s">
        <v>3728</v>
      </c>
      <c r="B702" s="86">
        <v>2</v>
      </c>
      <c r="C702" s="121">
        <v>0.000741468389988201</v>
      </c>
      <c r="D702" s="86" t="s">
        <v>3798</v>
      </c>
      <c r="E702" s="86" t="b">
        <v>0</v>
      </c>
      <c r="F702" s="86" t="b">
        <v>0</v>
      </c>
      <c r="G702" s="86" t="b">
        <v>0</v>
      </c>
    </row>
    <row r="703" spans="1:7" ht="15">
      <c r="A703" s="86" t="s">
        <v>3729</v>
      </c>
      <c r="B703" s="86">
        <v>2</v>
      </c>
      <c r="C703" s="121">
        <v>0.000741468389988201</v>
      </c>
      <c r="D703" s="86" t="s">
        <v>3798</v>
      </c>
      <c r="E703" s="86" t="b">
        <v>0</v>
      </c>
      <c r="F703" s="86" t="b">
        <v>0</v>
      </c>
      <c r="G703" s="86" t="b">
        <v>0</v>
      </c>
    </row>
    <row r="704" spans="1:7" ht="15">
      <c r="A704" s="86" t="s">
        <v>348</v>
      </c>
      <c r="B704" s="86">
        <v>2</v>
      </c>
      <c r="C704" s="121">
        <v>0.000741468389988201</v>
      </c>
      <c r="D704" s="86" t="s">
        <v>3798</v>
      </c>
      <c r="E704" s="86" t="b">
        <v>0</v>
      </c>
      <c r="F704" s="86" t="b">
        <v>0</v>
      </c>
      <c r="G704" s="86" t="b">
        <v>0</v>
      </c>
    </row>
    <row r="705" spans="1:7" ht="15">
      <c r="A705" s="86" t="s">
        <v>347</v>
      </c>
      <c r="B705" s="86">
        <v>2</v>
      </c>
      <c r="C705" s="121">
        <v>0.000741468389988201</v>
      </c>
      <c r="D705" s="86" t="s">
        <v>3798</v>
      </c>
      <c r="E705" s="86" t="b">
        <v>0</v>
      </c>
      <c r="F705" s="86" t="b">
        <v>0</v>
      </c>
      <c r="G705" s="86" t="b">
        <v>0</v>
      </c>
    </row>
    <row r="706" spans="1:7" ht="15">
      <c r="A706" s="86" t="s">
        <v>3730</v>
      </c>
      <c r="B706" s="86">
        <v>2</v>
      </c>
      <c r="C706" s="121">
        <v>0.000741468389988201</v>
      </c>
      <c r="D706" s="86" t="s">
        <v>3798</v>
      </c>
      <c r="E706" s="86" t="b">
        <v>0</v>
      </c>
      <c r="F706" s="86" t="b">
        <v>0</v>
      </c>
      <c r="G706" s="86" t="b">
        <v>0</v>
      </c>
    </row>
    <row r="707" spans="1:7" ht="15">
      <c r="A707" s="86" t="s">
        <v>3731</v>
      </c>
      <c r="B707" s="86">
        <v>2</v>
      </c>
      <c r="C707" s="121">
        <v>0.000741468389988201</v>
      </c>
      <c r="D707" s="86" t="s">
        <v>3798</v>
      </c>
      <c r="E707" s="86" t="b">
        <v>0</v>
      </c>
      <c r="F707" s="86" t="b">
        <v>0</v>
      </c>
      <c r="G707" s="86" t="b">
        <v>0</v>
      </c>
    </row>
    <row r="708" spans="1:7" ht="15">
      <c r="A708" s="86" t="s">
        <v>3732</v>
      </c>
      <c r="B708" s="86">
        <v>2</v>
      </c>
      <c r="C708" s="121">
        <v>0.000741468389988201</v>
      </c>
      <c r="D708" s="86" t="s">
        <v>3798</v>
      </c>
      <c r="E708" s="86" t="b">
        <v>0</v>
      </c>
      <c r="F708" s="86" t="b">
        <v>0</v>
      </c>
      <c r="G708" s="86" t="b">
        <v>0</v>
      </c>
    </row>
    <row r="709" spans="1:7" ht="15">
      <c r="A709" s="86" t="s">
        <v>3733</v>
      </c>
      <c r="B709" s="86">
        <v>2</v>
      </c>
      <c r="C709" s="121">
        <v>0.000741468389988201</v>
      </c>
      <c r="D709" s="86" t="s">
        <v>3798</v>
      </c>
      <c r="E709" s="86" t="b">
        <v>0</v>
      </c>
      <c r="F709" s="86" t="b">
        <v>0</v>
      </c>
      <c r="G709" s="86" t="b">
        <v>0</v>
      </c>
    </row>
    <row r="710" spans="1:7" ht="15">
      <c r="A710" s="86" t="s">
        <v>3734</v>
      </c>
      <c r="B710" s="86">
        <v>2</v>
      </c>
      <c r="C710" s="121">
        <v>0.000741468389988201</v>
      </c>
      <c r="D710" s="86" t="s">
        <v>3798</v>
      </c>
      <c r="E710" s="86" t="b">
        <v>0</v>
      </c>
      <c r="F710" s="86" t="b">
        <v>0</v>
      </c>
      <c r="G710" s="86" t="b">
        <v>0</v>
      </c>
    </row>
    <row r="711" spans="1:7" ht="15">
      <c r="A711" s="86" t="s">
        <v>3735</v>
      </c>
      <c r="B711" s="86">
        <v>2</v>
      </c>
      <c r="C711" s="121">
        <v>0.000741468389988201</v>
      </c>
      <c r="D711" s="86" t="s">
        <v>3798</v>
      </c>
      <c r="E711" s="86" t="b">
        <v>0</v>
      </c>
      <c r="F711" s="86" t="b">
        <v>0</v>
      </c>
      <c r="G711" s="86" t="b">
        <v>0</v>
      </c>
    </row>
    <row r="712" spans="1:7" ht="15">
      <c r="A712" s="86" t="s">
        <v>3736</v>
      </c>
      <c r="B712" s="86">
        <v>2</v>
      </c>
      <c r="C712" s="121">
        <v>0.000741468389988201</v>
      </c>
      <c r="D712" s="86" t="s">
        <v>3798</v>
      </c>
      <c r="E712" s="86" t="b">
        <v>0</v>
      </c>
      <c r="F712" s="86" t="b">
        <v>0</v>
      </c>
      <c r="G712" s="86" t="b">
        <v>0</v>
      </c>
    </row>
    <row r="713" spans="1:7" ht="15">
      <c r="A713" s="86" t="s">
        <v>3737</v>
      </c>
      <c r="B713" s="86">
        <v>2</v>
      </c>
      <c r="C713" s="121">
        <v>0.000741468389988201</v>
      </c>
      <c r="D713" s="86" t="s">
        <v>3798</v>
      </c>
      <c r="E713" s="86" t="b">
        <v>0</v>
      </c>
      <c r="F713" s="86" t="b">
        <v>0</v>
      </c>
      <c r="G713" s="86" t="b">
        <v>0</v>
      </c>
    </row>
    <row r="714" spans="1:7" ht="15">
      <c r="A714" s="86" t="s">
        <v>3738</v>
      </c>
      <c r="B714" s="86">
        <v>2</v>
      </c>
      <c r="C714" s="121">
        <v>0.000741468389988201</v>
      </c>
      <c r="D714" s="86" t="s">
        <v>3798</v>
      </c>
      <c r="E714" s="86" t="b">
        <v>0</v>
      </c>
      <c r="F714" s="86" t="b">
        <v>0</v>
      </c>
      <c r="G714" s="86" t="b">
        <v>0</v>
      </c>
    </row>
    <row r="715" spans="1:7" ht="15">
      <c r="A715" s="86" t="s">
        <v>3739</v>
      </c>
      <c r="B715" s="86">
        <v>2</v>
      </c>
      <c r="C715" s="121">
        <v>0.000741468389988201</v>
      </c>
      <c r="D715" s="86" t="s">
        <v>3798</v>
      </c>
      <c r="E715" s="86" t="b">
        <v>0</v>
      </c>
      <c r="F715" s="86" t="b">
        <v>0</v>
      </c>
      <c r="G715" s="86" t="b">
        <v>0</v>
      </c>
    </row>
    <row r="716" spans="1:7" ht="15">
      <c r="A716" s="86" t="s">
        <v>3740</v>
      </c>
      <c r="B716" s="86">
        <v>2</v>
      </c>
      <c r="C716" s="121">
        <v>0.000741468389988201</v>
      </c>
      <c r="D716" s="86" t="s">
        <v>3798</v>
      </c>
      <c r="E716" s="86" t="b">
        <v>0</v>
      </c>
      <c r="F716" s="86" t="b">
        <v>0</v>
      </c>
      <c r="G716" s="86" t="b">
        <v>0</v>
      </c>
    </row>
    <row r="717" spans="1:7" ht="15">
      <c r="A717" s="86" t="s">
        <v>3741</v>
      </c>
      <c r="B717" s="86">
        <v>2</v>
      </c>
      <c r="C717" s="121">
        <v>0.000741468389988201</v>
      </c>
      <c r="D717" s="86" t="s">
        <v>3798</v>
      </c>
      <c r="E717" s="86" t="b">
        <v>0</v>
      </c>
      <c r="F717" s="86" t="b">
        <v>0</v>
      </c>
      <c r="G717" s="86" t="b">
        <v>0</v>
      </c>
    </row>
    <row r="718" spans="1:7" ht="15">
      <c r="A718" s="86" t="s">
        <v>344</v>
      </c>
      <c r="B718" s="86">
        <v>2</v>
      </c>
      <c r="C718" s="121">
        <v>0.000741468389988201</v>
      </c>
      <c r="D718" s="86" t="s">
        <v>3798</v>
      </c>
      <c r="E718" s="86" t="b">
        <v>0</v>
      </c>
      <c r="F718" s="86" t="b">
        <v>0</v>
      </c>
      <c r="G718" s="86" t="b">
        <v>0</v>
      </c>
    </row>
    <row r="719" spans="1:7" ht="15">
      <c r="A719" s="86" t="s">
        <v>3742</v>
      </c>
      <c r="B719" s="86">
        <v>2</v>
      </c>
      <c r="C719" s="121">
        <v>0.000741468389988201</v>
      </c>
      <c r="D719" s="86" t="s">
        <v>3798</v>
      </c>
      <c r="E719" s="86" t="b">
        <v>0</v>
      </c>
      <c r="F719" s="86" t="b">
        <v>0</v>
      </c>
      <c r="G719" s="86" t="b">
        <v>0</v>
      </c>
    </row>
    <row r="720" spans="1:7" ht="15">
      <c r="A720" s="86" t="s">
        <v>2692</v>
      </c>
      <c r="B720" s="86">
        <v>2</v>
      </c>
      <c r="C720" s="121">
        <v>0.000741468389988201</v>
      </c>
      <c r="D720" s="86" t="s">
        <v>3798</v>
      </c>
      <c r="E720" s="86" t="b">
        <v>1</v>
      </c>
      <c r="F720" s="86" t="b">
        <v>0</v>
      </c>
      <c r="G720" s="86" t="b">
        <v>0</v>
      </c>
    </row>
    <row r="721" spans="1:7" ht="15">
      <c r="A721" s="86" t="s">
        <v>3743</v>
      </c>
      <c r="B721" s="86">
        <v>2</v>
      </c>
      <c r="C721" s="121">
        <v>0.0008522429974082493</v>
      </c>
      <c r="D721" s="86" t="s">
        <v>3798</v>
      </c>
      <c r="E721" s="86" t="b">
        <v>0</v>
      </c>
      <c r="F721" s="86" t="b">
        <v>0</v>
      </c>
      <c r="G721" s="86" t="b">
        <v>0</v>
      </c>
    </row>
    <row r="722" spans="1:7" ht="15">
      <c r="A722" s="86" t="s">
        <v>3744</v>
      </c>
      <c r="B722" s="86">
        <v>2</v>
      </c>
      <c r="C722" s="121">
        <v>0.0008522429974082493</v>
      </c>
      <c r="D722" s="86" t="s">
        <v>3798</v>
      </c>
      <c r="E722" s="86" t="b">
        <v>0</v>
      </c>
      <c r="F722" s="86" t="b">
        <v>0</v>
      </c>
      <c r="G722" s="86" t="b">
        <v>0</v>
      </c>
    </row>
    <row r="723" spans="1:7" ht="15">
      <c r="A723" s="86" t="s">
        <v>3745</v>
      </c>
      <c r="B723" s="86">
        <v>2</v>
      </c>
      <c r="C723" s="121">
        <v>0.000741468389988201</v>
      </c>
      <c r="D723" s="86" t="s">
        <v>3798</v>
      </c>
      <c r="E723" s="86" t="b">
        <v>0</v>
      </c>
      <c r="F723" s="86" t="b">
        <v>0</v>
      </c>
      <c r="G723" s="86" t="b">
        <v>0</v>
      </c>
    </row>
    <row r="724" spans="1:7" ht="15">
      <c r="A724" s="86" t="s">
        <v>3746</v>
      </c>
      <c r="B724" s="86">
        <v>2</v>
      </c>
      <c r="C724" s="121">
        <v>0.000741468389988201</v>
      </c>
      <c r="D724" s="86" t="s">
        <v>3798</v>
      </c>
      <c r="E724" s="86" t="b">
        <v>0</v>
      </c>
      <c r="F724" s="86" t="b">
        <v>0</v>
      </c>
      <c r="G724" s="86" t="b">
        <v>0</v>
      </c>
    </row>
    <row r="725" spans="1:7" ht="15">
      <c r="A725" s="86" t="s">
        <v>3747</v>
      </c>
      <c r="B725" s="86">
        <v>2</v>
      </c>
      <c r="C725" s="121">
        <v>0.000741468389988201</v>
      </c>
      <c r="D725" s="86" t="s">
        <v>3798</v>
      </c>
      <c r="E725" s="86" t="b">
        <v>0</v>
      </c>
      <c r="F725" s="86" t="b">
        <v>0</v>
      </c>
      <c r="G725" s="86" t="b">
        <v>0</v>
      </c>
    </row>
    <row r="726" spans="1:7" ht="15">
      <c r="A726" s="86" t="s">
        <v>3748</v>
      </c>
      <c r="B726" s="86">
        <v>2</v>
      </c>
      <c r="C726" s="121">
        <v>0.000741468389988201</v>
      </c>
      <c r="D726" s="86" t="s">
        <v>3798</v>
      </c>
      <c r="E726" s="86" t="b">
        <v>0</v>
      </c>
      <c r="F726" s="86" t="b">
        <v>0</v>
      </c>
      <c r="G726" s="86" t="b">
        <v>0</v>
      </c>
    </row>
    <row r="727" spans="1:7" ht="15">
      <c r="A727" s="86" t="s">
        <v>3749</v>
      </c>
      <c r="B727" s="86">
        <v>2</v>
      </c>
      <c r="C727" s="121">
        <v>0.000741468389988201</v>
      </c>
      <c r="D727" s="86" t="s">
        <v>3798</v>
      </c>
      <c r="E727" s="86" t="b">
        <v>0</v>
      </c>
      <c r="F727" s="86" t="b">
        <v>0</v>
      </c>
      <c r="G727" s="86" t="b">
        <v>0</v>
      </c>
    </row>
    <row r="728" spans="1:7" ht="15">
      <c r="A728" s="86" t="s">
        <v>3750</v>
      </c>
      <c r="B728" s="86">
        <v>2</v>
      </c>
      <c r="C728" s="121">
        <v>0.000741468389988201</v>
      </c>
      <c r="D728" s="86" t="s">
        <v>3798</v>
      </c>
      <c r="E728" s="86" t="b">
        <v>0</v>
      </c>
      <c r="F728" s="86" t="b">
        <v>0</v>
      </c>
      <c r="G728" s="86" t="b">
        <v>0</v>
      </c>
    </row>
    <row r="729" spans="1:7" ht="15">
      <c r="A729" s="86" t="s">
        <v>3751</v>
      </c>
      <c r="B729" s="86">
        <v>2</v>
      </c>
      <c r="C729" s="121">
        <v>0.000741468389988201</v>
      </c>
      <c r="D729" s="86" t="s">
        <v>3798</v>
      </c>
      <c r="E729" s="86" t="b">
        <v>0</v>
      </c>
      <c r="F729" s="86" t="b">
        <v>0</v>
      </c>
      <c r="G729" s="86" t="b">
        <v>0</v>
      </c>
    </row>
    <row r="730" spans="1:7" ht="15">
      <c r="A730" s="86" t="s">
        <v>3752</v>
      </c>
      <c r="B730" s="86">
        <v>2</v>
      </c>
      <c r="C730" s="121">
        <v>0.000741468389988201</v>
      </c>
      <c r="D730" s="86" t="s">
        <v>3798</v>
      </c>
      <c r="E730" s="86" t="b">
        <v>0</v>
      </c>
      <c r="F730" s="86" t="b">
        <v>0</v>
      </c>
      <c r="G730" s="86" t="b">
        <v>0</v>
      </c>
    </row>
    <row r="731" spans="1:7" ht="15">
      <c r="A731" s="86" t="s">
        <v>3753</v>
      </c>
      <c r="B731" s="86">
        <v>2</v>
      </c>
      <c r="C731" s="121">
        <v>0.000741468389988201</v>
      </c>
      <c r="D731" s="86" t="s">
        <v>3798</v>
      </c>
      <c r="E731" s="86" t="b">
        <v>0</v>
      </c>
      <c r="F731" s="86" t="b">
        <v>0</v>
      </c>
      <c r="G731" s="86" t="b">
        <v>0</v>
      </c>
    </row>
    <row r="732" spans="1:7" ht="15">
      <c r="A732" s="86" t="s">
        <v>3754</v>
      </c>
      <c r="B732" s="86">
        <v>2</v>
      </c>
      <c r="C732" s="121">
        <v>0.000741468389988201</v>
      </c>
      <c r="D732" s="86" t="s">
        <v>3798</v>
      </c>
      <c r="E732" s="86" t="b">
        <v>0</v>
      </c>
      <c r="F732" s="86" t="b">
        <v>0</v>
      </c>
      <c r="G732" s="86" t="b">
        <v>0</v>
      </c>
    </row>
    <row r="733" spans="1:7" ht="15">
      <c r="A733" s="86" t="s">
        <v>3755</v>
      </c>
      <c r="B733" s="86">
        <v>2</v>
      </c>
      <c r="C733" s="121">
        <v>0.000741468389988201</v>
      </c>
      <c r="D733" s="86" t="s">
        <v>3798</v>
      </c>
      <c r="E733" s="86" t="b">
        <v>0</v>
      </c>
      <c r="F733" s="86" t="b">
        <v>0</v>
      </c>
      <c r="G733" s="86" t="b">
        <v>0</v>
      </c>
    </row>
    <row r="734" spans="1:7" ht="15">
      <c r="A734" s="86" t="s">
        <v>3756</v>
      </c>
      <c r="B734" s="86">
        <v>2</v>
      </c>
      <c r="C734" s="121">
        <v>0.000741468389988201</v>
      </c>
      <c r="D734" s="86" t="s">
        <v>3798</v>
      </c>
      <c r="E734" s="86" t="b">
        <v>0</v>
      </c>
      <c r="F734" s="86" t="b">
        <v>0</v>
      </c>
      <c r="G734" s="86" t="b">
        <v>0</v>
      </c>
    </row>
    <row r="735" spans="1:7" ht="15">
      <c r="A735" s="86" t="s">
        <v>3757</v>
      </c>
      <c r="B735" s="86">
        <v>2</v>
      </c>
      <c r="C735" s="121">
        <v>0.000741468389988201</v>
      </c>
      <c r="D735" s="86" t="s">
        <v>3798</v>
      </c>
      <c r="E735" s="86" t="b">
        <v>0</v>
      </c>
      <c r="F735" s="86" t="b">
        <v>0</v>
      </c>
      <c r="G735" s="86" t="b">
        <v>0</v>
      </c>
    </row>
    <row r="736" spans="1:7" ht="15">
      <c r="A736" s="86" t="s">
        <v>315</v>
      </c>
      <c r="B736" s="86">
        <v>2</v>
      </c>
      <c r="C736" s="121">
        <v>0.000741468389988201</v>
      </c>
      <c r="D736" s="86" t="s">
        <v>3798</v>
      </c>
      <c r="E736" s="86" t="b">
        <v>0</v>
      </c>
      <c r="F736" s="86" t="b">
        <v>0</v>
      </c>
      <c r="G736" s="86" t="b">
        <v>0</v>
      </c>
    </row>
    <row r="737" spans="1:7" ht="15">
      <c r="A737" s="86" t="s">
        <v>3758</v>
      </c>
      <c r="B737" s="86">
        <v>2</v>
      </c>
      <c r="C737" s="121">
        <v>0.000741468389988201</v>
      </c>
      <c r="D737" s="86" t="s">
        <v>3798</v>
      </c>
      <c r="E737" s="86" t="b">
        <v>0</v>
      </c>
      <c r="F737" s="86" t="b">
        <v>0</v>
      </c>
      <c r="G737" s="86" t="b">
        <v>0</v>
      </c>
    </row>
    <row r="738" spans="1:7" ht="15">
      <c r="A738" s="86" t="s">
        <v>3759</v>
      </c>
      <c r="B738" s="86">
        <v>2</v>
      </c>
      <c r="C738" s="121">
        <v>0.000741468389988201</v>
      </c>
      <c r="D738" s="86" t="s">
        <v>3798</v>
      </c>
      <c r="E738" s="86" t="b">
        <v>0</v>
      </c>
      <c r="F738" s="86" t="b">
        <v>0</v>
      </c>
      <c r="G738" s="86" t="b">
        <v>0</v>
      </c>
    </row>
    <row r="739" spans="1:7" ht="15">
      <c r="A739" s="86" t="s">
        <v>3760</v>
      </c>
      <c r="B739" s="86">
        <v>2</v>
      </c>
      <c r="C739" s="121">
        <v>0.000741468389988201</v>
      </c>
      <c r="D739" s="86" t="s">
        <v>3798</v>
      </c>
      <c r="E739" s="86" t="b">
        <v>0</v>
      </c>
      <c r="F739" s="86" t="b">
        <v>0</v>
      </c>
      <c r="G739" s="86" t="b">
        <v>0</v>
      </c>
    </row>
    <row r="740" spans="1:7" ht="15">
      <c r="A740" s="86" t="s">
        <v>3761</v>
      </c>
      <c r="B740" s="86">
        <v>2</v>
      </c>
      <c r="C740" s="121">
        <v>0.000741468389988201</v>
      </c>
      <c r="D740" s="86" t="s">
        <v>3798</v>
      </c>
      <c r="E740" s="86" t="b">
        <v>0</v>
      </c>
      <c r="F740" s="86" t="b">
        <v>0</v>
      </c>
      <c r="G740" s="86" t="b">
        <v>0</v>
      </c>
    </row>
    <row r="741" spans="1:7" ht="15">
      <c r="A741" s="86" t="s">
        <v>3762</v>
      </c>
      <c r="B741" s="86">
        <v>2</v>
      </c>
      <c r="C741" s="121">
        <v>0.000741468389988201</v>
      </c>
      <c r="D741" s="86" t="s">
        <v>3798</v>
      </c>
      <c r="E741" s="86" t="b">
        <v>0</v>
      </c>
      <c r="F741" s="86" t="b">
        <v>0</v>
      </c>
      <c r="G741" s="86" t="b">
        <v>0</v>
      </c>
    </row>
    <row r="742" spans="1:7" ht="15">
      <c r="A742" s="86" t="s">
        <v>3763</v>
      </c>
      <c r="B742" s="86">
        <v>2</v>
      </c>
      <c r="C742" s="121">
        <v>0.000741468389988201</v>
      </c>
      <c r="D742" s="86" t="s">
        <v>3798</v>
      </c>
      <c r="E742" s="86" t="b">
        <v>0</v>
      </c>
      <c r="F742" s="86" t="b">
        <v>0</v>
      </c>
      <c r="G742" s="86" t="b">
        <v>0</v>
      </c>
    </row>
    <row r="743" spans="1:7" ht="15">
      <c r="A743" s="86" t="s">
        <v>3764</v>
      </c>
      <c r="B743" s="86">
        <v>2</v>
      </c>
      <c r="C743" s="121">
        <v>0.000741468389988201</v>
      </c>
      <c r="D743" s="86" t="s">
        <v>3798</v>
      </c>
      <c r="E743" s="86" t="b">
        <v>0</v>
      </c>
      <c r="F743" s="86" t="b">
        <v>0</v>
      </c>
      <c r="G743" s="86" t="b">
        <v>0</v>
      </c>
    </row>
    <row r="744" spans="1:7" ht="15">
      <c r="A744" s="86" t="s">
        <v>3765</v>
      </c>
      <c r="B744" s="86">
        <v>2</v>
      </c>
      <c r="C744" s="121">
        <v>0.000741468389988201</v>
      </c>
      <c r="D744" s="86" t="s">
        <v>3798</v>
      </c>
      <c r="E744" s="86" t="b">
        <v>0</v>
      </c>
      <c r="F744" s="86" t="b">
        <v>0</v>
      </c>
      <c r="G744" s="86" t="b">
        <v>0</v>
      </c>
    </row>
    <row r="745" spans="1:7" ht="15">
      <c r="A745" s="86" t="s">
        <v>3766</v>
      </c>
      <c r="B745" s="86">
        <v>2</v>
      </c>
      <c r="C745" s="121">
        <v>0.000741468389988201</v>
      </c>
      <c r="D745" s="86" t="s">
        <v>3798</v>
      </c>
      <c r="E745" s="86" t="b">
        <v>0</v>
      </c>
      <c r="F745" s="86" t="b">
        <v>0</v>
      </c>
      <c r="G745" s="86" t="b">
        <v>0</v>
      </c>
    </row>
    <row r="746" spans="1:7" ht="15">
      <c r="A746" s="86" t="s">
        <v>3767</v>
      </c>
      <c r="B746" s="86">
        <v>2</v>
      </c>
      <c r="C746" s="121">
        <v>0.000741468389988201</v>
      </c>
      <c r="D746" s="86" t="s">
        <v>3798</v>
      </c>
      <c r="E746" s="86" t="b">
        <v>0</v>
      </c>
      <c r="F746" s="86" t="b">
        <v>0</v>
      </c>
      <c r="G746" s="86" t="b">
        <v>0</v>
      </c>
    </row>
    <row r="747" spans="1:7" ht="15">
      <c r="A747" s="86" t="s">
        <v>3768</v>
      </c>
      <c r="B747" s="86">
        <v>2</v>
      </c>
      <c r="C747" s="121">
        <v>0.000741468389988201</v>
      </c>
      <c r="D747" s="86" t="s">
        <v>3798</v>
      </c>
      <c r="E747" s="86" t="b">
        <v>0</v>
      </c>
      <c r="F747" s="86" t="b">
        <v>0</v>
      </c>
      <c r="G747" s="86" t="b">
        <v>0</v>
      </c>
    </row>
    <row r="748" spans="1:7" ht="15">
      <c r="A748" s="86" t="s">
        <v>3769</v>
      </c>
      <c r="B748" s="86">
        <v>2</v>
      </c>
      <c r="C748" s="121">
        <v>0.000741468389988201</v>
      </c>
      <c r="D748" s="86" t="s">
        <v>3798</v>
      </c>
      <c r="E748" s="86" t="b">
        <v>0</v>
      </c>
      <c r="F748" s="86" t="b">
        <v>0</v>
      </c>
      <c r="G748" s="86" t="b">
        <v>0</v>
      </c>
    </row>
    <row r="749" spans="1:7" ht="15">
      <c r="A749" s="86" t="s">
        <v>3770</v>
      </c>
      <c r="B749" s="86">
        <v>2</v>
      </c>
      <c r="C749" s="121">
        <v>0.000741468389988201</v>
      </c>
      <c r="D749" s="86" t="s">
        <v>3798</v>
      </c>
      <c r="E749" s="86" t="b">
        <v>0</v>
      </c>
      <c r="F749" s="86" t="b">
        <v>0</v>
      </c>
      <c r="G749" s="86" t="b">
        <v>0</v>
      </c>
    </row>
    <row r="750" spans="1:7" ht="15">
      <c r="A750" s="86" t="s">
        <v>3771</v>
      </c>
      <c r="B750" s="86">
        <v>2</v>
      </c>
      <c r="C750" s="121">
        <v>0.000741468389988201</v>
      </c>
      <c r="D750" s="86" t="s">
        <v>3798</v>
      </c>
      <c r="E750" s="86" t="b">
        <v>0</v>
      </c>
      <c r="F750" s="86" t="b">
        <v>0</v>
      </c>
      <c r="G750" s="86" t="b">
        <v>0</v>
      </c>
    </row>
    <row r="751" spans="1:7" ht="15">
      <c r="A751" s="86" t="s">
        <v>3772</v>
      </c>
      <c r="B751" s="86">
        <v>2</v>
      </c>
      <c r="C751" s="121">
        <v>0.000741468389988201</v>
      </c>
      <c r="D751" s="86" t="s">
        <v>3798</v>
      </c>
      <c r="E751" s="86" t="b">
        <v>0</v>
      </c>
      <c r="F751" s="86" t="b">
        <v>0</v>
      </c>
      <c r="G751" s="86" t="b">
        <v>0</v>
      </c>
    </row>
    <row r="752" spans="1:7" ht="15">
      <c r="A752" s="86" t="s">
        <v>3773</v>
      </c>
      <c r="B752" s="86">
        <v>2</v>
      </c>
      <c r="C752" s="121">
        <v>0.000741468389988201</v>
      </c>
      <c r="D752" s="86" t="s">
        <v>3798</v>
      </c>
      <c r="E752" s="86" t="b">
        <v>0</v>
      </c>
      <c r="F752" s="86" t="b">
        <v>0</v>
      </c>
      <c r="G752" s="86" t="b">
        <v>0</v>
      </c>
    </row>
    <row r="753" spans="1:7" ht="15">
      <c r="A753" s="86" t="s">
        <v>3774</v>
      </c>
      <c r="B753" s="86">
        <v>2</v>
      </c>
      <c r="C753" s="121">
        <v>0.000741468389988201</v>
      </c>
      <c r="D753" s="86" t="s">
        <v>3798</v>
      </c>
      <c r="E753" s="86" t="b">
        <v>0</v>
      </c>
      <c r="F753" s="86" t="b">
        <v>0</v>
      </c>
      <c r="G753" s="86" t="b">
        <v>0</v>
      </c>
    </row>
    <row r="754" spans="1:7" ht="15">
      <c r="A754" s="86" t="s">
        <v>3775</v>
      </c>
      <c r="B754" s="86">
        <v>2</v>
      </c>
      <c r="C754" s="121">
        <v>0.000741468389988201</v>
      </c>
      <c r="D754" s="86" t="s">
        <v>3798</v>
      </c>
      <c r="E754" s="86" t="b">
        <v>0</v>
      </c>
      <c r="F754" s="86" t="b">
        <v>0</v>
      </c>
      <c r="G754" s="86" t="b">
        <v>0</v>
      </c>
    </row>
    <row r="755" spans="1:7" ht="15">
      <c r="A755" s="86" t="s">
        <v>3776</v>
      </c>
      <c r="B755" s="86">
        <v>2</v>
      </c>
      <c r="C755" s="121">
        <v>0.000741468389988201</v>
      </c>
      <c r="D755" s="86" t="s">
        <v>3798</v>
      </c>
      <c r="E755" s="86" t="b">
        <v>0</v>
      </c>
      <c r="F755" s="86" t="b">
        <v>0</v>
      </c>
      <c r="G755" s="86" t="b">
        <v>0</v>
      </c>
    </row>
    <row r="756" spans="1:7" ht="15">
      <c r="A756" s="86" t="s">
        <v>3777</v>
      </c>
      <c r="B756" s="86">
        <v>2</v>
      </c>
      <c r="C756" s="121">
        <v>0.000741468389988201</v>
      </c>
      <c r="D756" s="86" t="s">
        <v>3798</v>
      </c>
      <c r="E756" s="86" t="b">
        <v>0</v>
      </c>
      <c r="F756" s="86" t="b">
        <v>0</v>
      </c>
      <c r="G756" s="86" t="b">
        <v>0</v>
      </c>
    </row>
    <row r="757" spans="1:7" ht="15">
      <c r="A757" s="86" t="s">
        <v>3778</v>
      </c>
      <c r="B757" s="86">
        <v>2</v>
      </c>
      <c r="C757" s="121">
        <v>0.000741468389988201</v>
      </c>
      <c r="D757" s="86" t="s">
        <v>3798</v>
      </c>
      <c r="E757" s="86" t="b">
        <v>0</v>
      </c>
      <c r="F757" s="86" t="b">
        <v>0</v>
      </c>
      <c r="G757" s="86" t="b">
        <v>0</v>
      </c>
    </row>
    <row r="758" spans="1:7" ht="15">
      <c r="A758" s="86" t="s">
        <v>3779</v>
      </c>
      <c r="B758" s="86">
        <v>2</v>
      </c>
      <c r="C758" s="121">
        <v>0.000741468389988201</v>
      </c>
      <c r="D758" s="86" t="s">
        <v>3798</v>
      </c>
      <c r="E758" s="86" t="b">
        <v>0</v>
      </c>
      <c r="F758" s="86" t="b">
        <v>0</v>
      </c>
      <c r="G758" s="86" t="b">
        <v>0</v>
      </c>
    </row>
    <row r="759" spans="1:7" ht="15">
      <c r="A759" s="86" t="s">
        <v>3780</v>
      </c>
      <c r="B759" s="86">
        <v>2</v>
      </c>
      <c r="C759" s="121">
        <v>0.000741468389988201</v>
      </c>
      <c r="D759" s="86" t="s">
        <v>3798</v>
      </c>
      <c r="E759" s="86" t="b">
        <v>0</v>
      </c>
      <c r="F759" s="86" t="b">
        <v>0</v>
      </c>
      <c r="G759" s="86" t="b">
        <v>0</v>
      </c>
    </row>
    <row r="760" spans="1:7" ht="15">
      <c r="A760" s="86" t="s">
        <v>3781</v>
      </c>
      <c r="B760" s="86">
        <v>2</v>
      </c>
      <c r="C760" s="121">
        <v>0.000741468389988201</v>
      </c>
      <c r="D760" s="86" t="s">
        <v>3798</v>
      </c>
      <c r="E760" s="86" t="b">
        <v>0</v>
      </c>
      <c r="F760" s="86" t="b">
        <v>0</v>
      </c>
      <c r="G760" s="86" t="b">
        <v>0</v>
      </c>
    </row>
    <row r="761" spans="1:7" ht="15">
      <c r="A761" s="86" t="s">
        <v>3782</v>
      </c>
      <c r="B761" s="86">
        <v>2</v>
      </c>
      <c r="C761" s="121">
        <v>0.000741468389988201</v>
      </c>
      <c r="D761" s="86" t="s">
        <v>3798</v>
      </c>
      <c r="E761" s="86" t="b">
        <v>0</v>
      </c>
      <c r="F761" s="86" t="b">
        <v>0</v>
      </c>
      <c r="G761" s="86" t="b">
        <v>0</v>
      </c>
    </row>
    <row r="762" spans="1:7" ht="15">
      <c r="A762" s="86" t="s">
        <v>3783</v>
      </c>
      <c r="B762" s="86">
        <v>2</v>
      </c>
      <c r="C762" s="121">
        <v>0.000741468389988201</v>
      </c>
      <c r="D762" s="86" t="s">
        <v>3798</v>
      </c>
      <c r="E762" s="86" t="b">
        <v>0</v>
      </c>
      <c r="F762" s="86" t="b">
        <v>0</v>
      </c>
      <c r="G762" s="86" t="b">
        <v>0</v>
      </c>
    </row>
    <row r="763" spans="1:7" ht="15">
      <c r="A763" s="86" t="s">
        <v>3784</v>
      </c>
      <c r="B763" s="86">
        <v>2</v>
      </c>
      <c r="C763" s="121">
        <v>0.000741468389988201</v>
      </c>
      <c r="D763" s="86" t="s">
        <v>3798</v>
      </c>
      <c r="E763" s="86" t="b">
        <v>0</v>
      </c>
      <c r="F763" s="86" t="b">
        <v>0</v>
      </c>
      <c r="G763" s="86" t="b">
        <v>0</v>
      </c>
    </row>
    <row r="764" spans="1:7" ht="15">
      <c r="A764" s="86" t="s">
        <v>3785</v>
      </c>
      <c r="B764" s="86">
        <v>2</v>
      </c>
      <c r="C764" s="121">
        <v>0.000741468389988201</v>
      </c>
      <c r="D764" s="86" t="s">
        <v>3798</v>
      </c>
      <c r="E764" s="86" t="b">
        <v>0</v>
      </c>
      <c r="F764" s="86" t="b">
        <v>0</v>
      </c>
      <c r="G764" s="86" t="b">
        <v>0</v>
      </c>
    </row>
    <row r="765" spans="1:7" ht="15">
      <c r="A765" s="86" t="s">
        <v>327</v>
      </c>
      <c r="B765" s="86">
        <v>2</v>
      </c>
      <c r="C765" s="121">
        <v>0.000741468389988201</v>
      </c>
      <c r="D765" s="86" t="s">
        <v>3798</v>
      </c>
      <c r="E765" s="86" t="b">
        <v>0</v>
      </c>
      <c r="F765" s="86" t="b">
        <v>0</v>
      </c>
      <c r="G765" s="86" t="b">
        <v>0</v>
      </c>
    </row>
    <row r="766" spans="1:7" ht="15">
      <c r="A766" s="86" t="s">
        <v>3786</v>
      </c>
      <c r="B766" s="86">
        <v>2</v>
      </c>
      <c r="C766" s="121">
        <v>0.000741468389988201</v>
      </c>
      <c r="D766" s="86" t="s">
        <v>3798</v>
      </c>
      <c r="E766" s="86" t="b">
        <v>0</v>
      </c>
      <c r="F766" s="86" t="b">
        <v>0</v>
      </c>
      <c r="G766" s="86" t="b">
        <v>0</v>
      </c>
    </row>
    <row r="767" spans="1:7" ht="15">
      <c r="A767" s="86" t="s">
        <v>326</v>
      </c>
      <c r="B767" s="86">
        <v>2</v>
      </c>
      <c r="C767" s="121">
        <v>0.000741468389988201</v>
      </c>
      <c r="D767" s="86" t="s">
        <v>3798</v>
      </c>
      <c r="E767" s="86" t="b">
        <v>0</v>
      </c>
      <c r="F767" s="86" t="b">
        <v>0</v>
      </c>
      <c r="G767" s="86" t="b">
        <v>0</v>
      </c>
    </row>
    <row r="768" spans="1:7" ht="15">
      <c r="A768" s="86" t="s">
        <v>3787</v>
      </c>
      <c r="B768" s="86">
        <v>2</v>
      </c>
      <c r="C768" s="121">
        <v>0.000741468389988201</v>
      </c>
      <c r="D768" s="86" t="s">
        <v>3798</v>
      </c>
      <c r="E768" s="86" t="b">
        <v>0</v>
      </c>
      <c r="F768" s="86" t="b">
        <v>0</v>
      </c>
      <c r="G768" s="86" t="b">
        <v>0</v>
      </c>
    </row>
    <row r="769" spans="1:7" ht="15">
      <c r="A769" s="86" t="s">
        <v>3788</v>
      </c>
      <c r="B769" s="86">
        <v>2</v>
      </c>
      <c r="C769" s="121">
        <v>0.000741468389988201</v>
      </c>
      <c r="D769" s="86" t="s">
        <v>3798</v>
      </c>
      <c r="E769" s="86" t="b">
        <v>0</v>
      </c>
      <c r="F769" s="86" t="b">
        <v>0</v>
      </c>
      <c r="G769" s="86" t="b">
        <v>0</v>
      </c>
    </row>
    <row r="770" spans="1:7" ht="15">
      <c r="A770" s="86" t="s">
        <v>3789</v>
      </c>
      <c r="B770" s="86">
        <v>2</v>
      </c>
      <c r="C770" s="121">
        <v>0.000741468389988201</v>
      </c>
      <c r="D770" s="86" t="s">
        <v>3798</v>
      </c>
      <c r="E770" s="86" t="b">
        <v>0</v>
      </c>
      <c r="F770" s="86" t="b">
        <v>0</v>
      </c>
      <c r="G770" s="86" t="b">
        <v>0</v>
      </c>
    </row>
    <row r="771" spans="1:7" ht="15">
      <c r="A771" s="86" t="s">
        <v>3790</v>
      </c>
      <c r="B771" s="86">
        <v>2</v>
      </c>
      <c r="C771" s="121">
        <v>0.000741468389988201</v>
      </c>
      <c r="D771" s="86" t="s">
        <v>3798</v>
      </c>
      <c r="E771" s="86" t="b">
        <v>0</v>
      </c>
      <c r="F771" s="86" t="b">
        <v>0</v>
      </c>
      <c r="G771" s="86" t="b">
        <v>0</v>
      </c>
    </row>
    <row r="772" spans="1:7" ht="15">
      <c r="A772" s="86" t="s">
        <v>3791</v>
      </c>
      <c r="B772" s="86">
        <v>2</v>
      </c>
      <c r="C772" s="121">
        <v>0.000741468389988201</v>
      </c>
      <c r="D772" s="86" t="s">
        <v>3798</v>
      </c>
      <c r="E772" s="86" t="b">
        <v>0</v>
      </c>
      <c r="F772" s="86" t="b">
        <v>0</v>
      </c>
      <c r="G772" s="86" t="b">
        <v>0</v>
      </c>
    </row>
    <row r="773" spans="1:7" ht="15">
      <c r="A773" s="86" t="s">
        <v>3792</v>
      </c>
      <c r="B773" s="86">
        <v>2</v>
      </c>
      <c r="C773" s="121">
        <v>0.000741468389988201</v>
      </c>
      <c r="D773" s="86" t="s">
        <v>3798</v>
      </c>
      <c r="E773" s="86" t="b">
        <v>0</v>
      </c>
      <c r="F773" s="86" t="b">
        <v>0</v>
      </c>
      <c r="G773" s="86" t="b">
        <v>0</v>
      </c>
    </row>
    <row r="774" spans="1:7" ht="15">
      <c r="A774" s="86" t="s">
        <v>3793</v>
      </c>
      <c r="B774" s="86">
        <v>2</v>
      </c>
      <c r="C774" s="121">
        <v>0.000741468389988201</v>
      </c>
      <c r="D774" s="86" t="s">
        <v>3798</v>
      </c>
      <c r="E774" s="86" t="b">
        <v>0</v>
      </c>
      <c r="F774" s="86" t="b">
        <v>0</v>
      </c>
      <c r="G774" s="86" t="b">
        <v>0</v>
      </c>
    </row>
    <row r="775" spans="1:7" ht="15">
      <c r="A775" s="86" t="s">
        <v>3794</v>
      </c>
      <c r="B775" s="86">
        <v>2</v>
      </c>
      <c r="C775" s="121">
        <v>0.000741468389988201</v>
      </c>
      <c r="D775" s="86" t="s">
        <v>3798</v>
      </c>
      <c r="E775" s="86" t="b">
        <v>0</v>
      </c>
      <c r="F775" s="86" t="b">
        <v>0</v>
      </c>
      <c r="G775" s="86" t="b">
        <v>0</v>
      </c>
    </row>
    <row r="776" spans="1:7" ht="15">
      <c r="A776" s="86" t="s">
        <v>3795</v>
      </c>
      <c r="B776" s="86">
        <v>2</v>
      </c>
      <c r="C776" s="121">
        <v>0.000741468389988201</v>
      </c>
      <c r="D776" s="86" t="s">
        <v>3798</v>
      </c>
      <c r="E776" s="86" t="b">
        <v>0</v>
      </c>
      <c r="F776" s="86" t="b">
        <v>0</v>
      </c>
      <c r="G776" s="86" t="b">
        <v>0</v>
      </c>
    </row>
    <row r="777" spans="1:7" ht="15">
      <c r="A777" s="86" t="s">
        <v>294</v>
      </c>
      <c r="B777" s="86">
        <v>2</v>
      </c>
      <c r="C777" s="121">
        <v>0.000741468389988201</v>
      </c>
      <c r="D777" s="86" t="s">
        <v>3798</v>
      </c>
      <c r="E777" s="86" t="b">
        <v>0</v>
      </c>
      <c r="F777" s="86" t="b">
        <v>0</v>
      </c>
      <c r="G777" s="86" t="b">
        <v>0</v>
      </c>
    </row>
    <row r="778" spans="1:7" ht="15">
      <c r="A778" s="86" t="s">
        <v>324</v>
      </c>
      <c r="B778" s="86">
        <v>2</v>
      </c>
      <c r="C778" s="121">
        <v>0.000741468389988201</v>
      </c>
      <c r="D778" s="86" t="s">
        <v>3798</v>
      </c>
      <c r="E778" s="86" t="b">
        <v>0</v>
      </c>
      <c r="F778" s="86" t="b">
        <v>0</v>
      </c>
      <c r="G778" s="86" t="b">
        <v>0</v>
      </c>
    </row>
    <row r="779" spans="1:7" ht="15">
      <c r="A779" s="86" t="s">
        <v>220</v>
      </c>
      <c r="B779" s="86">
        <v>2</v>
      </c>
      <c r="C779" s="121">
        <v>0.0008522429974082493</v>
      </c>
      <c r="D779" s="86" t="s">
        <v>3798</v>
      </c>
      <c r="E779" s="86" t="b">
        <v>0</v>
      </c>
      <c r="F779" s="86" t="b">
        <v>0</v>
      </c>
      <c r="G779" s="86" t="b">
        <v>0</v>
      </c>
    </row>
    <row r="780" spans="1:7" ht="15">
      <c r="A780" s="86" t="s">
        <v>2713</v>
      </c>
      <c r="B780" s="86">
        <v>76</v>
      </c>
      <c r="C780" s="121">
        <v>0</v>
      </c>
      <c r="D780" s="86" t="s">
        <v>2571</v>
      </c>
      <c r="E780" s="86" t="b">
        <v>0</v>
      </c>
      <c r="F780" s="86" t="b">
        <v>0</v>
      </c>
      <c r="G780" s="86" t="b">
        <v>0</v>
      </c>
    </row>
    <row r="781" spans="1:7" ht="15">
      <c r="A781" s="86" t="s">
        <v>2715</v>
      </c>
      <c r="B781" s="86">
        <v>47</v>
      </c>
      <c r="C781" s="121">
        <v>0.007634848409423173</v>
      </c>
      <c r="D781" s="86" t="s">
        <v>2571</v>
      </c>
      <c r="E781" s="86" t="b">
        <v>0</v>
      </c>
      <c r="F781" s="86" t="b">
        <v>0</v>
      </c>
      <c r="G781" s="86" t="b">
        <v>0</v>
      </c>
    </row>
    <row r="782" spans="1:7" ht="15">
      <c r="A782" s="86" t="s">
        <v>2714</v>
      </c>
      <c r="B782" s="86">
        <v>46</v>
      </c>
      <c r="C782" s="121">
        <v>0.007751758350686284</v>
      </c>
      <c r="D782" s="86" t="s">
        <v>2571</v>
      </c>
      <c r="E782" s="86" t="b">
        <v>0</v>
      </c>
      <c r="F782" s="86" t="b">
        <v>0</v>
      </c>
      <c r="G782" s="86" t="b">
        <v>0</v>
      </c>
    </row>
    <row r="783" spans="1:7" ht="15">
      <c r="A783" s="86" t="s">
        <v>2717</v>
      </c>
      <c r="B783" s="86">
        <v>41</v>
      </c>
      <c r="C783" s="121">
        <v>0.007429912287697202</v>
      </c>
      <c r="D783" s="86" t="s">
        <v>2571</v>
      </c>
      <c r="E783" s="86" t="b">
        <v>0</v>
      </c>
      <c r="F783" s="86" t="b">
        <v>0</v>
      </c>
      <c r="G783" s="86" t="b">
        <v>0</v>
      </c>
    </row>
    <row r="784" spans="1:7" ht="15">
      <c r="A784" s="86" t="s">
        <v>2719</v>
      </c>
      <c r="B784" s="86">
        <v>29</v>
      </c>
      <c r="C784" s="121">
        <v>0.005853377827821139</v>
      </c>
      <c r="D784" s="86" t="s">
        <v>2571</v>
      </c>
      <c r="E784" s="86" t="b">
        <v>0</v>
      </c>
      <c r="F784" s="86" t="b">
        <v>0</v>
      </c>
      <c r="G784" s="86" t="b">
        <v>0</v>
      </c>
    </row>
    <row r="785" spans="1:7" ht="15">
      <c r="A785" s="86" t="s">
        <v>2720</v>
      </c>
      <c r="B785" s="86">
        <v>29</v>
      </c>
      <c r="C785" s="121">
        <v>0.007261691718105527</v>
      </c>
      <c r="D785" s="86" t="s">
        <v>2571</v>
      </c>
      <c r="E785" s="86" t="b">
        <v>0</v>
      </c>
      <c r="F785" s="86" t="b">
        <v>0</v>
      </c>
      <c r="G785" s="86" t="b">
        <v>0</v>
      </c>
    </row>
    <row r="786" spans="1:7" ht="15">
      <c r="A786" s="86" t="s">
        <v>2721</v>
      </c>
      <c r="B786" s="86">
        <v>27</v>
      </c>
      <c r="C786" s="121">
        <v>0.005853905141962715</v>
      </c>
      <c r="D786" s="86" t="s">
        <v>2571</v>
      </c>
      <c r="E786" s="86" t="b">
        <v>0</v>
      </c>
      <c r="F786" s="86" t="b">
        <v>0</v>
      </c>
      <c r="G786" s="86" t="b">
        <v>0</v>
      </c>
    </row>
    <row r="787" spans="1:7" ht="15">
      <c r="A787" s="86" t="s">
        <v>2722</v>
      </c>
      <c r="B787" s="86">
        <v>27</v>
      </c>
      <c r="C787" s="121">
        <v>0.006289236255396214</v>
      </c>
      <c r="D787" s="86" t="s">
        <v>2571</v>
      </c>
      <c r="E787" s="86" t="b">
        <v>0</v>
      </c>
      <c r="F787" s="86" t="b">
        <v>0</v>
      </c>
      <c r="G787" s="86" t="b">
        <v>0</v>
      </c>
    </row>
    <row r="788" spans="1:7" ht="15">
      <c r="A788" s="86" t="s">
        <v>2716</v>
      </c>
      <c r="B788" s="86">
        <v>26</v>
      </c>
      <c r="C788" s="121">
        <v>0.007551162457562481</v>
      </c>
      <c r="D788" s="86" t="s">
        <v>2571</v>
      </c>
      <c r="E788" s="86" t="b">
        <v>0</v>
      </c>
      <c r="F788" s="86" t="b">
        <v>0</v>
      </c>
      <c r="G788" s="86" t="b">
        <v>0</v>
      </c>
    </row>
    <row r="789" spans="1:7" ht="15">
      <c r="A789" s="86" t="s">
        <v>2723</v>
      </c>
      <c r="B789" s="86">
        <v>25</v>
      </c>
      <c r="C789" s="121">
        <v>0.005823366903144643</v>
      </c>
      <c r="D789" s="86" t="s">
        <v>2571</v>
      </c>
      <c r="E789" s="86" t="b">
        <v>0</v>
      </c>
      <c r="F789" s="86" t="b">
        <v>0</v>
      </c>
      <c r="G789" s="86" t="b">
        <v>0</v>
      </c>
    </row>
    <row r="790" spans="1:7" ht="15">
      <c r="A790" s="86" t="s">
        <v>2729</v>
      </c>
      <c r="B790" s="86">
        <v>25</v>
      </c>
      <c r="C790" s="121">
        <v>0.0062600790673323515</v>
      </c>
      <c r="D790" s="86" t="s">
        <v>2571</v>
      </c>
      <c r="E790" s="86" t="b">
        <v>0</v>
      </c>
      <c r="F790" s="86" t="b">
        <v>0</v>
      </c>
      <c r="G790" s="86" t="b">
        <v>0</v>
      </c>
    </row>
    <row r="791" spans="1:7" ht="15">
      <c r="A791" s="86" t="s">
        <v>3157</v>
      </c>
      <c r="B791" s="86">
        <v>23</v>
      </c>
      <c r="C791" s="121">
        <v>0.005759272741945763</v>
      </c>
      <c r="D791" s="86" t="s">
        <v>2571</v>
      </c>
      <c r="E791" s="86" t="b">
        <v>0</v>
      </c>
      <c r="F791" s="86" t="b">
        <v>0</v>
      </c>
      <c r="G791" s="86" t="b">
        <v>0</v>
      </c>
    </row>
    <row r="792" spans="1:7" ht="15">
      <c r="A792" s="86" t="s">
        <v>2763</v>
      </c>
      <c r="B792" s="86">
        <v>22</v>
      </c>
      <c r="C792" s="121">
        <v>0.006153033828060696</v>
      </c>
      <c r="D792" s="86" t="s">
        <v>2571</v>
      </c>
      <c r="E792" s="86" t="b">
        <v>0</v>
      </c>
      <c r="F792" s="86" t="b">
        <v>0</v>
      </c>
      <c r="G792" s="86" t="b">
        <v>0</v>
      </c>
    </row>
    <row r="793" spans="1:7" ht="15">
      <c r="A793" s="86" t="s">
        <v>3165</v>
      </c>
      <c r="B793" s="86">
        <v>19</v>
      </c>
      <c r="C793" s="121">
        <v>0.005518157180526428</v>
      </c>
      <c r="D793" s="86" t="s">
        <v>2571</v>
      </c>
      <c r="E793" s="86" t="b">
        <v>0</v>
      </c>
      <c r="F793" s="86" t="b">
        <v>0</v>
      </c>
      <c r="G793" s="86" t="b">
        <v>0</v>
      </c>
    </row>
    <row r="794" spans="1:7" ht="15">
      <c r="A794" s="86" t="s">
        <v>3182</v>
      </c>
      <c r="B794" s="86">
        <v>17</v>
      </c>
      <c r="C794" s="121">
        <v>0.00628885387339953</v>
      </c>
      <c r="D794" s="86" t="s">
        <v>2571</v>
      </c>
      <c r="E794" s="86" t="b">
        <v>0</v>
      </c>
      <c r="F794" s="86" t="b">
        <v>0</v>
      </c>
      <c r="G794" s="86" t="b">
        <v>0</v>
      </c>
    </row>
    <row r="795" spans="1:7" ht="15">
      <c r="A795" s="86" t="s">
        <v>2762</v>
      </c>
      <c r="B795" s="86">
        <v>16</v>
      </c>
      <c r="C795" s="121">
        <v>0.005222912568257533</v>
      </c>
      <c r="D795" s="86" t="s">
        <v>2571</v>
      </c>
      <c r="E795" s="86" t="b">
        <v>0</v>
      </c>
      <c r="F795" s="86" t="b">
        <v>0</v>
      </c>
      <c r="G795" s="86" t="b">
        <v>0</v>
      </c>
    </row>
    <row r="796" spans="1:7" ht="15">
      <c r="A796" s="86" t="s">
        <v>3179</v>
      </c>
      <c r="B796" s="86">
        <v>15</v>
      </c>
      <c r="C796" s="121">
        <v>0.005316103882797057</v>
      </c>
      <c r="D796" s="86" t="s">
        <v>2571</v>
      </c>
      <c r="E796" s="86" t="b">
        <v>0</v>
      </c>
      <c r="F796" s="86" t="b">
        <v>0</v>
      </c>
      <c r="G796" s="86" t="b">
        <v>0</v>
      </c>
    </row>
    <row r="797" spans="1:7" ht="15">
      <c r="A797" s="86" t="s">
        <v>2769</v>
      </c>
      <c r="B797" s="86">
        <v>14</v>
      </c>
      <c r="C797" s="121">
        <v>0.005179056131034907</v>
      </c>
      <c r="D797" s="86" t="s">
        <v>2571</v>
      </c>
      <c r="E797" s="86" t="b">
        <v>0</v>
      </c>
      <c r="F797" s="86" t="b">
        <v>0</v>
      </c>
      <c r="G797" s="86" t="b">
        <v>0</v>
      </c>
    </row>
    <row r="798" spans="1:7" ht="15">
      <c r="A798" s="86" t="s">
        <v>2725</v>
      </c>
      <c r="B798" s="86">
        <v>14</v>
      </c>
      <c r="C798" s="121">
        <v>0.005948572258529223</v>
      </c>
      <c r="D798" s="86" t="s">
        <v>2571</v>
      </c>
      <c r="E798" s="86" t="b">
        <v>0</v>
      </c>
      <c r="F798" s="86" t="b">
        <v>0</v>
      </c>
      <c r="G798" s="86" t="b">
        <v>0</v>
      </c>
    </row>
    <row r="799" spans="1:7" ht="15">
      <c r="A799" s="86" t="s">
        <v>2727</v>
      </c>
      <c r="B799" s="86">
        <v>12</v>
      </c>
      <c r="C799" s="121">
        <v>0.004640418791508923</v>
      </c>
      <c r="D799" s="86" t="s">
        <v>2571</v>
      </c>
      <c r="E799" s="86" t="b">
        <v>0</v>
      </c>
      <c r="F799" s="86" t="b">
        <v>0</v>
      </c>
      <c r="G799" s="86" t="b">
        <v>0</v>
      </c>
    </row>
    <row r="800" spans="1:7" ht="15">
      <c r="A800" s="86" t="s">
        <v>3155</v>
      </c>
      <c r="B800" s="86">
        <v>12</v>
      </c>
      <c r="C800" s="121">
        <v>0.004640418791508923</v>
      </c>
      <c r="D800" s="86" t="s">
        <v>2571</v>
      </c>
      <c r="E800" s="86" t="b">
        <v>0</v>
      </c>
      <c r="F800" s="86" t="b">
        <v>0</v>
      </c>
      <c r="G800" s="86" t="b">
        <v>0</v>
      </c>
    </row>
    <row r="801" spans="1:7" ht="15">
      <c r="A801" s="86" t="s">
        <v>3181</v>
      </c>
      <c r="B801" s="86">
        <v>12</v>
      </c>
      <c r="C801" s="121">
        <v>0.004640418791508923</v>
      </c>
      <c r="D801" s="86" t="s">
        <v>2571</v>
      </c>
      <c r="E801" s="86" t="b">
        <v>0</v>
      </c>
      <c r="F801" s="86" t="b">
        <v>0</v>
      </c>
      <c r="G801" s="86" t="b">
        <v>0</v>
      </c>
    </row>
    <row r="802" spans="1:7" ht="15">
      <c r="A802" s="86" t="s">
        <v>3180</v>
      </c>
      <c r="B802" s="86">
        <v>12</v>
      </c>
      <c r="C802" s="121">
        <v>0.004640418791508923</v>
      </c>
      <c r="D802" s="86" t="s">
        <v>2571</v>
      </c>
      <c r="E802" s="86" t="b">
        <v>0</v>
      </c>
      <c r="F802" s="86" t="b">
        <v>0</v>
      </c>
      <c r="G802" s="86" t="b">
        <v>0</v>
      </c>
    </row>
    <row r="803" spans="1:7" ht="15">
      <c r="A803" s="86" t="s">
        <v>3183</v>
      </c>
      <c r="B803" s="86">
        <v>11</v>
      </c>
      <c r="C803" s="121">
        <v>0.0049166820604226395</v>
      </c>
      <c r="D803" s="86" t="s">
        <v>2571</v>
      </c>
      <c r="E803" s="86" t="b">
        <v>0</v>
      </c>
      <c r="F803" s="86" t="b">
        <v>0</v>
      </c>
      <c r="G803" s="86" t="b">
        <v>0</v>
      </c>
    </row>
    <row r="804" spans="1:7" ht="15">
      <c r="A804" s="86" t="s">
        <v>3153</v>
      </c>
      <c r="B804" s="86">
        <v>11</v>
      </c>
      <c r="C804" s="121">
        <v>0.004454235397177149</v>
      </c>
      <c r="D804" s="86" t="s">
        <v>2571</v>
      </c>
      <c r="E804" s="86" t="b">
        <v>0</v>
      </c>
      <c r="F804" s="86" t="b">
        <v>0</v>
      </c>
      <c r="G804" s="86" t="b">
        <v>0</v>
      </c>
    </row>
    <row r="805" spans="1:7" ht="15">
      <c r="A805" s="86" t="s">
        <v>3188</v>
      </c>
      <c r="B805" s="86">
        <v>10</v>
      </c>
      <c r="C805" s="121">
        <v>0.004248980184663731</v>
      </c>
      <c r="D805" s="86" t="s">
        <v>2571</v>
      </c>
      <c r="E805" s="86" t="b">
        <v>0</v>
      </c>
      <c r="F805" s="86" t="b">
        <v>0</v>
      </c>
      <c r="G805" s="86" t="b">
        <v>0</v>
      </c>
    </row>
    <row r="806" spans="1:7" ht="15">
      <c r="A806" s="86" t="s">
        <v>3160</v>
      </c>
      <c r="B806" s="86">
        <v>10</v>
      </c>
      <c r="C806" s="121">
        <v>0.004716466981615281</v>
      </c>
      <c r="D806" s="86" t="s">
        <v>2571</v>
      </c>
      <c r="E806" s="86" t="b">
        <v>0</v>
      </c>
      <c r="F806" s="86" t="b">
        <v>0</v>
      </c>
      <c r="G806" s="86" t="b">
        <v>0</v>
      </c>
    </row>
    <row r="807" spans="1:7" ht="15">
      <c r="A807" s="86" t="s">
        <v>2751</v>
      </c>
      <c r="B807" s="86">
        <v>9</v>
      </c>
      <c r="C807" s="121">
        <v>0.004022739867618523</v>
      </c>
      <c r="D807" s="86" t="s">
        <v>2571</v>
      </c>
      <c r="E807" s="86" t="b">
        <v>0</v>
      </c>
      <c r="F807" s="86" t="b">
        <v>0</v>
      </c>
      <c r="G807" s="86" t="b">
        <v>0</v>
      </c>
    </row>
    <row r="808" spans="1:7" ht="15">
      <c r="A808" s="86" t="s">
        <v>2756</v>
      </c>
      <c r="B808" s="86">
        <v>9</v>
      </c>
      <c r="C808" s="121">
        <v>0.004022739867618523</v>
      </c>
      <c r="D808" s="86" t="s">
        <v>2571</v>
      </c>
      <c r="E808" s="86" t="b">
        <v>0</v>
      </c>
      <c r="F808" s="86" t="b">
        <v>0</v>
      </c>
      <c r="G808" s="86" t="b">
        <v>0</v>
      </c>
    </row>
    <row r="809" spans="1:7" ht="15">
      <c r="A809" s="86" t="s">
        <v>3199</v>
      </c>
      <c r="B809" s="86">
        <v>8</v>
      </c>
      <c r="C809" s="121">
        <v>0.0037731735852922247</v>
      </c>
      <c r="D809" s="86" t="s">
        <v>2571</v>
      </c>
      <c r="E809" s="86" t="b">
        <v>0</v>
      </c>
      <c r="F809" s="86" t="b">
        <v>0</v>
      </c>
      <c r="G809" s="86" t="b">
        <v>0</v>
      </c>
    </row>
    <row r="810" spans="1:7" ht="15">
      <c r="A810" s="86" t="s">
        <v>2730</v>
      </c>
      <c r="B810" s="86">
        <v>8</v>
      </c>
      <c r="C810" s="121">
        <v>0.003996972705321889</v>
      </c>
      <c r="D810" s="86" t="s">
        <v>2571</v>
      </c>
      <c r="E810" s="86" t="b">
        <v>0</v>
      </c>
      <c r="F810" s="86" t="b">
        <v>0</v>
      </c>
      <c r="G810" s="86" t="b">
        <v>0</v>
      </c>
    </row>
    <row r="811" spans="1:7" ht="15">
      <c r="A811" s="86" t="s">
        <v>3187</v>
      </c>
      <c r="B811" s="86">
        <v>8</v>
      </c>
      <c r="C811" s="121">
        <v>0.003996972705321889</v>
      </c>
      <c r="D811" s="86" t="s">
        <v>2571</v>
      </c>
      <c r="E811" s="86" t="b">
        <v>0</v>
      </c>
      <c r="F811" s="86" t="b">
        <v>0</v>
      </c>
      <c r="G811" s="86" t="b">
        <v>0</v>
      </c>
    </row>
    <row r="812" spans="1:7" ht="15">
      <c r="A812" s="86" t="s">
        <v>3185</v>
      </c>
      <c r="B812" s="86">
        <v>8</v>
      </c>
      <c r="C812" s="121">
        <v>0.0037731735852922247</v>
      </c>
      <c r="D812" s="86" t="s">
        <v>2571</v>
      </c>
      <c r="E812" s="86" t="b">
        <v>0</v>
      </c>
      <c r="F812" s="86" t="b">
        <v>0</v>
      </c>
      <c r="G812" s="86" t="b">
        <v>0</v>
      </c>
    </row>
    <row r="813" spans="1:7" ht="15">
      <c r="A813" s="86" t="s">
        <v>293</v>
      </c>
      <c r="B813" s="86">
        <v>8</v>
      </c>
      <c r="C813" s="121">
        <v>0.0037731735852922247</v>
      </c>
      <c r="D813" s="86" t="s">
        <v>2571</v>
      </c>
      <c r="E813" s="86" t="b">
        <v>0</v>
      </c>
      <c r="F813" s="86" t="b">
        <v>0</v>
      </c>
      <c r="G813" s="86" t="b">
        <v>0</v>
      </c>
    </row>
    <row r="814" spans="1:7" ht="15">
      <c r="A814" s="86" t="s">
        <v>3184</v>
      </c>
      <c r="B814" s="86">
        <v>8</v>
      </c>
      <c r="C814" s="121">
        <v>0.0037731735852922247</v>
      </c>
      <c r="D814" s="86" t="s">
        <v>2571</v>
      </c>
      <c r="E814" s="86" t="b">
        <v>0</v>
      </c>
      <c r="F814" s="86" t="b">
        <v>0</v>
      </c>
      <c r="G814" s="86" t="b">
        <v>0</v>
      </c>
    </row>
    <row r="815" spans="1:7" ht="15">
      <c r="A815" s="86" t="s">
        <v>2750</v>
      </c>
      <c r="B815" s="86">
        <v>7</v>
      </c>
      <c r="C815" s="121">
        <v>0.0034973511171566525</v>
      </c>
      <c r="D815" s="86" t="s">
        <v>2571</v>
      </c>
      <c r="E815" s="86" t="b">
        <v>0</v>
      </c>
      <c r="F815" s="86" t="b">
        <v>0</v>
      </c>
      <c r="G815" s="86" t="b">
        <v>0</v>
      </c>
    </row>
    <row r="816" spans="1:7" ht="15">
      <c r="A816" s="86" t="s">
        <v>3186</v>
      </c>
      <c r="B816" s="86">
        <v>7</v>
      </c>
      <c r="C816" s="121">
        <v>0.0034973511171566525</v>
      </c>
      <c r="D816" s="86" t="s">
        <v>2571</v>
      </c>
      <c r="E816" s="86" t="b">
        <v>0</v>
      </c>
      <c r="F816" s="86" t="b">
        <v>0</v>
      </c>
      <c r="G816" s="86" t="b">
        <v>0</v>
      </c>
    </row>
    <row r="817" spans="1:7" ht="15">
      <c r="A817" s="86" t="s">
        <v>2765</v>
      </c>
      <c r="B817" s="86">
        <v>7</v>
      </c>
      <c r="C817" s="121">
        <v>0.0034973511171566525</v>
      </c>
      <c r="D817" s="86" t="s">
        <v>2571</v>
      </c>
      <c r="E817" s="86" t="b">
        <v>0</v>
      </c>
      <c r="F817" s="86" t="b">
        <v>0</v>
      </c>
      <c r="G817" s="86" t="b">
        <v>0</v>
      </c>
    </row>
    <row r="818" spans="1:7" ht="15">
      <c r="A818" s="86" t="s">
        <v>2741</v>
      </c>
      <c r="B818" s="86">
        <v>7</v>
      </c>
      <c r="C818" s="121">
        <v>0.0034973511171566525</v>
      </c>
      <c r="D818" s="86" t="s">
        <v>2571</v>
      </c>
      <c r="E818" s="86" t="b">
        <v>0</v>
      </c>
      <c r="F818" s="86" t="b">
        <v>0</v>
      </c>
      <c r="G818" s="86" t="b">
        <v>0</v>
      </c>
    </row>
    <row r="819" spans="1:7" ht="15">
      <c r="A819" s="86" t="s">
        <v>2758</v>
      </c>
      <c r="B819" s="86">
        <v>7</v>
      </c>
      <c r="C819" s="121">
        <v>0.0034973511171566525</v>
      </c>
      <c r="D819" s="86" t="s">
        <v>2571</v>
      </c>
      <c r="E819" s="86" t="b">
        <v>0</v>
      </c>
      <c r="F819" s="86" t="b">
        <v>0</v>
      </c>
      <c r="G819" s="86" t="b">
        <v>0</v>
      </c>
    </row>
    <row r="820" spans="1:7" ht="15">
      <c r="A820" s="86" t="s">
        <v>2739</v>
      </c>
      <c r="B820" s="86">
        <v>7</v>
      </c>
      <c r="C820" s="121">
        <v>0.003723413600231565</v>
      </c>
      <c r="D820" s="86" t="s">
        <v>2571</v>
      </c>
      <c r="E820" s="86" t="b">
        <v>0</v>
      </c>
      <c r="F820" s="86" t="b">
        <v>0</v>
      </c>
      <c r="G820" s="86" t="b">
        <v>0</v>
      </c>
    </row>
    <row r="821" spans="1:7" ht="15">
      <c r="A821" s="86" t="s">
        <v>3195</v>
      </c>
      <c r="B821" s="86">
        <v>7</v>
      </c>
      <c r="C821" s="121">
        <v>0.003990788767782638</v>
      </c>
      <c r="D821" s="86" t="s">
        <v>2571</v>
      </c>
      <c r="E821" s="86" t="b">
        <v>0</v>
      </c>
      <c r="F821" s="86" t="b">
        <v>0</v>
      </c>
      <c r="G821" s="86" t="b">
        <v>0</v>
      </c>
    </row>
    <row r="822" spans="1:7" ht="15">
      <c r="A822" s="86" t="s">
        <v>3244</v>
      </c>
      <c r="B822" s="86">
        <v>6</v>
      </c>
      <c r="C822" s="121">
        <v>0.0031914973716270553</v>
      </c>
      <c r="D822" s="86" t="s">
        <v>2571</v>
      </c>
      <c r="E822" s="86" t="b">
        <v>0</v>
      </c>
      <c r="F822" s="86" t="b">
        <v>0</v>
      </c>
      <c r="G822" s="86" t="b">
        <v>0</v>
      </c>
    </row>
    <row r="823" spans="1:7" ht="15">
      <c r="A823" s="86" t="s">
        <v>3190</v>
      </c>
      <c r="B823" s="86">
        <v>6</v>
      </c>
      <c r="C823" s="121">
        <v>0.0031914973716270553</v>
      </c>
      <c r="D823" s="86" t="s">
        <v>2571</v>
      </c>
      <c r="E823" s="86" t="b">
        <v>0</v>
      </c>
      <c r="F823" s="86" t="b">
        <v>0</v>
      </c>
      <c r="G823" s="86" t="b">
        <v>0</v>
      </c>
    </row>
    <row r="824" spans="1:7" ht="15">
      <c r="A824" s="86" t="s">
        <v>2656</v>
      </c>
      <c r="B824" s="86">
        <v>6</v>
      </c>
      <c r="C824" s="121">
        <v>0.0031914973716270553</v>
      </c>
      <c r="D824" s="86" t="s">
        <v>2571</v>
      </c>
      <c r="E824" s="86" t="b">
        <v>0</v>
      </c>
      <c r="F824" s="86" t="b">
        <v>0</v>
      </c>
      <c r="G824" s="86" t="b">
        <v>0</v>
      </c>
    </row>
    <row r="825" spans="1:7" ht="15">
      <c r="A825" s="86" t="s">
        <v>3254</v>
      </c>
      <c r="B825" s="86">
        <v>6</v>
      </c>
      <c r="C825" s="121">
        <v>0.0031914973716270553</v>
      </c>
      <c r="D825" s="86" t="s">
        <v>2571</v>
      </c>
      <c r="E825" s="86" t="b">
        <v>0</v>
      </c>
      <c r="F825" s="86" t="b">
        <v>0</v>
      </c>
      <c r="G825" s="86" t="b">
        <v>0</v>
      </c>
    </row>
    <row r="826" spans="1:7" ht="15">
      <c r="A826" s="86" t="s">
        <v>2754</v>
      </c>
      <c r="B826" s="86">
        <v>6</v>
      </c>
      <c r="C826" s="121">
        <v>0.0031914973716270553</v>
      </c>
      <c r="D826" s="86" t="s">
        <v>2571</v>
      </c>
      <c r="E826" s="86" t="b">
        <v>0</v>
      </c>
      <c r="F826" s="86" t="b">
        <v>0</v>
      </c>
      <c r="G826" s="86" t="b">
        <v>0</v>
      </c>
    </row>
    <row r="827" spans="1:7" ht="15">
      <c r="A827" s="86" t="s">
        <v>2651</v>
      </c>
      <c r="B827" s="86">
        <v>6</v>
      </c>
      <c r="C827" s="121">
        <v>0.003701168164841762</v>
      </c>
      <c r="D827" s="86" t="s">
        <v>2571</v>
      </c>
      <c r="E827" s="86" t="b">
        <v>0</v>
      </c>
      <c r="F827" s="86" t="b">
        <v>0</v>
      </c>
      <c r="G827" s="86" t="b">
        <v>0</v>
      </c>
    </row>
    <row r="828" spans="1:7" ht="15">
      <c r="A828" s="86" t="s">
        <v>3193</v>
      </c>
      <c r="B828" s="86">
        <v>6</v>
      </c>
      <c r="C828" s="121">
        <v>0.0031914973716270553</v>
      </c>
      <c r="D828" s="86" t="s">
        <v>2571</v>
      </c>
      <c r="E828" s="86" t="b">
        <v>0</v>
      </c>
      <c r="F828" s="86" t="b">
        <v>0</v>
      </c>
      <c r="G828" s="86" t="b">
        <v>0</v>
      </c>
    </row>
    <row r="829" spans="1:7" ht="15">
      <c r="A829" s="86" t="s">
        <v>3196</v>
      </c>
      <c r="B829" s="86">
        <v>6</v>
      </c>
      <c r="C829" s="121">
        <v>0.0031914973716270553</v>
      </c>
      <c r="D829" s="86" t="s">
        <v>2571</v>
      </c>
      <c r="E829" s="86" t="b">
        <v>0</v>
      </c>
      <c r="F829" s="86" t="b">
        <v>0</v>
      </c>
      <c r="G829" s="86" t="b">
        <v>0</v>
      </c>
    </row>
    <row r="830" spans="1:7" ht="15">
      <c r="A830" s="86" t="s">
        <v>554</v>
      </c>
      <c r="B830" s="86">
        <v>6</v>
      </c>
      <c r="C830" s="121">
        <v>0.0031914973716270553</v>
      </c>
      <c r="D830" s="86" t="s">
        <v>2571</v>
      </c>
      <c r="E830" s="86" t="b">
        <v>0</v>
      </c>
      <c r="F830" s="86" t="b">
        <v>0</v>
      </c>
      <c r="G830" s="86" t="b">
        <v>0</v>
      </c>
    </row>
    <row r="831" spans="1:7" ht="15">
      <c r="A831" s="86" t="s">
        <v>2734</v>
      </c>
      <c r="B831" s="86">
        <v>6</v>
      </c>
      <c r="C831" s="121">
        <v>0.0031914973716270553</v>
      </c>
      <c r="D831" s="86" t="s">
        <v>2571</v>
      </c>
      <c r="E831" s="86" t="b">
        <v>0</v>
      </c>
      <c r="F831" s="86" t="b">
        <v>0</v>
      </c>
      <c r="G831" s="86" t="b">
        <v>0</v>
      </c>
    </row>
    <row r="832" spans="1:7" ht="15">
      <c r="A832" s="86" t="s">
        <v>3242</v>
      </c>
      <c r="B832" s="86">
        <v>5</v>
      </c>
      <c r="C832" s="121">
        <v>0.0028505634055590273</v>
      </c>
      <c r="D832" s="86" t="s">
        <v>2571</v>
      </c>
      <c r="E832" s="86" t="b">
        <v>0</v>
      </c>
      <c r="F832" s="86" t="b">
        <v>0</v>
      </c>
      <c r="G832" s="86" t="b">
        <v>0</v>
      </c>
    </row>
    <row r="833" spans="1:7" ht="15">
      <c r="A833" s="86" t="s">
        <v>3210</v>
      </c>
      <c r="B833" s="86">
        <v>5</v>
      </c>
      <c r="C833" s="121">
        <v>0.0028505634055590273</v>
      </c>
      <c r="D833" s="86" t="s">
        <v>2571</v>
      </c>
      <c r="E833" s="86" t="b">
        <v>0</v>
      </c>
      <c r="F833" s="86" t="b">
        <v>0</v>
      </c>
      <c r="G833" s="86" t="b">
        <v>0</v>
      </c>
    </row>
    <row r="834" spans="1:7" ht="15">
      <c r="A834" s="86" t="s">
        <v>3197</v>
      </c>
      <c r="B834" s="86">
        <v>5</v>
      </c>
      <c r="C834" s="121">
        <v>0.0028505634055590273</v>
      </c>
      <c r="D834" s="86" t="s">
        <v>2571</v>
      </c>
      <c r="E834" s="86" t="b">
        <v>0</v>
      </c>
      <c r="F834" s="86" t="b">
        <v>0</v>
      </c>
      <c r="G834" s="86" t="b">
        <v>0</v>
      </c>
    </row>
    <row r="835" spans="1:7" ht="15">
      <c r="A835" s="86" t="s">
        <v>3218</v>
      </c>
      <c r="B835" s="86">
        <v>5</v>
      </c>
      <c r="C835" s="121">
        <v>0.003084306804034802</v>
      </c>
      <c r="D835" s="86" t="s">
        <v>2571</v>
      </c>
      <c r="E835" s="86" t="b">
        <v>0</v>
      </c>
      <c r="F835" s="86" t="b">
        <v>0</v>
      </c>
      <c r="G835" s="86" t="b">
        <v>0</v>
      </c>
    </row>
    <row r="836" spans="1:7" ht="15">
      <c r="A836" s="86" t="s">
        <v>2747</v>
      </c>
      <c r="B836" s="86">
        <v>5</v>
      </c>
      <c r="C836" s="121">
        <v>0.0033856544562497082</v>
      </c>
      <c r="D836" s="86" t="s">
        <v>2571</v>
      </c>
      <c r="E836" s="86" t="b">
        <v>0</v>
      </c>
      <c r="F836" s="86" t="b">
        <v>0</v>
      </c>
      <c r="G836" s="86" t="b">
        <v>0</v>
      </c>
    </row>
    <row r="837" spans="1:7" ht="15">
      <c r="A837" s="86" t="s">
        <v>3216</v>
      </c>
      <c r="B837" s="86">
        <v>5</v>
      </c>
      <c r="C837" s="121">
        <v>0.0028505634055590273</v>
      </c>
      <c r="D837" s="86" t="s">
        <v>2571</v>
      </c>
      <c r="E837" s="86" t="b">
        <v>0</v>
      </c>
      <c r="F837" s="86" t="b">
        <v>0</v>
      </c>
      <c r="G837" s="86" t="b">
        <v>0</v>
      </c>
    </row>
    <row r="838" spans="1:7" ht="15">
      <c r="A838" s="86" t="s">
        <v>3283</v>
      </c>
      <c r="B838" s="86">
        <v>5</v>
      </c>
      <c r="C838" s="121">
        <v>0.0028505634055590273</v>
      </c>
      <c r="D838" s="86" t="s">
        <v>2571</v>
      </c>
      <c r="E838" s="86" t="b">
        <v>0</v>
      </c>
      <c r="F838" s="86" t="b">
        <v>0</v>
      </c>
      <c r="G838" s="86" t="b">
        <v>0</v>
      </c>
    </row>
    <row r="839" spans="1:7" ht="15">
      <c r="A839" s="86" t="s">
        <v>3156</v>
      </c>
      <c r="B839" s="86">
        <v>5</v>
      </c>
      <c r="C839" s="121">
        <v>0.0028505634055590273</v>
      </c>
      <c r="D839" s="86" t="s">
        <v>2571</v>
      </c>
      <c r="E839" s="86" t="b">
        <v>0</v>
      </c>
      <c r="F839" s="86" t="b">
        <v>0</v>
      </c>
      <c r="G839" s="86" t="b">
        <v>0</v>
      </c>
    </row>
    <row r="840" spans="1:7" ht="15">
      <c r="A840" s="86" t="s">
        <v>3194</v>
      </c>
      <c r="B840" s="86">
        <v>5</v>
      </c>
      <c r="C840" s="121">
        <v>0.0028505634055590273</v>
      </c>
      <c r="D840" s="86" t="s">
        <v>2571</v>
      </c>
      <c r="E840" s="86" t="b">
        <v>0</v>
      </c>
      <c r="F840" s="86" t="b">
        <v>0</v>
      </c>
      <c r="G840" s="86" t="b">
        <v>0</v>
      </c>
    </row>
    <row r="841" spans="1:7" ht="15">
      <c r="A841" s="86" t="s">
        <v>3198</v>
      </c>
      <c r="B841" s="86">
        <v>5</v>
      </c>
      <c r="C841" s="121">
        <v>0.0033856544562497082</v>
      </c>
      <c r="D841" s="86" t="s">
        <v>2571</v>
      </c>
      <c r="E841" s="86" t="b">
        <v>0</v>
      </c>
      <c r="F841" s="86" t="b">
        <v>0</v>
      </c>
      <c r="G841" s="86" t="b">
        <v>0</v>
      </c>
    </row>
    <row r="842" spans="1:7" ht="15">
      <c r="A842" s="86" t="s">
        <v>287</v>
      </c>
      <c r="B842" s="86">
        <v>5</v>
      </c>
      <c r="C842" s="121">
        <v>0.003084306804034802</v>
      </c>
      <c r="D842" s="86" t="s">
        <v>2571</v>
      </c>
      <c r="E842" s="86" t="b">
        <v>0</v>
      </c>
      <c r="F842" s="86" t="b">
        <v>0</v>
      </c>
      <c r="G842" s="86" t="b">
        <v>0</v>
      </c>
    </row>
    <row r="843" spans="1:7" ht="15">
      <c r="A843" s="86" t="s">
        <v>3231</v>
      </c>
      <c r="B843" s="86">
        <v>5</v>
      </c>
      <c r="C843" s="121">
        <v>0.0028505634055590273</v>
      </c>
      <c r="D843" s="86" t="s">
        <v>2571</v>
      </c>
      <c r="E843" s="86" t="b">
        <v>0</v>
      </c>
      <c r="F843" s="86" t="b">
        <v>0</v>
      </c>
      <c r="G843" s="86" t="b">
        <v>0</v>
      </c>
    </row>
    <row r="844" spans="1:7" ht="15">
      <c r="A844" s="86" t="s">
        <v>3227</v>
      </c>
      <c r="B844" s="86">
        <v>5</v>
      </c>
      <c r="C844" s="121">
        <v>0.0028505634055590273</v>
      </c>
      <c r="D844" s="86" t="s">
        <v>2571</v>
      </c>
      <c r="E844" s="86" t="b">
        <v>0</v>
      </c>
      <c r="F844" s="86" t="b">
        <v>0</v>
      </c>
      <c r="G844" s="86" t="b">
        <v>0</v>
      </c>
    </row>
    <row r="845" spans="1:7" ht="15">
      <c r="A845" s="86" t="s">
        <v>3280</v>
      </c>
      <c r="B845" s="86">
        <v>5</v>
      </c>
      <c r="C845" s="121">
        <v>0.0028505634055590273</v>
      </c>
      <c r="D845" s="86" t="s">
        <v>2571</v>
      </c>
      <c r="E845" s="86" t="b">
        <v>0</v>
      </c>
      <c r="F845" s="86" t="b">
        <v>0</v>
      </c>
      <c r="G845" s="86" t="b">
        <v>0</v>
      </c>
    </row>
    <row r="846" spans="1:7" ht="15">
      <c r="A846" s="86" t="s">
        <v>3281</v>
      </c>
      <c r="B846" s="86">
        <v>5</v>
      </c>
      <c r="C846" s="121">
        <v>0.0033856544562497082</v>
      </c>
      <c r="D846" s="86" t="s">
        <v>2571</v>
      </c>
      <c r="E846" s="86" t="b">
        <v>0</v>
      </c>
      <c r="F846" s="86" t="b">
        <v>0</v>
      </c>
      <c r="G846" s="86" t="b">
        <v>0</v>
      </c>
    </row>
    <row r="847" spans="1:7" ht="15">
      <c r="A847" s="86" t="s">
        <v>3252</v>
      </c>
      <c r="B847" s="86">
        <v>5</v>
      </c>
      <c r="C847" s="121">
        <v>0.0028505634055590273</v>
      </c>
      <c r="D847" s="86" t="s">
        <v>2571</v>
      </c>
      <c r="E847" s="86" t="b">
        <v>0</v>
      </c>
      <c r="F847" s="86" t="b">
        <v>0</v>
      </c>
      <c r="G847" s="86" t="b">
        <v>0</v>
      </c>
    </row>
    <row r="848" spans="1:7" ht="15">
      <c r="A848" s="86" t="s">
        <v>3288</v>
      </c>
      <c r="B848" s="86">
        <v>5</v>
      </c>
      <c r="C848" s="121">
        <v>0.0028505634055590273</v>
      </c>
      <c r="D848" s="86" t="s">
        <v>2571</v>
      </c>
      <c r="E848" s="86" t="b">
        <v>0</v>
      </c>
      <c r="F848" s="86" t="b">
        <v>0</v>
      </c>
      <c r="G848" s="86" t="b">
        <v>0</v>
      </c>
    </row>
    <row r="849" spans="1:7" ht="15">
      <c r="A849" s="86" t="s">
        <v>3248</v>
      </c>
      <c r="B849" s="86">
        <v>5</v>
      </c>
      <c r="C849" s="121">
        <v>0.0028505634055590273</v>
      </c>
      <c r="D849" s="86" t="s">
        <v>2571</v>
      </c>
      <c r="E849" s="86" t="b">
        <v>0</v>
      </c>
      <c r="F849" s="86" t="b">
        <v>0</v>
      </c>
      <c r="G849" s="86" t="b">
        <v>0</v>
      </c>
    </row>
    <row r="850" spans="1:7" ht="15">
      <c r="A850" s="86" t="s">
        <v>3287</v>
      </c>
      <c r="B850" s="86">
        <v>4</v>
      </c>
      <c r="C850" s="121">
        <v>0.0024674454432278415</v>
      </c>
      <c r="D850" s="86" t="s">
        <v>2571</v>
      </c>
      <c r="E850" s="86" t="b">
        <v>0</v>
      </c>
      <c r="F850" s="86" t="b">
        <v>0</v>
      </c>
      <c r="G850" s="86" t="b">
        <v>0</v>
      </c>
    </row>
    <row r="851" spans="1:7" ht="15">
      <c r="A851" s="86" t="s">
        <v>3214</v>
      </c>
      <c r="B851" s="86">
        <v>4</v>
      </c>
      <c r="C851" s="121">
        <v>0.0024674454432278415</v>
      </c>
      <c r="D851" s="86" t="s">
        <v>2571</v>
      </c>
      <c r="E851" s="86" t="b">
        <v>0</v>
      </c>
      <c r="F851" s="86" t="b">
        <v>0</v>
      </c>
      <c r="G851" s="86" t="b">
        <v>0</v>
      </c>
    </row>
    <row r="852" spans="1:7" ht="15">
      <c r="A852" s="86" t="s">
        <v>3282</v>
      </c>
      <c r="B852" s="86">
        <v>4</v>
      </c>
      <c r="C852" s="121">
        <v>0.0024674454432278415</v>
      </c>
      <c r="D852" s="86" t="s">
        <v>2571</v>
      </c>
      <c r="E852" s="86" t="b">
        <v>1</v>
      </c>
      <c r="F852" s="86" t="b">
        <v>0</v>
      </c>
      <c r="G852" s="86" t="b">
        <v>0</v>
      </c>
    </row>
    <row r="853" spans="1:7" ht="15">
      <c r="A853" s="86" t="s">
        <v>2649</v>
      </c>
      <c r="B853" s="86">
        <v>4</v>
      </c>
      <c r="C853" s="121">
        <v>0.0024674454432278415</v>
      </c>
      <c r="D853" s="86" t="s">
        <v>2571</v>
      </c>
      <c r="E853" s="86" t="b">
        <v>0</v>
      </c>
      <c r="F853" s="86" t="b">
        <v>0</v>
      </c>
      <c r="G853" s="86" t="b">
        <v>0</v>
      </c>
    </row>
    <row r="854" spans="1:7" ht="15">
      <c r="A854" s="86" t="s">
        <v>325</v>
      </c>
      <c r="B854" s="86">
        <v>4</v>
      </c>
      <c r="C854" s="121">
        <v>0.0024674454432278415</v>
      </c>
      <c r="D854" s="86" t="s">
        <v>2571</v>
      </c>
      <c r="E854" s="86" t="b">
        <v>0</v>
      </c>
      <c r="F854" s="86" t="b">
        <v>0</v>
      </c>
      <c r="G854" s="86" t="b">
        <v>0</v>
      </c>
    </row>
    <row r="855" spans="1:7" ht="15">
      <c r="A855" s="86" t="s">
        <v>3351</v>
      </c>
      <c r="B855" s="86">
        <v>4</v>
      </c>
      <c r="C855" s="121">
        <v>0.0024674454432278415</v>
      </c>
      <c r="D855" s="86" t="s">
        <v>2571</v>
      </c>
      <c r="E855" s="86" t="b">
        <v>0</v>
      </c>
      <c r="F855" s="86" t="b">
        <v>0</v>
      </c>
      <c r="G855" s="86" t="b">
        <v>0</v>
      </c>
    </row>
    <row r="856" spans="1:7" ht="15">
      <c r="A856" s="86" t="s">
        <v>296</v>
      </c>
      <c r="B856" s="86">
        <v>4</v>
      </c>
      <c r="C856" s="121">
        <v>0.0024674454432278415</v>
      </c>
      <c r="D856" s="86" t="s">
        <v>2571</v>
      </c>
      <c r="E856" s="86" t="b">
        <v>0</v>
      </c>
      <c r="F856" s="86" t="b">
        <v>0</v>
      </c>
      <c r="G856" s="86" t="b">
        <v>0</v>
      </c>
    </row>
    <row r="857" spans="1:7" ht="15">
      <c r="A857" s="86" t="s">
        <v>2768</v>
      </c>
      <c r="B857" s="86">
        <v>4</v>
      </c>
      <c r="C857" s="121">
        <v>0.0024674454432278415</v>
      </c>
      <c r="D857" s="86" t="s">
        <v>2571</v>
      </c>
      <c r="E857" s="86" t="b">
        <v>0</v>
      </c>
      <c r="F857" s="86" t="b">
        <v>0</v>
      </c>
      <c r="G857" s="86" t="b">
        <v>0</v>
      </c>
    </row>
    <row r="858" spans="1:7" ht="15">
      <c r="A858" s="86" t="s">
        <v>2770</v>
      </c>
      <c r="B858" s="86">
        <v>4</v>
      </c>
      <c r="C858" s="121">
        <v>0.0024674454432278415</v>
      </c>
      <c r="D858" s="86" t="s">
        <v>2571</v>
      </c>
      <c r="E858" s="86" t="b">
        <v>0</v>
      </c>
      <c r="F858" s="86" t="b">
        <v>0</v>
      </c>
      <c r="G858" s="86" t="b">
        <v>0</v>
      </c>
    </row>
    <row r="859" spans="1:7" ht="15">
      <c r="A859" s="86" t="s">
        <v>3202</v>
      </c>
      <c r="B859" s="86">
        <v>4</v>
      </c>
      <c r="C859" s="121">
        <v>0.0024674454432278415</v>
      </c>
      <c r="D859" s="86" t="s">
        <v>2571</v>
      </c>
      <c r="E859" s="86" t="b">
        <v>0</v>
      </c>
      <c r="F859" s="86" t="b">
        <v>0</v>
      </c>
      <c r="G859" s="86" t="b">
        <v>0</v>
      </c>
    </row>
    <row r="860" spans="1:7" ht="15">
      <c r="A860" s="86" t="s">
        <v>2766</v>
      </c>
      <c r="B860" s="86">
        <v>4</v>
      </c>
      <c r="C860" s="121">
        <v>0.0024674454432278415</v>
      </c>
      <c r="D860" s="86" t="s">
        <v>2571</v>
      </c>
      <c r="E860" s="86" t="b">
        <v>0</v>
      </c>
      <c r="F860" s="86" t="b">
        <v>0</v>
      </c>
      <c r="G860" s="86" t="b">
        <v>0</v>
      </c>
    </row>
    <row r="861" spans="1:7" ht="15">
      <c r="A861" s="86" t="s">
        <v>3229</v>
      </c>
      <c r="B861" s="86">
        <v>4</v>
      </c>
      <c r="C861" s="121">
        <v>0.0024674454432278415</v>
      </c>
      <c r="D861" s="86" t="s">
        <v>2571</v>
      </c>
      <c r="E861" s="86" t="b">
        <v>0</v>
      </c>
      <c r="F861" s="86" t="b">
        <v>0</v>
      </c>
      <c r="G861" s="86" t="b">
        <v>0</v>
      </c>
    </row>
    <row r="862" spans="1:7" ht="15">
      <c r="A862" s="86" t="s">
        <v>3201</v>
      </c>
      <c r="B862" s="86">
        <v>4</v>
      </c>
      <c r="C862" s="121">
        <v>0.0024674454432278415</v>
      </c>
      <c r="D862" s="86" t="s">
        <v>2571</v>
      </c>
      <c r="E862" s="86" t="b">
        <v>0</v>
      </c>
      <c r="F862" s="86" t="b">
        <v>0</v>
      </c>
      <c r="G862" s="86" t="b">
        <v>0</v>
      </c>
    </row>
    <row r="863" spans="1:7" ht="15">
      <c r="A863" s="86" t="s">
        <v>3258</v>
      </c>
      <c r="B863" s="86">
        <v>4</v>
      </c>
      <c r="C863" s="121">
        <v>0.0024674454432278415</v>
      </c>
      <c r="D863" s="86" t="s">
        <v>2571</v>
      </c>
      <c r="E863" s="86" t="b">
        <v>0</v>
      </c>
      <c r="F863" s="86" t="b">
        <v>0</v>
      </c>
      <c r="G863" s="86" t="b">
        <v>0</v>
      </c>
    </row>
    <row r="864" spans="1:7" ht="15">
      <c r="A864" s="86" t="s">
        <v>3208</v>
      </c>
      <c r="B864" s="86">
        <v>4</v>
      </c>
      <c r="C864" s="121">
        <v>0.0024674454432278415</v>
      </c>
      <c r="D864" s="86" t="s">
        <v>2571</v>
      </c>
      <c r="E864" s="86" t="b">
        <v>0</v>
      </c>
      <c r="F864" s="86" t="b">
        <v>0</v>
      </c>
      <c r="G864" s="86" t="b">
        <v>0</v>
      </c>
    </row>
    <row r="865" spans="1:7" ht="15">
      <c r="A865" s="86" t="s">
        <v>3259</v>
      </c>
      <c r="B865" s="86">
        <v>4</v>
      </c>
      <c r="C865" s="121">
        <v>0.0024674454432278415</v>
      </c>
      <c r="D865" s="86" t="s">
        <v>2571</v>
      </c>
      <c r="E865" s="86" t="b">
        <v>0</v>
      </c>
      <c r="F865" s="86" t="b">
        <v>0</v>
      </c>
      <c r="G865" s="86" t="b">
        <v>0</v>
      </c>
    </row>
    <row r="866" spans="1:7" ht="15">
      <c r="A866" s="86" t="s">
        <v>3249</v>
      </c>
      <c r="B866" s="86">
        <v>4</v>
      </c>
      <c r="C866" s="121">
        <v>0.0024674454432278415</v>
      </c>
      <c r="D866" s="86" t="s">
        <v>2571</v>
      </c>
      <c r="E866" s="86" t="b">
        <v>0</v>
      </c>
      <c r="F866" s="86" t="b">
        <v>0</v>
      </c>
      <c r="G866" s="86" t="b">
        <v>0</v>
      </c>
    </row>
    <row r="867" spans="1:7" ht="15">
      <c r="A867" s="86" t="s">
        <v>3257</v>
      </c>
      <c r="B867" s="86">
        <v>4</v>
      </c>
      <c r="C867" s="121">
        <v>0.0024674454432278415</v>
      </c>
      <c r="D867" s="86" t="s">
        <v>2571</v>
      </c>
      <c r="E867" s="86" t="b">
        <v>0</v>
      </c>
      <c r="F867" s="86" t="b">
        <v>0</v>
      </c>
      <c r="G867" s="86" t="b">
        <v>0</v>
      </c>
    </row>
    <row r="868" spans="1:7" ht="15">
      <c r="A868" s="86" t="s">
        <v>3189</v>
      </c>
      <c r="B868" s="86">
        <v>4</v>
      </c>
      <c r="C868" s="121">
        <v>0.0024674454432278415</v>
      </c>
      <c r="D868" s="86" t="s">
        <v>2571</v>
      </c>
      <c r="E868" s="86" t="b">
        <v>0</v>
      </c>
      <c r="F868" s="86" t="b">
        <v>0</v>
      </c>
      <c r="G868" s="86" t="b">
        <v>0</v>
      </c>
    </row>
    <row r="869" spans="1:7" ht="15">
      <c r="A869" s="86" t="s">
        <v>3246</v>
      </c>
      <c r="B869" s="86">
        <v>4</v>
      </c>
      <c r="C869" s="121">
        <v>0.0024674454432278415</v>
      </c>
      <c r="D869" s="86" t="s">
        <v>2571</v>
      </c>
      <c r="E869" s="86" t="b">
        <v>0</v>
      </c>
      <c r="F869" s="86" t="b">
        <v>0</v>
      </c>
      <c r="G869" s="86" t="b">
        <v>0</v>
      </c>
    </row>
    <row r="870" spans="1:7" ht="15">
      <c r="A870" s="86" t="s">
        <v>3292</v>
      </c>
      <c r="B870" s="86">
        <v>4</v>
      </c>
      <c r="C870" s="121">
        <v>0.0024674454432278415</v>
      </c>
      <c r="D870" s="86" t="s">
        <v>2571</v>
      </c>
      <c r="E870" s="86" t="b">
        <v>0</v>
      </c>
      <c r="F870" s="86" t="b">
        <v>0</v>
      </c>
      <c r="G870" s="86" t="b">
        <v>0</v>
      </c>
    </row>
    <row r="871" spans="1:7" ht="15">
      <c r="A871" s="86" t="s">
        <v>3332</v>
      </c>
      <c r="B871" s="86">
        <v>4</v>
      </c>
      <c r="C871" s="121">
        <v>0.0027085235649997666</v>
      </c>
      <c r="D871" s="86" t="s">
        <v>2571</v>
      </c>
      <c r="E871" s="86" t="b">
        <v>0</v>
      </c>
      <c r="F871" s="86" t="b">
        <v>0</v>
      </c>
      <c r="G871" s="86" t="b">
        <v>0</v>
      </c>
    </row>
    <row r="872" spans="1:7" ht="15">
      <c r="A872" s="86" t="s">
        <v>3230</v>
      </c>
      <c r="B872" s="86">
        <v>4</v>
      </c>
      <c r="C872" s="121">
        <v>0.0024674454432278415</v>
      </c>
      <c r="D872" s="86" t="s">
        <v>2571</v>
      </c>
      <c r="E872" s="86" t="b">
        <v>0</v>
      </c>
      <c r="F872" s="86" t="b">
        <v>0</v>
      </c>
      <c r="G872" s="86" t="b">
        <v>0</v>
      </c>
    </row>
    <row r="873" spans="1:7" ht="15">
      <c r="A873" s="86" t="s">
        <v>2650</v>
      </c>
      <c r="B873" s="86">
        <v>4</v>
      </c>
      <c r="C873" s="121">
        <v>0.0024674454432278415</v>
      </c>
      <c r="D873" s="86" t="s">
        <v>2571</v>
      </c>
      <c r="E873" s="86" t="b">
        <v>0</v>
      </c>
      <c r="F873" s="86" t="b">
        <v>0</v>
      </c>
      <c r="G873" s="86" t="b">
        <v>0</v>
      </c>
    </row>
    <row r="874" spans="1:7" ht="15">
      <c r="A874" s="86" t="s">
        <v>3215</v>
      </c>
      <c r="B874" s="86">
        <v>4</v>
      </c>
      <c r="C874" s="121">
        <v>0.0027085235649997666</v>
      </c>
      <c r="D874" s="86" t="s">
        <v>2571</v>
      </c>
      <c r="E874" s="86" t="b">
        <v>0</v>
      </c>
      <c r="F874" s="86" t="b">
        <v>0</v>
      </c>
      <c r="G874" s="86" t="b">
        <v>0</v>
      </c>
    </row>
    <row r="875" spans="1:7" ht="15">
      <c r="A875" s="86" t="s">
        <v>3328</v>
      </c>
      <c r="B875" s="86">
        <v>4</v>
      </c>
      <c r="C875" s="121">
        <v>0.0024674454432278415</v>
      </c>
      <c r="D875" s="86" t="s">
        <v>2571</v>
      </c>
      <c r="E875" s="86" t="b">
        <v>0</v>
      </c>
      <c r="F875" s="86" t="b">
        <v>0</v>
      </c>
      <c r="G875" s="86" t="b">
        <v>0</v>
      </c>
    </row>
    <row r="876" spans="1:7" ht="15">
      <c r="A876" s="86" t="s">
        <v>3329</v>
      </c>
      <c r="B876" s="86">
        <v>4</v>
      </c>
      <c r="C876" s="121">
        <v>0.0024674454432278415</v>
      </c>
      <c r="D876" s="86" t="s">
        <v>2571</v>
      </c>
      <c r="E876" s="86" t="b">
        <v>0</v>
      </c>
      <c r="F876" s="86" t="b">
        <v>0</v>
      </c>
      <c r="G876" s="86" t="b">
        <v>0</v>
      </c>
    </row>
    <row r="877" spans="1:7" ht="15">
      <c r="A877" s="86" t="s">
        <v>3209</v>
      </c>
      <c r="B877" s="86">
        <v>4</v>
      </c>
      <c r="C877" s="121">
        <v>0.0024674454432278415</v>
      </c>
      <c r="D877" s="86" t="s">
        <v>2571</v>
      </c>
      <c r="E877" s="86" t="b">
        <v>0</v>
      </c>
      <c r="F877" s="86" t="b">
        <v>0</v>
      </c>
      <c r="G877" s="86" t="b">
        <v>0</v>
      </c>
    </row>
    <row r="878" spans="1:7" ht="15">
      <c r="A878" s="86" t="s">
        <v>3330</v>
      </c>
      <c r="B878" s="86">
        <v>4</v>
      </c>
      <c r="C878" s="121">
        <v>0.0024674454432278415</v>
      </c>
      <c r="D878" s="86" t="s">
        <v>2571</v>
      </c>
      <c r="E878" s="86" t="b">
        <v>0</v>
      </c>
      <c r="F878" s="86" t="b">
        <v>0</v>
      </c>
      <c r="G878" s="86" t="b">
        <v>0</v>
      </c>
    </row>
    <row r="879" spans="1:7" ht="15">
      <c r="A879" s="86" t="s">
        <v>3327</v>
      </c>
      <c r="B879" s="86">
        <v>4</v>
      </c>
      <c r="C879" s="121">
        <v>0.0027085235649997666</v>
      </c>
      <c r="D879" s="86" t="s">
        <v>2571</v>
      </c>
      <c r="E879" s="86" t="b">
        <v>0</v>
      </c>
      <c r="F879" s="86" t="b">
        <v>0</v>
      </c>
      <c r="G879" s="86" t="b">
        <v>0</v>
      </c>
    </row>
    <row r="880" spans="1:7" ht="15">
      <c r="A880" s="86" t="s">
        <v>3191</v>
      </c>
      <c r="B880" s="86">
        <v>3</v>
      </c>
      <c r="C880" s="121">
        <v>0.0020313926737498245</v>
      </c>
      <c r="D880" s="86" t="s">
        <v>2571</v>
      </c>
      <c r="E880" s="86" t="b">
        <v>0</v>
      </c>
      <c r="F880" s="86" t="b">
        <v>0</v>
      </c>
      <c r="G880" s="86" t="b">
        <v>0</v>
      </c>
    </row>
    <row r="881" spans="1:7" ht="15">
      <c r="A881" s="86" t="s">
        <v>3302</v>
      </c>
      <c r="B881" s="86">
        <v>3</v>
      </c>
      <c r="C881" s="121">
        <v>0.0020313926737498245</v>
      </c>
      <c r="D881" s="86" t="s">
        <v>2571</v>
      </c>
      <c r="E881" s="86" t="b">
        <v>0</v>
      </c>
      <c r="F881" s="86" t="b">
        <v>0</v>
      </c>
      <c r="G881" s="86" t="b">
        <v>0</v>
      </c>
    </row>
    <row r="882" spans="1:7" ht="15">
      <c r="A882" s="86" t="s">
        <v>3269</v>
      </c>
      <c r="B882" s="86">
        <v>3</v>
      </c>
      <c r="C882" s="121">
        <v>0.0020313926737498245</v>
      </c>
      <c r="D882" s="86" t="s">
        <v>2571</v>
      </c>
      <c r="E882" s="86" t="b">
        <v>0</v>
      </c>
      <c r="F882" s="86" t="b">
        <v>0</v>
      </c>
      <c r="G882" s="86" t="b">
        <v>0</v>
      </c>
    </row>
    <row r="883" spans="1:7" ht="15">
      <c r="A883" s="86" t="s">
        <v>3237</v>
      </c>
      <c r="B883" s="86">
        <v>3</v>
      </c>
      <c r="C883" s="121">
        <v>0.0020313926737498245</v>
      </c>
      <c r="D883" s="86" t="s">
        <v>2571</v>
      </c>
      <c r="E883" s="86" t="b">
        <v>0</v>
      </c>
      <c r="F883" s="86" t="b">
        <v>0</v>
      </c>
      <c r="G883" s="86" t="b">
        <v>0</v>
      </c>
    </row>
    <row r="884" spans="1:7" ht="15">
      <c r="A884" s="86" t="s">
        <v>2753</v>
      </c>
      <c r="B884" s="86">
        <v>3</v>
      </c>
      <c r="C884" s="121">
        <v>0.0020313926737498245</v>
      </c>
      <c r="D884" s="86" t="s">
        <v>2571</v>
      </c>
      <c r="E884" s="86" t="b">
        <v>0</v>
      </c>
      <c r="F884" s="86" t="b">
        <v>0</v>
      </c>
      <c r="G884" s="86" t="b">
        <v>0</v>
      </c>
    </row>
    <row r="885" spans="1:7" ht="15">
      <c r="A885" s="86" t="s">
        <v>3272</v>
      </c>
      <c r="B885" s="86">
        <v>3</v>
      </c>
      <c r="C885" s="121">
        <v>0.0020313926737498245</v>
      </c>
      <c r="D885" s="86" t="s">
        <v>2571</v>
      </c>
      <c r="E885" s="86" t="b">
        <v>0</v>
      </c>
      <c r="F885" s="86" t="b">
        <v>0</v>
      </c>
      <c r="G885" s="86" t="b">
        <v>0</v>
      </c>
    </row>
    <row r="886" spans="1:7" ht="15">
      <c r="A886" s="86" t="s">
        <v>3251</v>
      </c>
      <c r="B886" s="86">
        <v>3</v>
      </c>
      <c r="C886" s="121">
        <v>0.0020313926737498245</v>
      </c>
      <c r="D886" s="86" t="s">
        <v>2571</v>
      </c>
      <c r="E886" s="86" t="b">
        <v>0</v>
      </c>
      <c r="F886" s="86" t="b">
        <v>0</v>
      </c>
      <c r="G886" s="86" t="b">
        <v>0</v>
      </c>
    </row>
    <row r="887" spans="1:7" ht="15">
      <c r="A887" s="86" t="s">
        <v>3430</v>
      </c>
      <c r="B887" s="86">
        <v>3</v>
      </c>
      <c r="C887" s="121">
        <v>0.0020313926737498245</v>
      </c>
      <c r="D887" s="86" t="s">
        <v>2571</v>
      </c>
      <c r="E887" s="86" t="b">
        <v>0</v>
      </c>
      <c r="F887" s="86" t="b">
        <v>0</v>
      </c>
      <c r="G887" s="86" t="b">
        <v>0</v>
      </c>
    </row>
    <row r="888" spans="1:7" ht="15">
      <c r="A888" s="86" t="s">
        <v>3347</v>
      </c>
      <c r="B888" s="86">
        <v>3</v>
      </c>
      <c r="C888" s="121">
        <v>0.0020313926737498245</v>
      </c>
      <c r="D888" s="86" t="s">
        <v>2571</v>
      </c>
      <c r="E888" s="86" t="b">
        <v>0</v>
      </c>
      <c r="F888" s="86" t="b">
        <v>0</v>
      </c>
      <c r="G888" s="86" t="b">
        <v>0</v>
      </c>
    </row>
    <row r="889" spans="1:7" ht="15">
      <c r="A889" s="86" t="s">
        <v>3223</v>
      </c>
      <c r="B889" s="86">
        <v>3</v>
      </c>
      <c r="C889" s="121">
        <v>0.0020313926737498245</v>
      </c>
      <c r="D889" s="86" t="s">
        <v>2571</v>
      </c>
      <c r="E889" s="86" t="b">
        <v>0</v>
      </c>
      <c r="F889" s="86" t="b">
        <v>0</v>
      </c>
      <c r="G889" s="86" t="b">
        <v>0</v>
      </c>
    </row>
    <row r="890" spans="1:7" ht="15">
      <c r="A890" s="86" t="s">
        <v>2772</v>
      </c>
      <c r="B890" s="86">
        <v>3</v>
      </c>
      <c r="C890" s="121">
        <v>0.0020313926737498245</v>
      </c>
      <c r="D890" s="86" t="s">
        <v>2571</v>
      </c>
      <c r="E890" s="86" t="b">
        <v>0</v>
      </c>
      <c r="F890" s="86" t="b">
        <v>0</v>
      </c>
      <c r="G890" s="86" t="b">
        <v>0</v>
      </c>
    </row>
    <row r="891" spans="1:7" ht="15">
      <c r="A891" s="86" t="s">
        <v>3260</v>
      </c>
      <c r="B891" s="86">
        <v>3</v>
      </c>
      <c r="C891" s="121">
        <v>0.0020313926737498245</v>
      </c>
      <c r="D891" s="86" t="s">
        <v>2571</v>
      </c>
      <c r="E891" s="86" t="b">
        <v>0</v>
      </c>
      <c r="F891" s="86" t="b">
        <v>0</v>
      </c>
      <c r="G891" s="86" t="b">
        <v>0</v>
      </c>
    </row>
    <row r="892" spans="1:7" ht="15">
      <c r="A892" s="86" t="s">
        <v>3224</v>
      </c>
      <c r="B892" s="86">
        <v>3</v>
      </c>
      <c r="C892" s="121">
        <v>0.0020313926737498245</v>
      </c>
      <c r="D892" s="86" t="s">
        <v>2571</v>
      </c>
      <c r="E892" s="86" t="b">
        <v>0</v>
      </c>
      <c r="F892" s="86" t="b">
        <v>0</v>
      </c>
      <c r="G892" s="86" t="b">
        <v>0</v>
      </c>
    </row>
    <row r="893" spans="1:7" ht="15">
      <c r="A893" s="86" t="s">
        <v>2728</v>
      </c>
      <c r="B893" s="86">
        <v>3</v>
      </c>
      <c r="C893" s="121">
        <v>0.0020313926737498245</v>
      </c>
      <c r="D893" s="86" t="s">
        <v>2571</v>
      </c>
      <c r="E893" s="86" t="b">
        <v>0</v>
      </c>
      <c r="F893" s="86" t="b">
        <v>0</v>
      </c>
      <c r="G893" s="86" t="b">
        <v>0</v>
      </c>
    </row>
    <row r="894" spans="1:7" ht="15">
      <c r="A894" s="86" t="s">
        <v>3192</v>
      </c>
      <c r="B894" s="86">
        <v>3</v>
      </c>
      <c r="C894" s="121">
        <v>0.0020313926737498245</v>
      </c>
      <c r="D894" s="86" t="s">
        <v>2571</v>
      </c>
      <c r="E894" s="86" t="b">
        <v>0</v>
      </c>
      <c r="F894" s="86" t="b">
        <v>0</v>
      </c>
      <c r="G894" s="86" t="b">
        <v>0</v>
      </c>
    </row>
    <row r="895" spans="1:7" ht="15">
      <c r="A895" s="86" t="s">
        <v>3232</v>
      </c>
      <c r="B895" s="86">
        <v>3</v>
      </c>
      <c r="C895" s="121">
        <v>0.0020313926737498245</v>
      </c>
      <c r="D895" s="86" t="s">
        <v>2571</v>
      </c>
      <c r="E895" s="86" t="b">
        <v>0</v>
      </c>
      <c r="F895" s="86" t="b">
        <v>0</v>
      </c>
      <c r="G895" s="86" t="b">
        <v>0</v>
      </c>
    </row>
    <row r="896" spans="1:7" ht="15">
      <c r="A896" s="86" t="s">
        <v>3207</v>
      </c>
      <c r="B896" s="86">
        <v>3</v>
      </c>
      <c r="C896" s="121">
        <v>0.0020313926737498245</v>
      </c>
      <c r="D896" s="86" t="s">
        <v>2571</v>
      </c>
      <c r="E896" s="86" t="b">
        <v>0</v>
      </c>
      <c r="F896" s="86" t="b">
        <v>0</v>
      </c>
      <c r="G896" s="86" t="b">
        <v>0</v>
      </c>
    </row>
    <row r="897" spans="1:7" ht="15">
      <c r="A897" s="86" t="s">
        <v>3158</v>
      </c>
      <c r="B897" s="86">
        <v>3</v>
      </c>
      <c r="C897" s="121">
        <v>0.0020313926737498245</v>
      </c>
      <c r="D897" s="86" t="s">
        <v>2571</v>
      </c>
      <c r="E897" s="86" t="b">
        <v>0</v>
      </c>
      <c r="F897" s="86" t="b">
        <v>0</v>
      </c>
      <c r="G897" s="86" t="b">
        <v>0</v>
      </c>
    </row>
    <row r="898" spans="1:7" ht="15">
      <c r="A898" s="86" t="s">
        <v>3159</v>
      </c>
      <c r="B898" s="86">
        <v>3</v>
      </c>
      <c r="C898" s="121">
        <v>0.0020313926737498245</v>
      </c>
      <c r="D898" s="86" t="s">
        <v>2571</v>
      </c>
      <c r="E898" s="86" t="b">
        <v>0</v>
      </c>
      <c r="F898" s="86" t="b">
        <v>0</v>
      </c>
      <c r="G898" s="86" t="b">
        <v>0</v>
      </c>
    </row>
    <row r="899" spans="1:7" ht="15">
      <c r="A899" s="86" t="s">
        <v>3162</v>
      </c>
      <c r="B899" s="86">
        <v>3</v>
      </c>
      <c r="C899" s="121">
        <v>0.0020313926737498245</v>
      </c>
      <c r="D899" s="86" t="s">
        <v>2571</v>
      </c>
      <c r="E899" s="86" t="b">
        <v>0</v>
      </c>
      <c r="F899" s="86" t="b">
        <v>0</v>
      </c>
      <c r="G899" s="86" t="b">
        <v>0</v>
      </c>
    </row>
    <row r="900" spans="1:7" ht="15">
      <c r="A900" s="86" t="s">
        <v>3163</v>
      </c>
      <c r="B900" s="86">
        <v>3</v>
      </c>
      <c r="C900" s="121">
        <v>0.0020313926737498245</v>
      </c>
      <c r="D900" s="86" t="s">
        <v>2571</v>
      </c>
      <c r="E900" s="86" t="b">
        <v>0</v>
      </c>
      <c r="F900" s="86" t="b">
        <v>0</v>
      </c>
      <c r="G900" s="86" t="b">
        <v>0</v>
      </c>
    </row>
    <row r="901" spans="1:7" ht="15">
      <c r="A901" s="86" t="s">
        <v>3219</v>
      </c>
      <c r="B901" s="86">
        <v>3</v>
      </c>
      <c r="C901" s="121">
        <v>0.0020313926737498245</v>
      </c>
      <c r="D901" s="86" t="s">
        <v>2571</v>
      </c>
      <c r="E901" s="86" t="b">
        <v>0</v>
      </c>
      <c r="F901" s="86" t="b">
        <v>0</v>
      </c>
      <c r="G901" s="86" t="b">
        <v>0</v>
      </c>
    </row>
    <row r="902" spans="1:7" ht="15">
      <c r="A902" s="86" t="s">
        <v>3286</v>
      </c>
      <c r="B902" s="86">
        <v>3</v>
      </c>
      <c r="C902" s="121">
        <v>0.0020313926737498245</v>
      </c>
      <c r="D902" s="86" t="s">
        <v>2571</v>
      </c>
      <c r="E902" s="86" t="b">
        <v>0</v>
      </c>
      <c r="F902" s="86" t="b">
        <v>0</v>
      </c>
      <c r="G902" s="86" t="b">
        <v>0</v>
      </c>
    </row>
    <row r="903" spans="1:7" ht="15">
      <c r="A903" s="86" t="s">
        <v>2744</v>
      </c>
      <c r="B903" s="86">
        <v>3</v>
      </c>
      <c r="C903" s="121">
        <v>0.0020313926737498245</v>
      </c>
      <c r="D903" s="86" t="s">
        <v>2571</v>
      </c>
      <c r="E903" s="86" t="b">
        <v>0</v>
      </c>
      <c r="F903" s="86" t="b">
        <v>0</v>
      </c>
      <c r="G903" s="86" t="b">
        <v>0</v>
      </c>
    </row>
    <row r="904" spans="1:7" ht="15">
      <c r="A904" s="86" t="s">
        <v>3206</v>
      </c>
      <c r="B904" s="86">
        <v>3</v>
      </c>
      <c r="C904" s="121">
        <v>0.002286228070357178</v>
      </c>
      <c r="D904" s="86" t="s">
        <v>2571</v>
      </c>
      <c r="E904" s="86" t="b">
        <v>0</v>
      </c>
      <c r="F904" s="86" t="b">
        <v>0</v>
      </c>
      <c r="G904" s="86" t="b">
        <v>0</v>
      </c>
    </row>
    <row r="905" spans="1:7" ht="15">
      <c r="A905" s="86" t="s">
        <v>2757</v>
      </c>
      <c r="B905" s="86">
        <v>3</v>
      </c>
      <c r="C905" s="121">
        <v>0.0020313926737498245</v>
      </c>
      <c r="D905" s="86" t="s">
        <v>2571</v>
      </c>
      <c r="E905" s="86" t="b">
        <v>0</v>
      </c>
      <c r="F905" s="86" t="b">
        <v>0</v>
      </c>
      <c r="G905" s="86" t="b">
        <v>0</v>
      </c>
    </row>
    <row r="906" spans="1:7" ht="15">
      <c r="A906" s="86" t="s">
        <v>3333</v>
      </c>
      <c r="B906" s="86">
        <v>3</v>
      </c>
      <c r="C906" s="121">
        <v>0.0020313926737498245</v>
      </c>
      <c r="D906" s="86" t="s">
        <v>2571</v>
      </c>
      <c r="E906" s="86" t="b">
        <v>0</v>
      </c>
      <c r="F906" s="86" t="b">
        <v>1</v>
      </c>
      <c r="G906" s="86" t="b">
        <v>0</v>
      </c>
    </row>
    <row r="907" spans="1:7" ht="15">
      <c r="A907" s="86" t="s">
        <v>3296</v>
      </c>
      <c r="B907" s="86">
        <v>3</v>
      </c>
      <c r="C907" s="121">
        <v>0.0020313926737498245</v>
      </c>
      <c r="D907" s="86" t="s">
        <v>2571</v>
      </c>
      <c r="E907" s="86" t="b">
        <v>0</v>
      </c>
      <c r="F907" s="86" t="b">
        <v>0</v>
      </c>
      <c r="G907" s="86" t="b">
        <v>0</v>
      </c>
    </row>
    <row r="908" spans="1:7" ht="15">
      <c r="A908" s="86" t="s">
        <v>3294</v>
      </c>
      <c r="B908" s="86">
        <v>3</v>
      </c>
      <c r="C908" s="121">
        <v>0.0020313926737498245</v>
      </c>
      <c r="D908" s="86" t="s">
        <v>2571</v>
      </c>
      <c r="E908" s="86" t="b">
        <v>0</v>
      </c>
      <c r="F908" s="86" t="b">
        <v>0</v>
      </c>
      <c r="G908" s="86" t="b">
        <v>0</v>
      </c>
    </row>
    <row r="909" spans="1:7" ht="15">
      <c r="A909" s="86" t="s">
        <v>3411</v>
      </c>
      <c r="B909" s="86">
        <v>3</v>
      </c>
      <c r="C909" s="121">
        <v>0.0020313926737498245</v>
      </c>
      <c r="D909" s="86" t="s">
        <v>2571</v>
      </c>
      <c r="E909" s="86" t="b">
        <v>0</v>
      </c>
      <c r="F909" s="86" t="b">
        <v>0</v>
      </c>
      <c r="G909" s="86" t="b">
        <v>0</v>
      </c>
    </row>
    <row r="910" spans="1:7" ht="15">
      <c r="A910" s="86" t="s">
        <v>3431</v>
      </c>
      <c r="B910" s="86">
        <v>3</v>
      </c>
      <c r="C910" s="121">
        <v>0.0020313926737498245</v>
      </c>
      <c r="D910" s="86" t="s">
        <v>2571</v>
      </c>
      <c r="E910" s="86" t="b">
        <v>0</v>
      </c>
      <c r="F910" s="86" t="b">
        <v>0</v>
      </c>
      <c r="G910" s="86" t="b">
        <v>0</v>
      </c>
    </row>
    <row r="911" spans="1:7" ht="15">
      <c r="A911" s="86" t="s">
        <v>3346</v>
      </c>
      <c r="B911" s="86">
        <v>3</v>
      </c>
      <c r="C911" s="121">
        <v>0.0020313926737498245</v>
      </c>
      <c r="D911" s="86" t="s">
        <v>2571</v>
      </c>
      <c r="E911" s="86" t="b">
        <v>0</v>
      </c>
      <c r="F911" s="86" t="b">
        <v>0</v>
      </c>
      <c r="G911" s="86" t="b">
        <v>0</v>
      </c>
    </row>
    <row r="912" spans="1:7" ht="15">
      <c r="A912" s="86" t="s">
        <v>3348</v>
      </c>
      <c r="B912" s="86">
        <v>3</v>
      </c>
      <c r="C912" s="121">
        <v>0.0020313926737498245</v>
      </c>
      <c r="D912" s="86" t="s">
        <v>2571</v>
      </c>
      <c r="E912" s="86" t="b">
        <v>0</v>
      </c>
      <c r="F912" s="86" t="b">
        <v>0</v>
      </c>
      <c r="G912" s="86" t="b">
        <v>0</v>
      </c>
    </row>
    <row r="913" spans="1:7" ht="15">
      <c r="A913" s="86" t="s">
        <v>3428</v>
      </c>
      <c r="B913" s="86">
        <v>3</v>
      </c>
      <c r="C913" s="121">
        <v>0.0020313926737498245</v>
      </c>
      <c r="D913" s="86" t="s">
        <v>2571</v>
      </c>
      <c r="E913" s="86" t="b">
        <v>0</v>
      </c>
      <c r="F913" s="86" t="b">
        <v>0</v>
      </c>
      <c r="G913" s="86" t="b">
        <v>0</v>
      </c>
    </row>
    <row r="914" spans="1:7" ht="15">
      <c r="A914" s="86" t="s">
        <v>3419</v>
      </c>
      <c r="B914" s="86">
        <v>3</v>
      </c>
      <c r="C914" s="121">
        <v>0.0020313926737498245</v>
      </c>
      <c r="D914" s="86" t="s">
        <v>2571</v>
      </c>
      <c r="E914" s="86" t="b">
        <v>0</v>
      </c>
      <c r="F914" s="86" t="b">
        <v>0</v>
      </c>
      <c r="G914" s="86" t="b">
        <v>0</v>
      </c>
    </row>
    <row r="915" spans="1:7" ht="15">
      <c r="A915" s="86" t="s">
        <v>3421</v>
      </c>
      <c r="B915" s="86">
        <v>3</v>
      </c>
      <c r="C915" s="121">
        <v>0.0020313926737498245</v>
      </c>
      <c r="D915" s="86" t="s">
        <v>2571</v>
      </c>
      <c r="E915" s="86" t="b">
        <v>0</v>
      </c>
      <c r="F915" s="86" t="b">
        <v>0</v>
      </c>
      <c r="G915" s="86" t="b">
        <v>0</v>
      </c>
    </row>
    <row r="916" spans="1:7" ht="15">
      <c r="A916" s="86" t="s">
        <v>3424</v>
      </c>
      <c r="B916" s="86">
        <v>3</v>
      </c>
      <c r="C916" s="121">
        <v>0.0020313926737498245</v>
      </c>
      <c r="D916" s="86" t="s">
        <v>2571</v>
      </c>
      <c r="E916" s="86" t="b">
        <v>0</v>
      </c>
      <c r="F916" s="86" t="b">
        <v>0</v>
      </c>
      <c r="G916" s="86" t="b">
        <v>0</v>
      </c>
    </row>
    <row r="917" spans="1:7" ht="15">
      <c r="A917" s="86" t="s">
        <v>306</v>
      </c>
      <c r="B917" s="86">
        <v>3</v>
      </c>
      <c r="C917" s="121">
        <v>0.0020313926737498245</v>
      </c>
      <c r="D917" s="86" t="s">
        <v>2571</v>
      </c>
      <c r="E917" s="86" t="b">
        <v>0</v>
      </c>
      <c r="F917" s="86" t="b">
        <v>0</v>
      </c>
      <c r="G917" s="86" t="b">
        <v>0</v>
      </c>
    </row>
    <row r="918" spans="1:7" ht="15">
      <c r="A918" s="86" t="s">
        <v>307</v>
      </c>
      <c r="B918" s="86">
        <v>3</v>
      </c>
      <c r="C918" s="121">
        <v>0.0020313926737498245</v>
      </c>
      <c r="D918" s="86" t="s">
        <v>2571</v>
      </c>
      <c r="E918" s="86" t="b">
        <v>0</v>
      </c>
      <c r="F918" s="86" t="b">
        <v>0</v>
      </c>
      <c r="G918" s="86" t="b">
        <v>0</v>
      </c>
    </row>
    <row r="919" spans="1:7" ht="15">
      <c r="A919" s="86" t="s">
        <v>3425</v>
      </c>
      <c r="B919" s="86">
        <v>3</v>
      </c>
      <c r="C919" s="121">
        <v>0.0020313926737498245</v>
      </c>
      <c r="D919" s="86" t="s">
        <v>2571</v>
      </c>
      <c r="E919" s="86" t="b">
        <v>0</v>
      </c>
      <c r="F919" s="86" t="b">
        <v>0</v>
      </c>
      <c r="G919" s="86" t="b">
        <v>0</v>
      </c>
    </row>
    <row r="920" spans="1:7" ht="15">
      <c r="A920" s="86" t="s">
        <v>3426</v>
      </c>
      <c r="B920" s="86">
        <v>3</v>
      </c>
      <c r="C920" s="121">
        <v>0.0020313926737498245</v>
      </c>
      <c r="D920" s="86" t="s">
        <v>2571</v>
      </c>
      <c r="E920" s="86" t="b">
        <v>0</v>
      </c>
      <c r="F920" s="86" t="b">
        <v>0</v>
      </c>
      <c r="G920" s="86" t="b">
        <v>0</v>
      </c>
    </row>
    <row r="921" spans="1:7" ht="15">
      <c r="A921" s="86" t="s">
        <v>3427</v>
      </c>
      <c r="B921" s="86">
        <v>3</v>
      </c>
      <c r="C921" s="121">
        <v>0.0020313926737498245</v>
      </c>
      <c r="D921" s="86" t="s">
        <v>2571</v>
      </c>
      <c r="E921" s="86" t="b">
        <v>0</v>
      </c>
      <c r="F921" s="86" t="b">
        <v>0</v>
      </c>
      <c r="G921" s="86" t="b">
        <v>0</v>
      </c>
    </row>
    <row r="922" spans="1:7" ht="15">
      <c r="A922" s="86" t="s">
        <v>581</v>
      </c>
      <c r="B922" s="86">
        <v>3</v>
      </c>
      <c r="C922" s="121">
        <v>0.0020313926737498245</v>
      </c>
      <c r="D922" s="86" t="s">
        <v>2571</v>
      </c>
      <c r="E922" s="86" t="b">
        <v>0</v>
      </c>
      <c r="F922" s="86" t="b">
        <v>0</v>
      </c>
      <c r="G922" s="86" t="b">
        <v>0</v>
      </c>
    </row>
    <row r="923" spans="1:7" ht="15">
      <c r="A923" s="86" t="s">
        <v>365</v>
      </c>
      <c r="B923" s="86">
        <v>3</v>
      </c>
      <c r="C923" s="121">
        <v>0.0020313926737498245</v>
      </c>
      <c r="D923" s="86" t="s">
        <v>2571</v>
      </c>
      <c r="E923" s="86" t="b">
        <v>0</v>
      </c>
      <c r="F923" s="86" t="b">
        <v>0</v>
      </c>
      <c r="G923" s="86" t="b">
        <v>0</v>
      </c>
    </row>
    <row r="924" spans="1:7" ht="15">
      <c r="A924" s="86" t="s">
        <v>3323</v>
      </c>
      <c r="B924" s="86">
        <v>3</v>
      </c>
      <c r="C924" s="121">
        <v>0.0020313926737498245</v>
      </c>
      <c r="D924" s="86" t="s">
        <v>2571</v>
      </c>
      <c r="E924" s="86" t="b">
        <v>0</v>
      </c>
      <c r="F924" s="86" t="b">
        <v>0</v>
      </c>
      <c r="G924" s="86" t="b">
        <v>0</v>
      </c>
    </row>
    <row r="925" spans="1:7" ht="15">
      <c r="A925" s="86" t="s">
        <v>3404</v>
      </c>
      <c r="B925" s="86">
        <v>2</v>
      </c>
      <c r="C925" s="121">
        <v>0.0015241520469047856</v>
      </c>
      <c r="D925" s="86" t="s">
        <v>2571</v>
      </c>
      <c r="E925" s="86" t="b">
        <v>0</v>
      </c>
      <c r="F925" s="86" t="b">
        <v>0</v>
      </c>
      <c r="G925" s="86" t="b">
        <v>0</v>
      </c>
    </row>
    <row r="926" spans="1:7" ht="15">
      <c r="A926" s="86" t="s">
        <v>382</v>
      </c>
      <c r="B926" s="86">
        <v>2</v>
      </c>
      <c r="C926" s="121">
        <v>0.0015241520469047856</v>
      </c>
      <c r="D926" s="86" t="s">
        <v>2571</v>
      </c>
      <c r="E926" s="86" t="b">
        <v>0</v>
      </c>
      <c r="F926" s="86" t="b">
        <v>0</v>
      </c>
      <c r="G926" s="86" t="b">
        <v>0</v>
      </c>
    </row>
    <row r="927" spans="1:7" ht="15">
      <c r="A927" s="86" t="s">
        <v>3554</v>
      </c>
      <c r="B927" s="86">
        <v>2</v>
      </c>
      <c r="C927" s="121">
        <v>0.0015241520469047856</v>
      </c>
      <c r="D927" s="86" t="s">
        <v>2571</v>
      </c>
      <c r="E927" s="86" t="b">
        <v>0</v>
      </c>
      <c r="F927" s="86" t="b">
        <v>0</v>
      </c>
      <c r="G927" s="86" t="b">
        <v>0</v>
      </c>
    </row>
    <row r="928" spans="1:7" ht="15">
      <c r="A928" s="86" t="s">
        <v>3555</v>
      </c>
      <c r="B928" s="86">
        <v>2</v>
      </c>
      <c r="C928" s="121">
        <v>0.0015241520469047856</v>
      </c>
      <c r="D928" s="86" t="s">
        <v>2571</v>
      </c>
      <c r="E928" s="86" t="b">
        <v>0</v>
      </c>
      <c r="F928" s="86" t="b">
        <v>0</v>
      </c>
      <c r="G928" s="86" t="b">
        <v>0</v>
      </c>
    </row>
    <row r="929" spans="1:7" ht="15">
      <c r="A929" s="86" t="s">
        <v>381</v>
      </c>
      <c r="B929" s="86">
        <v>2</v>
      </c>
      <c r="C929" s="121">
        <v>0.0015241520469047856</v>
      </c>
      <c r="D929" s="86" t="s">
        <v>2571</v>
      </c>
      <c r="E929" s="86" t="b">
        <v>0</v>
      </c>
      <c r="F929" s="86" t="b">
        <v>0</v>
      </c>
      <c r="G929" s="86" t="b">
        <v>0</v>
      </c>
    </row>
    <row r="930" spans="1:7" ht="15">
      <c r="A930" s="86" t="s">
        <v>3556</v>
      </c>
      <c r="B930" s="86">
        <v>2</v>
      </c>
      <c r="C930" s="121">
        <v>0.0015241520469047856</v>
      </c>
      <c r="D930" s="86" t="s">
        <v>2571</v>
      </c>
      <c r="E930" s="86" t="b">
        <v>0</v>
      </c>
      <c r="F930" s="86" t="b">
        <v>0</v>
      </c>
      <c r="G930" s="86" t="b">
        <v>0</v>
      </c>
    </row>
    <row r="931" spans="1:7" ht="15">
      <c r="A931" s="86" t="s">
        <v>3557</v>
      </c>
      <c r="B931" s="86">
        <v>2</v>
      </c>
      <c r="C931" s="121">
        <v>0.0015241520469047856</v>
      </c>
      <c r="D931" s="86" t="s">
        <v>2571</v>
      </c>
      <c r="E931" s="86" t="b">
        <v>0</v>
      </c>
      <c r="F931" s="86" t="b">
        <v>0</v>
      </c>
      <c r="G931" s="86" t="b">
        <v>0</v>
      </c>
    </row>
    <row r="932" spans="1:7" ht="15">
      <c r="A932" s="86" t="s">
        <v>322</v>
      </c>
      <c r="B932" s="86">
        <v>2</v>
      </c>
      <c r="C932" s="121">
        <v>0.0015241520469047856</v>
      </c>
      <c r="D932" s="86" t="s">
        <v>2571</v>
      </c>
      <c r="E932" s="86" t="b">
        <v>0</v>
      </c>
      <c r="F932" s="86" t="b">
        <v>0</v>
      </c>
      <c r="G932" s="86" t="b">
        <v>0</v>
      </c>
    </row>
    <row r="933" spans="1:7" ht="15">
      <c r="A933" s="86" t="s">
        <v>3558</v>
      </c>
      <c r="B933" s="86">
        <v>2</v>
      </c>
      <c r="C933" s="121">
        <v>0.0015241520469047856</v>
      </c>
      <c r="D933" s="86" t="s">
        <v>2571</v>
      </c>
      <c r="E933" s="86" t="b">
        <v>0</v>
      </c>
      <c r="F933" s="86" t="b">
        <v>0</v>
      </c>
      <c r="G933" s="86" t="b">
        <v>0</v>
      </c>
    </row>
    <row r="934" spans="1:7" ht="15">
      <c r="A934" s="86" t="s">
        <v>3559</v>
      </c>
      <c r="B934" s="86">
        <v>2</v>
      </c>
      <c r="C934" s="121">
        <v>0.0015241520469047856</v>
      </c>
      <c r="D934" s="86" t="s">
        <v>2571</v>
      </c>
      <c r="E934" s="86" t="b">
        <v>0</v>
      </c>
      <c r="F934" s="86" t="b">
        <v>0</v>
      </c>
      <c r="G934" s="86" t="b">
        <v>0</v>
      </c>
    </row>
    <row r="935" spans="1:7" ht="15">
      <c r="A935" s="86" t="s">
        <v>3560</v>
      </c>
      <c r="B935" s="86">
        <v>2</v>
      </c>
      <c r="C935" s="121">
        <v>0.0015241520469047856</v>
      </c>
      <c r="D935" s="86" t="s">
        <v>2571</v>
      </c>
      <c r="E935" s="86" t="b">
        <v>0</v>
      </c>
      <c r="F935" s="86" t="b">
        <v>0</v>
      </c>
      <c r="G935" s="86" t="b">
        <v>0</v>
      </c>
    </row>
    <row r="936" spans="1:7" ht="15">
      <c r="A936" s="86" t="s">
        <v>3243</v>
      </c>
      <c r="B936" s="86">
        <v>2</v>
      </c>
      <c r="C936" s="121">
        <v>0.0015241520469047856</v>
      </c>
      <c r="D936" s="86" t="s">
        <v>2571</v>
      </c>
      <c r="E936" s="86" t="b">
        <v>0</v>
      </c>
      <c r="F936" s="86" t="b">
        <v>0</v>
      </c>
      <c r="G936" s="86" t="b">
        <v>0</v>
      </c>
    </row>
    <row r="937" spans="1:7" ht="15">
      <c r="A937" s="86" t="s">
        <v>3561</v>
      </c>
      <c r="B937" s="86">
        <v>2</v>
      </c>
      <c r="C937" s="121">
        <v>0.0015241520469047856</v>
      </c>
      <c r="D937" s="86" t="s">
        <v>2571</v>
      </c>
      <c r="E937" s="86" t="b">
        <v>0</v>
      </c>
      <c r="F937" s="86" t="b">
        <v>0</v>
      </c>
      <c r="G937" s="86" t="b">
        <v>0</v>
      </c>
    </row>
    <row r="938" spans="1:7" ht="15">
      <c r="A938" s="86" t="s">
        <v>3562</v>
      </c>
      <c r="B938" s="86">
        <v>2</v>
      </c>
      <c r="C938" s="121">
        <v>0.0015241520469047856</v>
      </c>
      <c r="D938" s="86" t="s">
        <v>2571</v>
      </c>
      <c r="E938" s="86" t="b">
        <v>0</v>
      </c>
      <c r="F938" s="86" t="b">
        <v>0</v>
      </c>
      <c r="G938" s="86" t="b">
        <v>0</v>
      </c>
    </row>
    <row r="939" spans="1:7" ht="15">
      <c r="A939" s="86" t="s">
        <v>3563</v>
      </c>
      <c r="B939" s="86">
        <v>2</v>
      </c>
      <c r="C939" s="121">
        <v>0.0015241520469047856</v>
      </c>
      <c r="D939" s="86" t="s">
        <v>2571</v>
      </c>
      <c r="E939" s="86" t="b">
        <v>0</v>
      </c>
      <c r="F939" s="86" t="b">
        <v>0</v>
      </c>
      <c r="G939" s="86" t="b">
        <v>0</v>
      </c>
    </row>
    <row r="940" spans="1:7" ht="15">
      <c r="A940" s="86" t="s">
        <v>3477</v>
      </c>
      <c r="B940" s="86">
        <v>2</v>
      </c>
      <c r="C940" s="121">
        <v>0.0015241520469047856</v>
      </c>
      <c r="D940" s="86" t="s">
        <v>2571</v>
      </c>
      <c r="E940" s="86" t="b">
        <v>0</v>
      </c>
      <c r="F940" s="86" t="b">
        <v>0</v>
      </c>
      <c r="G940" s="86" t="b">
        <v>0</v>
      </c>
    </row>
    <row r="941" spans="1:7" ht="15">
      <c r="A941" s="86" t="s">
        <v>3478</v>
      </c>
      <c r="B941" s="86">
        <v>2</v>
      </c>
      <c r="C941" s="121">
        <v>0.0015241520469047856</v>
      </c>
      <c r="D941" s="86" t="s">
        <v>2571</v>
      </c>
      <c r="E941" s="86" t="b">
        <v>0</v>
      </c>
      <c r="F941" s="86" t="b">
        <v>0</v>
      </c>
      <c r="G941" s="86" t="b">
        <v>0</v>
      </c>
    </row>
    <row r="942" spans="1:7" ht="15">
      <c r="A942" s="86" t="s">
        <v>3479</v>
      </c>
      <c r="B942" s="86">
        <v>2</v>
      </c>
      <c r="C942" s="121">
        <v>0.0015241520469047856</v>
      </c>
      <c r="D942" s="86" t="s">
        <v>2571</v>
      </c>
      <c r="E942" s="86" t="b">
        <v>0</v>
      </c>
      <c r="F942" s="86" t="b">
        <v>0</v>
      </c>
      <c r="G942" s="86" t="b">
        <v>0</v>
      </c>
    </row>
    <row r="943" spans="1:7" ht="15">
      <c r="A943" s="86" t="s">
        <v>3480</v>
      </c>
      <c r="B943" s="86">
        <v>2</v>
      </c>
      <c r="C943" s="121">
        <v>0.0015241520469047856</v>
      </c>
      <c r="D943" s="86" t="s">
        <v>2571</v>
      </c>
      <c r="E943" s="86" t="b">
        <v>0</v>
      </c>
      <c r="F943" s="86" t="b">
        <v>0</v>
      </c>
      <c r="G943" s="86" t="b">
        <v>0</v>
      </c>
    </row>
    <row r="944" spans="1:7" ht="15">
      <c r="A944" s="86" t="s">
        <v>3481</v>
      </c>
      <c r="B944" s="86">
        <v>2</v>
      </c>
      <c r="C944" s="121">
        <v>0.0015241520469047856</v>
      </c>
      <c r="D944" s="86" t="s">
        <v>2571</v>
      </c>
      <c r="E944" s="86" t="b">
        <v>0</v>
      </c>
      <c r="F944" s="86" t="b">
        <v>0</v>
      </c>
      <c r="G944" s="86" t="b">
        <v>0</v>
      </c>
    </row>
    <row r="945" spans="1:7" ht="15">
      <c r="A945" s="86" t="s">
        <v>3482</v>
      </c>
      <c r="B945" s="86">
        <v>2</v>
      </c>
      <c r="C945" s="121">
        <v>0.0015241520469047856</v>
      </c>
      <c r="D945" s="86" t="s">
        <v>2571</v>
      </c>
      <c r="E945" s="86" t="b">
        <v>0</v>
      </c>
      <c r="F945" s="86" t="b">
        <v>0</v>
      </c>
      <c r="G945" s="86" t="b">
        <v>0</v>
      </c>
    </row>
    <row r="946" spans="1:7" ht="15">
      <c r="A946" s="86" t="s">
        <v>3483</v>
      </c>
      <c r="B946" s="86">
        <v>2</v>
      </c>
      <c r="C946" s="121">
        <v>0.0015241520469047856</v>
      </c>
      <c r="D946" s="86" t="s">
        <v>2571</v>
      </c>
      <c r="E946" s="86" t="b">
        <v>0</v>
      </c>
      <c r="F946" s="86" t="b">
        <v>0</v>
      </c>
      <c r="G946" s="86" t="b">
        <v>0</v>
      </c>
    </row>
    <row r="947" spans="1:7" ht="15">
      <c r="A947" s="86" t="s">
        <v>3484</v>
      </c>
      <c r="B947" s="86">
        <v>2</v>
      </c>
      <c r="C947" s="121">
        <v>0.0015241520469047856</v>
      </c>
      <c r="D947" s="86" t="s">
        <v>2571</v>
      </c>
      <c r="E947" s="86" t="b">
        <v>0</v>
      </c>
      <c r="F947" s="86" t="b">
        <v>0</v>
      </c>
      <c r="G947" s="86" t="b">
        <v>0</v>
      </c>
    </row>
    <row r="948" spans="1:7" ht="15">
      <c r="A948" s="86" t="s">
        <v>3485</v>
      </c>
      <c r="B948" s="86">
        <v>2</v>
      </c>
      <c r="C948" s="121">
        <v>0.0015241520469047856</v>
      </c>
      <c r="D948" s="86" t="s">
        <v>2571</v>
      </c>
      <c r="E948" s="86" t="b">
        <v>0</v>
      </c>
      <c r="F948" s="86" t="b">
        <v>0</v>
      </c>
      <c r="G948" s="86" t="b">
        <v>0</v>
      </c>
    </row>
    <row r="949" spans="1:7" ht="15">
      <c r="A949" s="86" t="s">
        <v>3297</v>
      </c>
      <c r="B949" s="86">
        <v>2</v>
      </c>
      <c r="C949" s="121">
        <v>0.0015241520469047856</v>
      </c>
      <c r="D949" s="86" t="s">
        <v>2571</v>
      </c>
      <c r="E949" s="86" t="b">
        <v>0</v>
      </c>
      <c r="F949" s="86" t="b">
        <v>0</v>
      </c>
      <c r="G949" s="86" t="b">
        <v>0</v>
      </c>
    </row>
    <row r="950" spans="1:7" ht="15">
      <c r="A950" s="86" t="s">
        <v>3222</v>
      </c>
      <c r="B950" s="86">
        <v>2</v>
      </c>
      <c r="C950" s="121">
        <v>0.0015241520469047856</v>
      </c>
      <c r="D950" s="86" t="s">
        <v>2571</v>
      </c>
      <c r="E950" s="86" t="b">
        <v>0</v>
      </c>
      <c r="F950" s="86" t="b">
        <v>0</v>
      </c>
      <c r="G950" s="86" t="b">
        <v>0</v>
      </c>
    </row>
    <row r="951" spans="1:7" ht="15">
      <c r="A951" s="86" t="s">
        <v>3319</v>
      </c>
      <c r="B951" s="86">
        <v>2</v>
      </c>
      <c r="C951" s="121">
        <v>0.0015241520469047856</v>
      </c>
      <c r="D951" s="86" t="s">
        <v>2571</v>
      </c>
      <c r="E951" s="86" t="b">
        <v>0</v>
      </c>
      <c r="F951" s="86" t="b">
        <v>0</v>
      </c>
      <c r="G951" s="86" t="b">
        <v>0</v>
      </c>
    </row>
    <row r="952" spans="1:7" ht="15">
      <c r="A952" s="86" t="s">
        <v>3293</v>
      </c>
      <c r="B952" s="86">
        <v>2</v>
      </c>
      <c r="C952" s="121">
        <v>0.0015241520469047856</v>
      </c>
      <c r="D952" s="86" t="s">
        <v>2571</v>
      </c>
      <c r="E952" s="86" t="b">
        <v>0</v>
      </c>
      <c r="F952" s="86" t="b">
        <v>0</v>
      </c>
      <c r="G952" s="86" t="b">
        <v>0</v>
      </c>
    </row>
    <row r="953" spans="1:7" ht="15">
      <c r="A953" s="86" t="s">
        <v>3786</v>
      </c>
      <c r="B953" s="86">
        <v>2</v>
      </c>
      <c r="C953" s="121">
        <v>0.0015241520469047856</v>
      </c>
      <c r="D953" s="86" t="s">
        <v>2571</v>
      </c>
      <c r="E953" s="86" t="b">
        <v>0</v>
      </c>
      <c r="F953" s="86" t="b">
        <v>0</v>
      </c>
      <c r="G953" s="86" t="b">
        <v>0</v>
      </c>
    </row>
    <row r="954" spans="1:7" ht="15">
      <c r="A954" s="86" t="s">
        <v>326</v>
      </c>
      <c r="B954" s="86">
        <v>2</v>
      </c>
      <c r="C954" s="121">
        <v>0.0015241520469047856</v>
      </c>
      <c r="D954" s="86" t="s">
        <v>2571</v>
      </c>
      <c r="E954" s="86" t="b">
        <v>0</v>
      </c>
      <c r="F954" s="86" t="b">
        <v>0</v>
      </c>
      <c r="G954" s="86" t="b">
        <v>0</v>
      </c>
    </row>
    <row r="955" spans="1:7" ht="15">
      <c r="A955" s="86" t="s">
        <v>3270</v>
      </c>
      <c r="B955" s="86">
        <v>2</v>
      </c>
      <c r="C955" s="121">
        <v>0.0015241520469047856</v>
      </c>
      <c r="D955" s="86" t="s">
        <v>2571</v>
      </c>
      <c r="E955" s="86" t="b">
        <v>0</v>
      </c>
      <c r="F955" s="86" t="b">
        <v>0</v>
      </c>
      <c r="G955" s="86" t="b">
        <v>0</v>
      </c>
    </row>
    <row r="956" spans="1:7" ht="15">
      <c r="A956" s="86" t="s">
        <v>3787</v>
      </c>
      <c r="B956" s="86">
        <v>2</v>
      </c>
      <c r="C956" s="121">
        <v>0.0015241520469047856</v>
      </c>
      <c r="D956" s="86" t="s">
        <v>2571</v>
      </c>
      <c r="E956" s="86" t="b">
        <v>0</v>
      </c>
      <c r="F956" s="86" t="b">
        <v>0</v>
      </c>
      <c r="G956" s="86" t="b">
        <v>0</v>
      </c>
    </row>
    <row r="957" spans="1:7" ht="15">
      <c r="A957" s="86" t="s">
        <v>3788</v>
      </c>
      <c r="B957" s="86">
        <v>2</v>
      </c>
      <c r="C957" s="121">
        <v>0.0015241520469047856</v>
      </c>
      <c r="D957" s="86" t="s">
        <v>2571</v>
      </c>
      <c r="E957" s="86" t="b">
        <v>0</v>
      </c>
      <c r="F957" s="86" t="b">
        <v>0</v>
      </c>
      <c r="G957" s="86" t="b">
        <v>0</v>
      </c>
    </row>
    <row r="958" spans="1:7" ht="15">
      <c r="A958" s="86" t="s">
        <v>3789</v>
      </c>
      <c r="B958" s="86">
        <v>2</v>
      </c>
      <c r="C958" s="121">
        <v>0.0015241520469047856</v>
      </c>
      <c r="D958" s="86" t="s">
        <v>2571</v>
      </c>
      <c r="E958" s="86" t="b">
        <v>0</v>
      </c>
      <c r="F958" s="86" t="b">
        <v>0</v>
      </c>
      <c r="G958" s="86" t="b">
        <v>0</v>
      </c>
    </row>
    <row r="959" spans="1:7" ht="15">
      <c r="A959" s="86" t="s">
        <v>3790</v>
      </c>
      <c r="B959" s="86">
        <v>2</v>
      </c>
      <c r="C959" s="121">
        <v>0.0015241520469047856</v>
      </c>
      <c r="D959" s="86" t="s">
        <v>2571</v>
      </c>
      <c r="E959" s="86" t="b">
        <v>0</v>
      </c>
      <c r="F959" s="86" t="b">
        <v>0</v>
      </c>
      <c r="G959" s="86" t="b">
        <v>0</v>
      </c>
    </row>
    <row r="960" spans="1:7" ht="15">
      <c r="A960" s="86" t="s">
        <v>3791</v>
      </c>
      <c r="B960" s="86">
        <v>2</v>
      </c>
      <c r="C960" s="121">
        <v>0.0015241520469047856</v>
      </c>
      <c r="D960" s="86" t="s">
        <v>2571</v>
      </c>
      <c r="E960" s="86" t="b">
        <v>0</v>
      </c>
      <c r="F960" s="86" t="b">
        <v>0</v>
      </c>
      <c r="G960" s="86" t="b">
        <v>0</v>
      </c>
    </row>
    <row r="961" spans="1:7" ht="15">
      <c r="A961" s="86" t="s">
        <v>3792</v>
      </c>
      <c r="B961" s="86">
        <v>2</v>
      </c>
      <c r="C961" s="121">
        <v>0.0015241520469047856</v>
      </c>
      <c r="D961" s="86" t="s">
        <v>2571</v>
      </c>
      <c r="E961" s="86" t="b">
        <v>0</v>
      </c>
      <c r="F961" s="86" t="b">
        <v>0</v>
      </c>
      <c r="G961" s="86" t="b">
        <v>0</v>
      </c>
    </row>
    <row r="962" spans="1:7" ht="15">
      <c r="A962" s="86" t="s">
        <v>3793</v>
      </c>
      <c r="B962" s="86">
        <v>2</v>
      </c>
      <c r="C962" s="121">
        <v>0.0015241520469047856</v>
      </c>
      <c r="D962" s="86" t="s">
        <v>2571</v>
      </c>
      <c r="E962" s="86" t="b">
        <v>0</v>
      </c>
      <c r="F962" s="86" t="b">
        <v>0</v>
      </c>
      <c r="G962" s="86" t="b">
        <v>0</v>
      </c>
    </row>
    <row r="963" spans="1:7" ht="15">
      <c r="A963" s="86" t="s">
        <v>3794</v>
      </c>
      <c r="B963" s="86">
        <v>2</v>
      </c>
      <c r="C963" s="121">
        <v>0.0015241520469047856</v>
      </c>
      <c r="D963" s="86" t="s">
        <v>2571</v>
      </c>
      <c r="E963" s="86" t="b">
        <v>0</v>
      </c>
      <c r="F963" s="86" t="b">
        <v>0</v>
      </c>
      <c r="G963" s="86" t="b">
        <v>0</v>
      </c>
    </row>
    <row r="964" spans="1:7" ht="15">
      <c r="A964" s="86" t="s">
        <v>3795</v>
      </c>
      <c r="B964" s="86">
        <v>2</v>
      </c>
      <c r="C964" s="121">
        <v>0.0015241520469047856</v>
      </c>
      <c r="D964" s="86" t="s">
        <v>2571</v>
      </c>
      <c r="E964" s="86" t="b">
        <v>0</v>
      </c>
      <c r="F964" s="86" t="b">
        <v>0</v>
      </c>
      <c r="G964" s="86" t="b">
        <v>0</v>
      </c>
    </row>
    <row r="965" spans="1:7" ht="15">
      <c r="A965" s="86" t="s">
        <v>294</v>
      </c>
      <c r="B965" s="86">
        <v>2</v>
      </c>
      <c r="C965" s="121">
        <v>0.0015241520469047856</v>
      </c>
      <c r="D965" s="86" t="s">
        <v>2571</v>
      </c>
      <c r="E965" s="86" t="b">
        <v>0</v>
      </c>
      <c r="F965" s="86" t="b">
        <v>0</v>
      </c>
      <c r="G965" s="86" t="b">
        <v>0</v>
      </c>
    </row>
    <row r="966" spans="1:7" ht="15">
      <c r="A966" s="86" t="s">
        <v>324</v>
      </c>
      <c r="B966" s="86">
        <v>2</v>
      </c>
      <c r="C966" s="121">
        <v>0.0015241520469047856</v>
      </c>
      <c r="D966" s="86" t="s">
        <v>2571</v>
      </c>
      <c r="E966" s="86" t="b">
        <v>0</v>
      </c>
      <c r="F966" s="86" t="b">
        <v>0</v>
      </c>
      <c r="G966" s="86" t="b">
        <v>0</v>
      </c>
    </row>
    <row r="967" spans="1:7" ht="15">
      <c r="A967" s="86" t="s">
        <v>3776</v>
      </c>
      <c r="B967" s="86">
        <v>2</v>
      </c>
      <c r="C967" s="121">
        <v>0.0015241520469047856</v>
      </c>
      <c r="D967" s="86" t="s">
        <v>2571</v>
      </c>
      <c r="E967" s="86" t="b">
        <v>0</v>
      </c>
      <c r="F967" s="86" t="b">
        <v>0</v>
      </c>
      <c r="G967" s="86" t="b">
        <v>0</v>
      </c>
    </row>
    <row r="968" spans="1:7" ht="15">
      <c r="A968" s="86" t="s">
        <v>3777</v>
      </c>
      <c r="B968" s="86">
        <v>2</v>
      </c>
      <c r="C968" s="121">
        <v>0.0015241520469047856</v>
      </c>
      <c r="D968" s="86" t="s">
        <v>2571</v>
      </c>
      <c r="E968" s="86" t="b">
        <v>0</v>
      </c>
      <c r="F968" s="86" t="b">
        <v>0</v>
      </c>
      <c r="G968" s="86" t="b">
        <v>0</v>
      </c>
    </row>
    <row r="969" spans="1:7" ht="15">
      <c r="A969" s="86" t="s">
        <v>3414</v>
      </c>
      <c r="B969" s="86">
        <v>2</v>
      </c>
      <c r="C969" s="121">
        <v>0.0015241520469047856</v>
      </c>
      <c r="D969" s="86" t="s">
        <v>2571</v>
      </c>
      <c r="E969" s="86" t="b">
        <v>0</v>
      </c>
      <c r="F969" s="86" t="b">
        <v>0</v>
      </c>
      <c r="G969" s="86" t="b">
        <v>0</v>
      </c>
    </row>
    <row r="970" spans="1:7" ht="15">
      <c r="A970" s="86" t="s">
        <v>3778</v>
      </c>
      <c r="B970" s="86">
        <v>2</v>
      </c>
      <c r="C970" s="121">
        <v>0.0015241520469047856</v>
      </c>
      <c r="D970" s="86" t="s">
        <v>2571</v>
      </c>
      <c r="E970" s="86" t="b">
        <v>0</v>
      </c>
      <c r="F970" s="86" t="b">
        <v>0</v>
      </c>
      <c r="G970" s="86" t="b">
        <v>0</v>
      </c>
    </row>
    <row r="971" spans="1:7" ht="15">
      <c r="A971" s="86" t="s">
        <v>3779</v>
      </c>
      <c r="B971" s="86">
        <v>2</v>
      </c>
      <c r="C971" s="121">
        <v>0.0015241520469047856</v>
      </c>
      <c r="D971" s="86" t="s">
        <v>2571</v>
      </c>
      <c r="E971" s="86" t="b">
        <v>0</v>
      </c>
      <c r="F971" s="86" t="b">
        <v>0</v>
      </c>
      <c r="G971" s="86" t="b">
        <v>0</v>
      </c>
    </row>
    <row r="972" spans="1:7" ht="15">
      <c r="A972" s="86" t="s">
        <v>3780</v>
      </c>
      <c r="B972" s="86">
        <v>2</v>
      </c>
      <c r="C972" s="121">
        <v>0.0015241520469047856</v>
      </c>
      <c r="D972" s="86" t="s">
        <v>2571</v>
      </c>
      <c r="E972" s="86" t="b">
        <v>0</v>
      </c>
      <c r="F972" s="86" t="b">
        <v>0</v>
      </c>
      <c r="G972" s="86" t="b">
        <v>0</v>
      </c>
    </row>
    <row r="973" spans="1:7" ht="15">
      <c r="A973" s="86" t="s">
        <v>3781</v>
      </c>
      <c r="B973" s="86">
        <v>2</v>
      </c>
      <c r="C973" s="121">
        <v>0.0015241520469047856</v>
      </c>
      <c r="D973" s="86" t="s">
        <v>2571</v>
      </c>
      <c r="E973" s="86" t="b">
        <v>0</v>
      </c>
      <c r="F973" s="86" t="b">
        <v>0</v>
      </c>
      <c r="G973" s="86" t="b">
        <v>0</v>
      </c>
    </row>
    <row r="974" spans="1:7" ht="15">
      <c r="A974" s="86" t="s">
        <v>3782</v>
      </c>
      <c r="B974" s="86">
        <v>2</v>
      </c>
      <c r="C974" s="121">
        <v>0.0015241520469047856</v>
      </c>
      <c r="D974" s="86" t="s">
        <v>2571</v>
      </c>
      <c r="E974" s="86" t="b">
        <v>0</v>
      </c>
      <c r="F974" s="86" t="b">
        <v>0</v>
      </c>
      <c r="G974" s="86" t="b">
        <v>0</v>
      </c>
    </row>
    <row r="975" spans="1:7" ht="15">
      <c r="A975" s="86" t="s">
        <v>3783</v>
      </c>
      <c r="B975" s="86">
        <v>2</v>
      </c>
      <c r="C975" s="121">
        <v>0.0015241520469047856</v>
      </c>
      <c r="D975" s="86" t="s">
        <v>2571</v>
      </c>
      <c r="E975" s="86" t="b">
        <v>0</v>
      </c>
      <c r="F975" s="86" t="b">
        <v>0</v>
      </c>
      <c r="G975" s="86" t="b">
        <v>0</v>
      </c>
    </row>
    <row r="976" spans="1:7" ht="15">
      <c r="A976" s="86" t="s">
        <v>3784</v>
      </c>
      <c r="B976" s="86">
        <v>2</v>
      </c>
      <c r="C976" s="121">
        <v>0.0015241520469047856</v>
      </c>
      <c r="D976" s="86" t="s">
        <v>2571</v>
      </c>
      <c r="E976" s="86" t="b">
        <v>0</v>
      </c>
      <c r="F976" s="86" t="b">
        <v>0</v>
      </c>
      <c r="G976" s="86" t="b">
        <v>0</v>
      </c>
    </row>
    <row r="977" spans="1:7" ht="15">
      <c r="A977" s="86" t="s">
        <v>3785</v>
      </c>
      <c r="B977" s="86">
        <v>2</v>
      </c>
      <c r="C977" s="121">
        <v>0.0015241520469047856</v>
      </c>
      <c r="D977" s="86" t="s">
        <v>2571</v>
      </c>
      <c r="E977" s="86" t="b">
        <v>0</v>
      </c>
      <c r="F977" s="86" t="b">
        <v>0</v>
      </c>
      <c r="G977" s="86" t="b">
        <v>0</v>
      </c>
    </row>
    <row r="978" spans="1:7" ht="15">
      <c r="A978" s="86" t="s">
        <v>327</v>
      </c>
      <c r="B978" s="86">
        <v>2</v>
      </c>
      <c r="C978" s="121">
        <v>0.0015241520469047856</v>
      </c>
      <c r="D978" s="86" t="s">
        <v>2571</v>
      </c>
      <c r="E978" s="86" t="b">
        <v>0</v>
      </c>
      <c r="F978" s="86" t="b">
        <v>0</v>
      </c>
      <c r="G978" s="86" t="b">
        <v>0</v>
      </c>
    </row>
    <row r="979" spans="1:7" ht="15">
      <c r="A979" s="86" t="s">
        <v>320</v>
      </c>
      <c r="B979" s="86">
        <v>2</v>
      </c>
      <c r="C979" s="121">
        <v>0.0015241520469047856</v>
      </c>
      <c r="D979" s="86" t="s">
        <v>2571</v>
      </c>
      <c r="E979" s="86" t="b">
        <v>0</v>
      </c>
      <c r="F979" s="86" t="b">
        <v>0</v>
      </c>
      <c r="G979" s="86" t="b">
        <v>0</v>
      </c>
    </row>
    <row r="980" spans="1:7" ht="15">
      <c r="A980" s="86" t="s">
        <v>2771</v>
      </c>
      <c r="B980" s="86">
        <v>2</v>
      </c>
      <c r="C980" s="121">
        <v>0.0015241520469047856</v>
      </c>
      <c r="D980" s="86" t="s">
        <v>2571</v>
      </c>
      <c r="E980" s="86" t="b">
        <v>0</v>
      </c>
      <c r="F980" s="86" t="b">
        <v>0</v>
      </c>
      <c r="G980" s="86" t="b">
        <v>0</v>
      </c>
    </row>
    <row r="981" spans="1:7" ht="15">
      <c r="A981" s="86" t="s">
        <v>334</v>
      </c>
      <c r="B981" s="86">
        <v>2</v>
      </c>
      <c r="C981" s="121">
        <v>0.0015241520469047856</v>
      </c>
      <c r="D981" s="86" t="s">
        <v>2571</v>
      </c>
      <c r="E981" s="86" t="b">
        <v>0</v>
      </c>
      <c r="F981" s="86" t="b">
        <v>0</v>
      </c>
      <c r="G981" s="86" t="b">
        <v>0</v>
      </c>
    </row>
    <row r="982" spans="1:7" ht="15">
      <c r="A982" s="86" t="s">
        <v>3245</v>
      </c>
      <c r="B982" s="86">
        <v>2</v>
      </c>
      <c r="C982" s="121">
        <v>0.0015241520469047856</v>
      </c>
      <c r="D982" s="86" t="s">
        <v>2571</v>
      </c>
      <c r="E982" s="86" t="b">
        <v>0</v>
      </c>
      <c r="F982" s="86" t="b">
        <v>0</v>
      </c>
      <c r="G982" s="86" t="b">
        <v>0</v>
      </c>
    </row>
    <row r="983" spans="1:7" ht="15">
      <c r="A983" s="86" t="s">
        <v>3213</v>
      </c>
      <c r="B983" s="86">
        <v>2</v>
      </c>
      <c r="C983" s="121">
        <v>0.0015241520469047856</v>
      </c>
      <c r="D983" s="86" t="s">
        <v>2571</v>
      </c>
      <c r="E983" s="86" t="b">
        <v>0</v>
      </c>
      <c r="F983" s="86" t="b">
        <v>0</v>
      </c>
      <c r="G983" s="86" t="b">
        <v>0</v>
      </c>
    </row>
    <row r="984" spans="1:7" ht="15">
      <c r="A984" s="86" t="s">
        <v>3322</v>
      </c>
      <c r="B984" s="86">
        <v>2</v>
      </c>
      <c r="C984" s="121">
        <v>0.0015241520469047856</v>
      </c>
      <c r="D984" s="86" t="s">
        <v>2571</v>
      </c>
      <c r="E984" s="86" t="b">
        <v>0</v>
      </c>
      <c r="F984" s="86" t="b">
        <v>0</v>
      </c>
      <c r="G984" s="86" t="b">
        <v>0</v>
      </c>
    </row>
    <row r="985" spans="1:7" ht="15">
      <c r="A985" s="86" t="s">
        <v>3290</v>
      </c>
      <c r="B985" s="86">
        <v>2</v>
      </c>
      <c r="C985" s="121">
        <v>0.0015241520469047856</v>
      </c>
      <c r="D985" s="86" t="s">
        <v>2571</v>
      </c>
      <c r="E985" s="86" t="b">
        <v>0</v>
      </c>
      <c r="F985" s="86" t="b">
        <v>0</v>
      </c>
      <c r="G985" s="86" t="b">
        <v>0</v>
      </c>
    </row>
    <row r="986" spans="1:7" ht="15">
      <c r="A986" s="86" t="s">
        <v>3250</v>
      </c>
      <c r="B986" s="86">
        <v>2</v>
      </c>
      <c r="C986" s="121">
        <v>0.0015241520469047856</v>
      </c>
      <c r="D986" s="86" t="s">
        <v>2571</v>
      </c>
      <c r="E986" s="86" t="b">
        <v>0</v>
      </c>
      <c r="F986" s="86" t="b">
        <v>0</v>
      </c>
      <c r="G986" s="86" t="b">
        <v>0</v>
      </c>
    </row>
    <row r="987" spans="1:7" ht="15">
      <c r="A987" s="86" t="s">
        <v>304</v>
      </c>
      <c r="B987" s="86">
        <v>2</v>
      </c>
      <c r="C987" s="121">
        <v>0.0015241520469047856</v>
      </c>
      <c r="D987" s="86" t="s">
        <v>2571</v>
      </c>
      <c r="E987" s="86" t="b">
        <v>0</v>
      </c>
      <c r="F987" s="86" t="b">
        <v>0</v>
      </c>
      <c r="G987" s="86" t="b">
        <v>0</v>
      </c>
    </row>
    <row r="988" spans="1:7" ht="15">
      <c r="A988" s="86" t="s">
        <v>3161</v>
      </c>
      <c r="B988" s="86">
        <v>2</v>
      </c>
      <c r="C988" s="121">
        <v>0.0015241520469047856</v>
      </c>
      <c r="D988" s="86" t="s">
        <v>2571</v>
      </c>
      <c r="E988" s="86" t="b">
        <v>0</v>
      </c>
      <c r="F988" s="86" t="b">
        <v>0</v>
      </c>
      <c r="G988" s="86" t="b">
        <v>0</v>
      </c>
    </row>
    <row r="989" spans="1:7" ht="15">
      <c r="A989" s="86" t="s">
        <v>3164</v>
      </c>
      <c r="B989" s="86">
        <v>2</v>
      </c>
      <c r="C989" s="121">
        <v>0.0015241520469047856</v>
      </c>
      <c r="D989" s="86" t="s">
        <v>2571</v>
      </c>
      <c r="E989" s="86" t="b">
        <v>0</v>
      </c>
      <c r="F989" s="86" t="b">
        <v>0</v>
      </c>
      <c r="G989" s="86" t="b">
        <v>0</v>
      </c>
    </row>
    <row r="990" spans="1:7" ht="15">
      <c r="A990" s="86" t="s">
        <v>2679</v>
      </c>
      <c r="B990" s="86">
        <v>2</v>
      </c>
      <c r="C990" s="121">
        <v>0.0015241520469047856</v>
      </c>
      <c r="D990" s="86" t="s">
        <v>2571</v>
      </c>
      <c r="E990" s="86" t="b">
        <v>0</v>
      </c>
      <c r="F990" s="86" t="b">
        <v>0</v>
      </c>
      <c r="G990" s="86" t="b">
        <v>0</v>
      </c>
    </row>
    <row r="991" spans="1:7" ht="15">
      <c r="A991" s="86" t="s">
        <v>3261</v>
      </c>
      <c r="B991" s="86">
        <v>2</v>
      </c>
      <c r="C991" s="121">
        <v>0.0015241520469047856</v>
      </c>
      <c r="D991" s="86" t="s">
        <v>2571</v>
      </c>
      <c r="E991" s="86" t="b">
        <v>0</v>
      </c>
      <c r="F991" s="86" t="b">
        <v>0</v>
      </c>
      <c r="G991" s="86" t="b">
        <v>0</v>
      </c>
    </row>
    <row r="992" spans="1:7" ht="15">
      <c r="A992" s="86" t="s">
        <v>339</v>
      </c>
      <c r="B992" s="86">
        <v>2</v>
      </c>
      <c r="C992" s="121">
        <v>0.0015241520469047856</v>
      </c>
      <c r="D992" s="86" t="s">
        <v>2571</v>
      </c>
      <c r="E992" s="86" t="b">
        <v>0</v>
      </c>
      <c r="F992" s="86" t="b">
        <v>0</v>
      </c>
      <c r="G992" s="86" t="b">
        <v>0</v>
      </c>
    </row>
    <row r="993" spans="1:7" ht="15">
      <c r="A993" s="86" t="s">
        <v>3412</v>
      </c>
      <c r="B993" s="86">
        <v>2</v>
      </c>
      <c r="C993" s="121">
        <v>0.0015241520469047856</v>
      </c>
      <c r="D993" s="86" t="s">
        <v>2571</v>
      </c>
      <c r="E993" s="86" t="b">
        <v>0</v>
      </c>
      <c r="F993" s="86" t="b">
        <v>0</v>
      </c>
      <c r="G993" s="86" t="b">
        <v>0</v>
      </c>
    </row>
    <row r="994" spans="1:7" ht="15">
      <c r="A994" s="86" t="s">
        <v>3422</v>
      </c>
      <c r="B994" s="86">
        <v>2</v>
      </c>
      <c r="C994" s="121">
        <v>0.0015241520469047856</v>
      </c>
      <c r="D994" s="86" t="s">
        <v>2571</v>
      </c>
      <c r="E994" s="86" t="b">
        <v>0</v>
      </c>
      <c r="F994" s="86" t="b">
        <v>0</v>
      </c>
      <c r="G994" s="86" t="b">
        <v>0</v>
      </c>
    </row>
    <row r="995" spans="1:7" ht="15">
      <c r="A995" s="86" t="s">
        <v>3410</v>
      </c>
      <c r="B995" s="86">
        <v>2</v>
      </c>
      <c r="C995" s="121">
        <v>0.0015241520469047856</v>
      </c>
      <c r="D995" s="86" t="s">
        <v>2571</v>
      </c>
      <c r="E995" s="86" t="b">
        <v>0</v>
      </c>
      <c r="F995" s="86" t="b">
        <v>0</v>
      </c>
      <c r="G995" s="86" t="b">
        <v>0</v>
      </c>
    </row>
    <row r="996" spans="1:7" ht="15">
      <c r="A996" s="86" t="s">
        <v>3303</v>
      </c>
      <c r="B996" s="86">
        <v>2</v>
      </c>
      <c r="C996" s="121">
        <v>0.0015241520469047856</v>
      </c>
      <c r="D996" s="86" t="s">
        <v>2571</v>
      </c>
      <c r="E996" s="86" t="b">
        <v>0</v>
      </c>
      <c r="F996" s="86" t="b">
        <v>0</v>
      </c>
      <c r="G996" s="86" t="b">
        <v>0</v>
      </c>
    </row>
    <row r="997" spans="1:7" ht="15">
      <c r="A997" s="86" t="s">
        <v>3233</v>
      </c>
      <c r="B997" s="86">
        <v>2</v>
      </c>
      <c r="C997" s="121">
        <v>0.0015241520469047856</v>
      </c>
      <c r="D997" s="86" t="s">
        <v>2571</v>
      </c>
      <c r="E997" s="86" t="b">
        <v>0</v>
      </c>
      <c r="F997" s="86" t="b">
        <v>0</v>
      </c>
      <c r="G997" s="86" t="b">
        <v>0</v>
      </c>
    </row>
    <row r="998" spans="1:7" ht="15">
      <c r="A998" s="86" t="s">
        <v>3234</v>
      </c>
      <c r="B998" s="86">
        <v>2</v>
      </c>
      <c r="C998" s="121">
        <v>0.0015241520469047856</v>
      </c>
      <c r="D998" s="86" t="s">
        <v>2571</v>
      </c>
      <c r="E998" s="86" t="b">
        <v>0</v>
      </c>
      <c r="F998" s="86" t="b">
        <v>0</v>
      </c>
      <c r="G998" s="86" t="b">
        <v>0</v>
      </c>
    </row>
    <row r="999" spans="1:7" ht="15">
      <c r="A999" s="86" t="s">
        <v>3331</v>
      </c>
      <c r="B999" s="86">
        <v>2</v>
      </c>
      <c r="C999" s="121">
        <v>0.0015241520469047856</v>
      </c>
      <c r="D999" s="86" t="s">
        <v>2571</v>
      </c>
      <c r="E999" s="86" t="b">
        <v>0</v>
      </c>
      <c r="F999" s="86" t="b">
        <v>0</v>
      </c>
      <c r="G999" s="86" t="b">
        <v>0</v>
      </c>
    </row>
    <row r="1000" spans="1:7" ht="15">
      <c r="A1000" s="86" t="s">
        <v>3217</v>
      </c>
      <c r="B1000" s="86">
        <v>2</v>
      </c>
      <c r="C1000" s="121">
        <v>0.0015241520469047856</v>
      </c>
      <c r="D1000" s="86" t="s">
        <v>2571</v>
      </c>
      <c r="E1000" s="86" t="b">
        <v>0</v>
      </c>
      <c r="F1000" s="86" t="b">
        <v>0</v>
      </c>
      <c r="G1000" s="86" t="b">
        <v>0</v>
      </c>
    </row>
    <row r="1001" spans="1:7" ht="15">
      <c r="A1001" s="86" t="s">
        <v>3344</v>
      </c>
      <c r="B1001" s="86">
        <v>2</v>
      </c>
      <c r="C1001" s="121">
        <v>0.0015241520469047856</v>
      </c>
      <c r="D1001" s="86" t="s">
        <v>2571</v>
      </c>
      <c r="E1001" s="86" t="b">
        <v>0</v>
      </c>
      <c r="F1001" s="86" t="b">
        <v>0</v>
      </c>
      <c r="G1001" s="86" t="b">
        <v>0</v>
      </c>
    </row>
    <row r="1002" spans="1:7" ht="15">
      <c r="A1002" s="86" t="s">
        <v>247</v>
      </c>
      <c r="B1002" s="86">
        <v>2</v>
      </c>
      <c r="C1002" s="121">
        <v>0.0015241520469047856</v>
      </c>
      <c r="D1002" s="86" t="s">
        <v>2571</v>
      </c>
      <c r="E1002" s="86" t="b">
        <v>0</v>
      </c>
      <c r="F1002" s="86" t="b">
        <v>0</v>
      </c>
      <c r="G1002" s="86" t="b">
        <v>0</v>
      </c>
    </row>
    <row r="1003" spans="1:7" ht="15">
      <c r="A1003" s="86" t="s">
        <v>3262</v>
      </c>
      <c r="B1003" s="86">
        <v>2</v>
      </c>
      <c r="C1003" s="121">
        <v>0.0015241520469047856</v>
      </c>
      <c r="D1003" s="86" t="s">
        <v>2571</v>
      </c>
      <c r="E1003" s="86" t="b">
        <v>0</v>
      </c>
      <c r="F1003" s="86" t="b">
        <v>0</v>
      </c>
      <c r="G1003" s="86" t="b">
        <v>0</v>
      </c>
    </row>
    <row r="1004" spans="1:7" ht="15">
      <c r="A1004" s="86" t="s">
        <v>3225</v>
      </c>
      <c r="B1004" s="86">
        <v>2</v>
      </c>
      <c r="C1004" s="121">
        <v>0.0015241520469047856</v>
      </c>
      <c r="D1004" s="86" t="s">
        <v>2571</v>
      </c>
      <c r="E1004" s="86" t="b">
        <v>0</v>
      </c>
      <c r="F1004" s="86" t="b">
        <v>0</v>
      </c>
      <c r="G1004" s="86" t="b">
        <v>0</v>
      </c>
    </row>
    <row r="1005" spans="1:7" ht="15">
      <c r="A1005" s="86" t="s">
        <v>3220</v>
      </c>
      <c r="B1005" s="86">
        <v>2</v>
      </c>
      <c r="C1005" s="121">
        <v>0.0015241520469047856</v>
      </c>
      <c r="D1005" s="86" t="s">
        <v>2571</v>
      </c>
      <c r="E1005" s="86" t="b">
        <v>0</v>
      </c>
      <c r="F1005" s="86" t="b">
        <v>0</v>
      </c>
      <c r="G1005" s="86" t="b">
        <v>0</v>
      </c>
    </row>
    <row r="1006" spans="1:7" ht="15">
      <c r="A1006" s="86" t="s">
        <v>3274</v>
      </c>
      <c r="B1006" s="86">
        <v>2</v>
      </c>
      <c r="C1006" s="121">
        <v>0.0015241520469047856</v>
      </c>
      <c r="D1006" s="86" t="s">
        <v>2571</v>
      </c>
      <c r="E1006" s="86" t="b">
        <v>0</v>
      </c>
      <c r="F1006" s="86" t="b">
        <v>0</v>
      </c>
      <c r="G1006" s="86" t="b">
        <v>0</v>
      </c>
    </row>
    <row r="1007" spans="1:7" ht="15">
      <c r="A1007" s="86" t="s">
        <v>3226</v>
      </c>
      <c r="B1007" s="86">
        <v>2</v>
      </c>
      <c r="C1007" s="121">
        <v>0.0015241520469047856</v>
      </c>
      <c r="D1007" s="86" t="s">
        <v>2571</v>
      </c>
      <c r="E1007" s="86" t="b">
        <v>0</v>
      </c>
      <c r="F1007" s="86" t="b">
        <v>0</v>
      </c>
      <c r="G1007" s="86" t="b">
        <v>0</v>
      </c>
    </row>
    <row r="1008" spans="1:7" ht="15">
      <c r="A1008" s="86" t="s">
        <v>3275</v>
      </c>
      <c r="B1008" s="86">
        <v>2</v>
      </c>
      <c r="C1008" s="121">
        <v>0.0015241520469047856</v>
      </c>
      <c r="D1008" s="86" t="s">
        <v>2571</v>
      </c>
      <c r="E1008" s="86" t="b">
        <v>0</v>
      </c>
      <c r="F1008" s="86" t="b">
        <v>0</v>
      </c>
      <c r="G1008" s="86" t="b">
        <v>0</v>
      </c>
    </row>
    <row r="1009" spans="1:7" ht="15">
      <c r="A1009" s="86" t="s">
        <v>3276</v>
      </c>
      <c r="B1009" s="86">
        <v>2</v>
      </c>
      <c r="C1009" s="121">
        <v>0.0015241520469047856</v>
      </c>
      <c r="D1009" s="86" t="s">
        <v>2571</v>
      </c>
      <c r="E1009" s="86" t="b">
        <v>0</v>
      </c>
      <c r="F1009" s="86" t="b">
        <v>0</v>
      </c>
      <c r="G1009" s="86" t="b">
        <v>0</v>
      </c>
    </row>
    <row r="1010" spans="1:7" ht="15">
      <c r="A1010" s="86" t="s">
        <v>3277</v>
      </c>
      <c r="B1010" s="86">
        <v>2</v>
      </c>
      <c r="C1010" s="121">
        <v>0.0015241520469047856</v>
      </c>
      <c r="D1010" s="86" t="s">
        <v>2571</v>
      </c>
      <c r="E1010" s="86" t="b">
        <v>0</v>
      </c>
      <c r="F1010" s="86" t="b">
        <v>0</v>
      </c>
      <c r="G1010" s="86" t="b">
        <v>0</v>
      </c>
    </row>
    <row r="1011" spans="1:7" ht="15">
      <c r="A1011" s="86" t="s">
        <v>3732</v>
      </c>
      <c r="B1011" s="86">
        <v>2</v>
      </c>
      <c r="C1011" s="121">
        <v>0.0015241520469047856</v>
      </c>
      <c r="D1011" s="86" t="s">
        <v>2571</v>
      </c>
      <c r="E1011" s="86" t="b">
        <v>0</v>
      </c>
      <c r="F1011" s="86" t="b">
        <v>0</v>
      </c>
      <c r="G1011" s="86" t="b">
        <v>0</v>
      </c>
    </row>
    <row r="1012" spans="1:7" ht="15">
      <c r="A1012" s="86" t="s">
        <v>3733</v>
      </c>
      <c r="B1012" s="86">
        <v>2</v>
      </c>
      <c r="C1012" s="121">
        <v>0.0015241520469047856</v>
      </c>
      <c r="D1012" s="86" t="s">
        <v>2571</v>
      </c>
      <c r="E1012" s="86" t="b">
        <v>0</v>
      </c>
      <c r="F1012" s="86" t="b">
        <v>0</v>
      </c>
      <c r="G1012" s="86" t="b">
        <v>0</v>
      </c>
    </row>
    <row r="1013" spans="1:7" ht="15">
      <c r="A1013" s="86" t="s">
        <v>3734</v>
      </c>
      <c r="B1013" s="86">
        <v>2</v>
      </c>
      <c r="C1013" s="121">
        <v>0.0015241520469047856</v>
      </c>
      <c r="D1013" s="86" t="s">
        <v>2571</v>
      </c>
      <c r="E1013" s="86" t="b">
        <v>0</v>
      </c>
      <c r="F1013" s="86" t="b">
        <v>0</v>
      </c>
      <c r="G1013" s="86" t="b">
        <v>0</v>
      </c>
    </row>
    <row r="1014" spans="1:7" ht="15">
      <c r="A1014" s="86" t="s">
        <v>3735</v>
      </c>
      <c r="B1014" s="86">
        <v>2</v>
      </c>
      <c r="C1014" s="121">
        <v>0.0015241520469047856</v>
      </c>
      <c r="D1014" s="86" t="s">
        <v>2571</v>
      </c>
      <c r="E1014" s="86" t="b">
        <v>0</v>
      </c>
      <c r="F1014" s="86" t="b">
        <v>0</v>
      </c>
      <c r="G1014" s="86" t="b">
        <v>0</v>
      </c>
    </row>
    <row r="1015" spans="1:7" ht="15">
      <c r="A1015" s="86" t="s">
        <v>3736</v>
      </c>
      <c r="B1015" s="86">
        <v>2</v>
      </c>
      <c r="C1015" s="121">
        <v>0.0015241520469047856</v>
      </c>
      <c r="D1015" s="86" t="s">
        <v>2571</v>
      </c>
      <c r="E1015" s="86" t="b">
        <v>0</v>
      </c>
      <c r="F1015" s="86" t="b">
        <v>0</v>
      </c>
      <c r="G1015" s="86" t="b">
        <v>0</v>
      </c>
    </row>
    <row r="1016" spans="1:7" ht="15">
      <c r="A1016" s="86" t="s">
        <v>3737</v>
      </c>
      <c r="B1016" s="86">
        <v>2</v>
      </c>
      <c r="C1016" s="121">
        <v>0.0015241520469047856</v>
      </c>
      <c r="D1016" s="86" t="s">
        <v>2571</v>
      </c>
      <c r="E1016" s="86" t="b">
        <v>0</v>
      </c>
      <c r="F1016" s="86" t="b">
        <v>0</v>
      </c>
      <c r="G1016" s="86" t="b">
        <v>0</v>
      </c>
    </row>
    <row r="1017" spans="1:7" ht="15">
      <c r="A1017" s="86" t="s">
        <v>3738</v>
      </c>
      <c r="B1017" s="86">
        <v>2</v>
      </c>
      <c r="C1017" s="121">
        <v>0.0015241520469047856</v>
      </c>
      <c r="D1017" s="86" t="s">
        <v>2571</v>
      </c>
      <c r="E1017" s="86" t="b">
        <v>0</v>
      </c>
      <c r="F1017" s="86" t="b">
        <v>0</v>
      </c>
      <c r="G1017" s="86" t="b">
        <v>0</v>
      </c>
    </row>
    <row r="1018" spans="1:7" ht="15">
      <c r="A1018" s="86" t="s">
        <v>3739</v>
      </c>
      <c r="B1018" s="86">
        <v>2</v>
      </c>
      <c r="C1018" s="121">
        <v>0.0015241520469047856</v>
      </c>
      <c r="D1018" s="86" t="s">
        <v>2571</v>
      </c>
      <c r="E1018" s="86" t="b">
        <v>0</v>
      </c>
      <c r="F1018" s="86" t="b">
        <v>0</v>
      </c>
      <c r="G1018" s="86" t="b">
        <v>0</v>
      </c>
    </row>
    <row r="1019" spans="1:7" ht="15">
      <c r="A1019" s="86" t="s">
        <v>3212</v>
      </c>
      <c r="B1019" s="86">
        <v>2</v>
      </c>
      <c r="C1019" s="121">
        <v>0.0015241520469047856</v>
      </c>
      <c r="D1019" s="86" t="s">
        <v>2571</v>
      </c>
      <c r="E1019" s="86" t="b">
        <v>0</v>
      </c>
      <c r="F1019" s="86" t="b">
        <v>0</v>
      </c>
      <c r="G1019" s="86" t="b">
        <v>0</v>
      </c>
    </row>
    <row r="1020" spans="1:7" ht="15">
      <c r="A1020" s="86" t="s">
        <v>3740</v>
      </c>
      <c r="B1020" s="86">
        <v>2</v>
      </c>
      <c r="C1020" s="121">
        <v>0.0015241520469047856</v>
      </c>
      <c r="D1020" s="86" t="s">
        <v>2571</v>
      </c>
      <c r="E1020" s="86" t="b">
        <v>0</v>
      </c>
      <c r="F1020" s="86" t="b">
        <v>0</v>
      </c>
      <c r="G1020" s="86" t="b">
        <v>0</v>
      </c>
    </row>
    <row r="1021" spans="1:7" ht="15">
      <c r="A1021" s="86" t="s">
        <v>3741</v>
      </c>
      <c r="B1021" s="86">
        <v>2</v>
      </c>
      <c r="C1021" s="121">
        <v>0.0015241520469047856</v>
      </c>
      <c r="D1021" s="86" t="s">
        <v>2571</v>
      </c>
      <c r="E1021" s="86" t="b">
        <v>0</v>
      </c>
      <c r="F1021" s="86" t="b">
        <v>0</v>
      </c>
      <c r="G1021" s="86" t="b">
        <v>0</v>
      </c>
    </row>
    <row r="1022" spans="1:7" ht="15">
      <c r="A1022" s="86" t="s">
        <v>344</v>
      </c>
      <c r="B1022" s="86">
        <v>2</v>
      </c>
      <c r="C1022" s="121">
        <v>0.0015241520469047856</v>
      </c>
      <c r="D1022" s="86" t="s">
        <v>2571</v>
      </c>
      <c r="E1022" s="86" t="b">
        <v>0</v>
      </c>
      <c r="F1022" s="86" t="b">
        <v>0</v>
      </c>
      <c r="G1022" s="86" t="b">
        <v>0</v>
      </c>
    </row>
    <row r="1023" spans="1:7" ht="15">
      <c r="A1023" s="86" t="s">
        <v>3742</v>
      </c>
      <c r="B1023" s="86">
        <v>2</v>
      </c>
      <c r="C1023" s="121">
        <v>0.0015241520469047856</v>
      </c>
      <c r="D1023" s="86" t="s">
        <v>2571</v>
      </c>
      <c r="E1023" s="86" t="b">
        <v>0</v>
      </c>
      <c r="F1023" s="86" t="b">
        <v>0</v>
      </c>
      <c r="G1023" s="86" t="b">
        <v>0</v>
      </c>
    </row>
    <row r="1024" spans="1:7" ht="15">
      <c r="A1024" s="86" t="s">
        <v>2692</v>
      </c>
      <c r="B1024" s="86">
        <v>2</v>
      </c>
      <c r="C1024" s="121">
        <v>0.0015241520469047856</v>
      </c>
      <c r="D1024" s="86" t="s">
        <v>2571</v>
      </c>
      <c r="E1024" s="86" t="b">
        <v>1</v>
      </c>
      <c r="F1024" s="86" t="b">
        <v>0</v>
      </c>
      <c r="G1024" s="86" t="b">
        <v>0</v>
      </c>
    </row>
    <row r="1025" spans="1:7" ht="15">
      <c r="A1025" s="86" t="s">
        <v>3247</v>
      </c>
      <c r="B1025" s="86">
        <v>2</v>
      </c>
      <c r="C1025" s="121">
        <v>0.0015241520469047856</v>
      </c>
      <c r="D1025" s="86" t="s">
        <v>2571</v>
      </c>
      <c r="E1025" s="86" t="b">
        <v>0</v>
      </c>
      <c r="F1025" s="86" t="b">
        <v>0</v>
      </c>
      <c r="G1025" s="86" t="b">
        <v>0</v>
      </c>
    </row>
    <row r="1026" spans="1:7" ht="15">
      <c r="A1026" s="86" t="s">
        <v>3300</v>
      </c>
      <c r="B1026" s="86">
        <v>2</v>
      </c>
      <c r="C1026" s="121">
        <v>0.0015241520469047856</v>
      </c>
      <c r="D1026" s="86" t="s">
        <v>2571</v>
      </c>
      <c r="E1026" s="86" t="b">
        <v>0</v>
      </c>
      <c r="F1026" s="86" t="b">
        <v>0</v>
      </c>
      <c r="G1026" s="86" t="b">
        <v>0</v>
      </c>
    </row>
    <row r="1027" spans="1:7" ht="15">
      <c r="A1027" s="86" t="s">
        <v>3301</v>
      </c>
      <c r="B1027" s="86">
        <v>2</v>
      </c>
      <c r="C1027" s="121">
        <v>0.0015241520469047856</v>
      </c>
      <c r="D1027" s="86" t="s">
        <v>2571</v>
      </c>
      <c r="E1027" s="86" t="b">
        <v>0</v>
      </c>
      <c r="F1027" s="86" t="b">
        <v>0</v>
      </c>
      <c r="G1027" s="86" t="b">
        <v>0</v>
      </c>
    </row>
    <row r="1028" spans="1:7" ht="15">
      <c r="A1028" s="86" t="s">
        <v>3350</v>
      </c>
      <c r="B1028" s="86">
        <v>2</v>
      </c>
      <c r="C1028" s="121">
        <v>0.0015241520469047856</v>
      </c>
      <c r="D1028" s="86" t="s">
        <v>2571</v>
      </c>
      <c r="E1028" s="86" t="b">
        <v>0</v>
      </c>
      <c r="F1028" s="86" t="b">
        <v>0</v>
      </c>
      <c r="G1028" s="86" t="b">
        <v>0</v>
      </c>
    </row>
    <row r="1029" spans="1:7" ht="15">
      <c r="A1029" s="86" t="s">
        <v>3345</v>
      </c>
      <c r="B1029" s="86">
        <v>2</v>
      </c>
      <c r="C1029" s="121">
        <v>0.0015241520469047856</v>
      </c>
      <c r="D1029" s="86" t="s">
        <v>2571</v>
      </c>
      <c r="E1029" s="86" t="b">
        <v>0</v>
      </c>
      <c r="F1029" s="86" t="b">
        <v>0</v>
      </c>
      <c r="G1029" s="86" t="b">
        <v>0</v>
      </c>
    </row>
    <row r="1030" spans="1:7" ht="15">
      <c r="A1030" s="86" t="s">
        <v>349</v>
      </c>
      <c r="B1030" s="86">
        <v>2</v>
      </c>
      <c r="C1030" s="121">
        <v>0.0015241520469047856</v>
      </c>
      <c r="D1030" s="86" t="s">
        <v>2571</v>
      </c>
      <c r="E1030" s="86" t="b">
        <v>0</v>
      </c>
      <c r="F1030" s="86" t="b">
        <v>0</v>
      </c>
      <c r="G1030" s="86" t="b">
        <v>0</v>
      </c>
    </row>
    <row r="1031" spans="1:7" ht="15">
      <c r="A1031" s="86" t="s">
        <v>323</v>
      </c>
      <c r="B1031" s="86">
        <v>2</v>
      </c>
      <c r="C1031" s="121">
        <v>0.0015241520469047856</v>
      </c>
      <c r="D1031" s="86" t="s">
        <v>2571</v>
      </c>
      <c r="E1031" s="86" t="b">
        <v>0</v>
      </c>
      <c r="F1031" s="86" t="b">
        <v>0</v>
      </c>
      <c r="G1031" s="86" t="b">
        <v>0</v>
      </c>
    </row>
    <row r="1032" spans="1:7" ht="15">
      <c r="A1032" s="86" t="s">
        <v>3409</v>
      </c>
      <c r="B1032" s="86">
        <v>2</v>
      </c>
      <c r="C1032" s="121">
        <v>0.0015241520469047856</v>
      </c>
      <c r="D1032" s="86" t="s">
        <v>2571</v>
      </c>
      <c r="E1032" s="86" t="b">
        <v>0</v>
      </c>
      <c r="F1032" s="86" t="b">
        <v>0</v>
      </c>
      <c r="G1032" s="86" t="b">
        <v>0</v>
      </c>
    </row>
    <row r="1033" spans="1:7" ht="15">
      <c r="A1033" s="86" t="s">
        <v>3326</v>
      </c>
      <c r="B1033" s="86">
        <v>2</v>
      </c>
      <c r="C1033" s="121">
        <v>0.0015241520469047856</v>
      </c>
      <c r="D1033" s="86" t="s">
        <v>2571</v>
      </c>
      <c r="E1033" s="86" t="b">
        <v>0</v>
      </c>
      <c r="F1033" s="86" t="b">
        <v>0</v>
      </c>
      <c r="G1033" s="86" t="b">
        <v>0</v>
      </c>
    </row>
    <row r="1034" spans="1:7" ht="15">
      <c r="A1034" s="86" t="s">
        <v>353</v>
      </c>
      <c r="B1034" s="86">
        <v>2</v>
      </c>
      <c r="C1034" s="121">
        <v>0.0015241520469047856</v>
      </c>
      <c r="D1034" s="86" t="s">
        <v>2571</v>
      </c>
      <c r="E1034" s="86" t="b">
        <v>0</v>
      </c>
      <c r="F1034" s="86" t="b">
        <v>0</v>
      </c>
      <c r="G1034" s="86" t="b">
        <v>0</v>
      </c>
    </row>
    <row r="1035" spans="1:7" ht="15">
      <c r="A1035" s="86" t="s">
        <v>3696</v>
      </c>
      <c r="B1035" s="86">
        <v>2</v>
      </c>
      <c r="C1035" s="121">
        <v>0.0015241520469047856</v>
      </c>
      <c r="D1035" s="86" t="s">
        <v>2571</v>
      </c>
      <c r="E1035" s="86" t="b">
        <v>0</v>
      </c>
      <c r="F1035" s="86" t="b">
        <v>0</v>
      </c>
      <c r="G1035" s="86" t="b">
        <v>0</v>
      </c>
    </row>
    <row r="1036" spans="1:7" ht="15">
      <c r="A1036" s="86" t="s">
        <v>3697</v>
      </c>
      <c r="B1036" s="86">
        <v>2</v>
      </c>
      <c r="C1036" s="121">
        <v>0.0015241520469047856</v>
      </c>
      <c r="D1036" s="86" t="s">
        <v>2571</v>
      </c>
      <c r="E1036" s="86" t="b">
        <v>0</v>
      </c>
      <c r="F1036" s="86" t="b">
        <v>0</v>
      </c>
      <c r="G1036" s="86" t="b">
        <v>0</v>
      </c>
    </row>
    <row r="1037" spans="1:7" ht="15">
      <c r="A1037" s="86" t="s">
        <v>3295</v>
      </c>
      <c r="B1037" s="86">
        <v>2</v>
      </c>
      <c r="C1037" s="121">
        <v>0.0015241520469047856</v>
      </c>
      <c r="D1037" s="86" t="s">
        <v>2571</v>
      </c>
      <c r="E1037" s="86" t="b">
        <v>0</v>
      </c>
      <c r="F1037" s="86" t="b">
        <v>0</v>
      </c>
      <c r="G1037" s="86" t="b">
        <v>0</v>
      </c>
    </row>
    <row r="1038" spans="1:7" ht="15">
      <c r="A1038" s="86" t="s">
        <v>3698</v>
      </c>
      <c r="B1038" s="86">
        <v>2</v>
      </c>
      <c r="C1038" s="121">
        <v>0.0015241520469047856</v>
      </c>
      <c r="D1038" s="86" t="s">
        <v>2571</v>
      </c>
      <c r="E1038" s="86" t="b">
        <v>0</v>
      </c>
      <c r="F1038" s="86" t="b">
        <v>0</v>
      </c>
      <c r="G1038" s="86" t="b">
        <v>0</v>
      </c>
    </row>
    <row r="1039" spans="1:7" ht="15">
      <c r="A1039" s="86" t="s">
        <v>3699</v>
      </c>
      <c r="B1039" s="86">
        <v>2</v>
      </c>
      <c r="C1039" s="121">
        <v>0.0015241520469047856</v>
      </c>
      <c r="D1039" s="86" t="s">
        <v>2571</v>
      </c>
      <c r="E1039" s="86" t="b">
        <v>0</v>
      </c>
      <c r="F1039" s="86" t="b">
        <v>0</v>
      </c>
      <c r="G1039" s="86" t="b">
        <v>0</v>
      </c>
    </row>
    <row r="1040" spans="1:7" ht="15">
      <c r="A1040" s="86" t="s">
        <v>3700</v>
      </c>
      <c r="B1040" s="86">
        <v>2</v>
      </c>
      <c r="C1040" s="121">
        <v>0.0015241520469047856</v>
      </c>
      <c r="D1040" s="86" t="s">
        <v>2571</v>
      </c>
      <c r="E1040" s="86" t="b">
        <v>0</v>
      </c>
      <c r="F1040" s="86" t="b">
        <v>0</v>
      </c>
      <c r="G1040" s="86" t="b">
        <v>0</v>
      </c>
    </row>
    <row r="1041" spans="1:7" ht="15">
      <c r="A1041" s="86" t="s">
        <v>3701</v>
      </c>
      <c r="B1041" s="86">
        <v>2</v>
      </c>
      <c r="C1041" s="121">
        <v>0.0015241520469047856</v>
      </c>
      <c r="D1041" s="86" t="s">
        <v>2571</v>
      </c>
      <c r="E1041" s="86" t="b">
        <v>0</v>
      </c>
      <c r="F1041" s="86" t="b">
        <v>0</v>
      </c>
      <c r="G1041" s="86" t="b">
        <v>0</v>
      </c>
    </row>
    <row r="1042" spans="1:7" ht="15">
      <c r="A1042" s="86" t="s">
        <v>3702</v>
      </c>
      <c r="B1042" s="86">
        <v>2</v>
      </c>
      <c r="C1042" s="121">
        <v>0.0015241520469047856</v>
      </c>
      <c r="D1042" s="86" t="s">
        <v>2571</v>
      </c>
      <c r="E1042" s="86" t="b">
        <v>0</v>
      </c>
      <c r="F1042" s="86" t="b">
        <v>0</v>
      </c>
      <c r="G1042" s="86" t="b">
        <v>0</v>
      </c>
    </row>
    <row r="1043" spans="1:7" ht="15">
      <c r="A1043" s="86" t="s">
        <v>3703</v>
      </c>
      <c r="B1043" s="86">
        <v>2</v>
      </c>
      <c r="C1043" s="121">
        <v>0.0015241520469047856</v>
      </c>
      <c r="D1043" s="86" t="s">
        <v>2571</v>
      </c>
      <c r="E1043" s="86" t="b">
        <v>0</v>
      </c>
      <c r="F1043" s="86" t="b">
        <v>0</v>
      </c>
      <c r="G1043" s="86" t="b">
        <v>0</v>
      </c>
    </row>
    <row r="1044" spans="1:7" ht="15">
      <c r="A1044" s="86" t="s">
        <v>3704</v>
      </c>
      <c r="B1044" s="86">
        <v>2</v>
      </c>
      <c r="C1044" s="121">
        <v>0.0015241520469047856</v>
      </c>
      <c r="D1044" s="86" t="s">
        <v>2571</v>
      </c>
      <c r="E1044" s="86" t="b">
        <v>1</v>
      </c>
      <c r="F1044" s="86" t="b">
        <v>0</v>
      </c>
      <c r="G1044" s="86" t="b">
        <v>0</v>
      </c>
    </row>
    <row r="1045" spans="1:7" ht="15">
      <c r="A1045" s="86" t="s">
        <v>3705</v>
      </c>
      <c r="B1045" s="86">
        <v>2</v>
      </c>
      <c r="C1045" s="121">
        <v>0.0015241520469047856</v>
      </c>
      <c r="D1045" s="86" t="s">
        <v>2571</v>
      </c>
      <c r="E1045" s="86" t="b">
        <v>0</v>
      </c>
      <c r="F1045" s="86" t="b">
        <v>0</v>
      </c>
      <c r="G1045" s="86" t="b">
        <v>0</v>
      </c>
    </row>
    <row r="1046" spans="1:7" ht="15">
      <c r="A1046" s="86" t="s">
        <v>3706</v>
      </c>
      <c r="B1046" s="86">
        <v>2</v>
      </c>
      <c r="C1046" s="121">
        <v>0.0015241520469047856</v>
      </c>
      <c r="D1046" s="86" t="s">
        <v>2571</v>
      </c>
      <c r="E1046" s="86" t="b">
        <v>0</v>
      </c>
      <c r="F1046" s="86" t="b">
        <v>0</v>
      </c>
      <c r="G1046" s="86" t="b">
        <v>0</v>
      </c>
    </row>
    <row r="1047" spans="1:7" ht="15">
      <c r="A1047" s="86" t="s">
        <v>3707</v>
      </c>
      <c r="B1047" s="86">
        <v>2</v>
      </c>
      <c r="C1047" s="121">
        <v>0.0015241520469047856</v>
      </c>
      <c r="D1047" s="86" t="s">
        <v>2571</v>
      </c>
      <c r="E1047" s="86" t="b">
        <v>0</v>
      </c>
      <c r="F1047" s="86" t="b">
        <v>0</v>
      </c>
      <c r="G1047" s="86" t="b">
        <v>0</v>
      </c>
    </row>
    <row r="1048" spans="1:7" ht="15">
      <c r="A1048" s="86" t="s">
        <v>3708</v>
      </c>
      <c r="B1048" s="86">
        <v>2</v>
      </c>
      <c r="C1048" s="121">
        <v>0.0015241520469047856</v>
      </c>
      <c r="D1048" s="86" t="s">
        <v>2571</v>
      </c>
      <c r="E1048" s="86" t="b">
        <v>0</v>
      </c>
      <c r="F1048" s="86" t="b">
        <v>0</v>
      </c>
      <c r="G1048" s="86" t="b">
        <v>0</v>
      </c>
    </row>
    <row r="1049" spans="1:7" ht="15">
      <c r="A1049" s="86" t="s">
        <v>3709</v>
      </c>
      <c r="B1049" s="86">
        <v>2</v>
      </c>
      <c r="C1049" s="121">
        <v>0.0015241520469047856</v>
      </c>
      <c r="D1049" s="86" t="s">
        <v>2571</v>
      </c>
      <c r="E1049" s="86" t="b">
        <v>0</v>
      </c>
      <c r="F1049" s="86" t="b">
        <v>0</v>
      </c>
      <c r="G1049" s="86" t="b">
        <v>0</v>
      </c>
    </row>
    <row r="1050" spans="1:7" ht="15">
      <c r="A1050" s="86" t="s">
        <v>3688</v>
      </c>
      <c r="B1050" s="86">
        <v>2</v>
      </c>
      <c r="C1050" s="121">
        <v>0.0015241520469047856</v>
      </c>
      <c r="D1050" s="86" t="s">
        <v>2571</v>
      </c>
      <c r="E1050" s="86" t="b">
        <v>0</v>
      </c>
      <c r="F1050" s="86" t="b">
        <v>0</v>
      </c>
      <c r="G1050" s="86" t="b">
        <v>0</v>
      </c>
    </row>
    <row r="1051" spans="1:7" ht="15">
      <c r="A1051" s="86" t="s">
        <v>3689</v>
      </c>
      <c r="B1051" s="86">
        <v>2</v>
      </c>
      <c r="C1051" s="121">
        <v>0.0015241520469047856</v>
      </c>
      <c r="D1051" s="86" t="s">
        <v>2571</v>
      </c>
      <c r="E1051" s="86" t="b">
        <v>0</v>
      </c>
      <c r="F1051" s="86" t="b">
        <v>0</v>
      </c>
      <c r="G1051" s="86" t="b">
        <v>0</v>
      </c>
    </row>
    <row r="1052" spans="1:7" ht="15">
      <c r="A1052" s="86" t="s">
        <v>295</v>
      </c>
      <c r="B1052" s="86">
        <v>2</v>
      </c>
      <c r="C1052" s="121">
        <v>0.0015241520469047856</v>
      </c>
      <c r="D1052" s="86" t="s">
        <v>2571</v>
      </c>
      <c r="E1052" s="86" t="b">
        <v>0</v>
      </c>
      <c r="F1052" s="86" t="b">
        <v>0</v>
      </c>
      <c r="G1052" s="86" t="b">
        <v>0</v>
      </c>
    </row>
    <row r="1053" spans="1:7" ht="15">
      <c r="A1053" s="86" t="s">
        <v>3690</v>
      </c>
      <c r="B1053" s="86">
        <v>2</v>
      </c>
      <c r="C1053" s="121">
        <v>0.0015241520469047856</v>
      </c>
      <c r="D1053" s="86" t="s">
        <v>2571</v>
      </c>
      <c r="E1053" s="86" t="b">
        <v>0</v>
      </c>
      <c r="F1053" s="86" t="b">
        <v>0</v>
      </c>
      <c r="G1053" s="86" t="b">
        <v>0</v>
      </c>
    </row>
    <row r="1054" spans="1:7" ht="15">
      <c r="A1054" s="86" t="s">
        <v>3691</v>
      </c>
      <c r="B1054" s="86">
        <v>2</v>
      </c>
      <c r="C1054" s="121">
        <v>0.0015241520469047856</v>
      </c>
      <c r="D1054" s="86" t="s">
        <v>2571</v>
      </c>
      <c r="E1054" s="86" t="b">
        <v>0</v>
      </c>
      <c r="F1054" s="86" t="b">
        <v>0</v>
      </c>
      <c r="G1054" s="86" t="b">
        <v>0</v>
      </c>
    </row>
    <row r="1055" spans="1:7" ht="15">
      <c r="A1055" s="86" t="s">
        <v>3692</v>
      </c>
      <c r="B1055" s="86">
        <v>2</v>
      </c>
      <c r="C1055" s="121">
        <v>0.0015241520469047856</v>
      </c>
      <c r="D1055" s="86" t="s">
        <v>2571</v>
      </c>
      <c r="E1055" s="86" t="b">
        <v>0</v>
      </c>
      <c r="F1055" s="86" t="b">
        <v>0</v>
      </c>
      <c r="G1055" s="86" t="b">
        <v>0</v>
      </c>
    </row>
    <row r="1056" spans="1:7" ht="15">
      <c r="A1056" s="86" t="s">
        <v>3693</v>
      </c>
      <c r="B1056" s="86">
        <v>2</v>
      </c>
      <c r="C1056" s="121">
        <v>0.0015241520469047856</v>
      </c>
      <c r="D1056" s="86" t="s">
        <v>2571</v>
      </c>
      <c r="E1056" s="86" t="b">
        <v>0</v>
      </c>
      <c r="F1056" s="86" t="b">
        <v>0</v>
      </c>
      <c r="G1056" s="86" t="b">
        <v>0</v>
      </c>
    </row>
    <row r="1057" spans="1:7" ht="15">
      <c r="A1057" s="86" t="s">
        <v>3694</v>
      </c>
      <c r="B1057" s="86">
        <v>2</v>
      </c>
      <c r="C1057" s="121">
        <v>0.0015241520469047856</v>
      </c>
      <c r="D1057" s="86" t="s">
        <v>2571</v>
      </c>
      <c r="E1057" s="86" t="b">
        <v>0</v>
      </c>
      <c r="F1057" s="86" t="b">
        <v>0</v>
      </c>
      <c r="G1057" s="86" t="b">
        <v>0</v>
      </c>
    </row>
    <row r="1058" spans="1:7" ht="15">
      <c r="A1058" s="86" t="s">
        <v>3695</v>
      </c>
      <c r="B1058" s="86">
        <v>2</v>
      </c>
      <c r="C1058" s="121">
        <v>0.0015241520469047856</v>
      </c>
      <c r="D1058" s="86" t="s">
        <v>2571</v>
      </c>
      <c r="E1058" s="86" t="b">
        <v>0</v>
      </c>
      <c r="F1058" s="86" t="b">
        <v>0</v>
      </c>
      <c r="G1058" s="86" t="b">
        <v>0</v>
      </c>
    </row>
    <row r="1059" spans="1:7" ht="15">
      <c r="A1059" s="86" t="s">
        <v>3680</v>
      </c>
      <c r="B1059" s="86">
        <v>2</v>
      </c>
      <c r="C1059" s="121">
        <v>0.0015241520469047856</v>
      </c>
      <c r="D1059" s="86" t="s">
        <v>2571</v>
      </c>
      <c r="E1059" s="86" t="b">
        <v>0</v>
      </c>
      <c r="F1059" s="86" t="b">
        <v>0</v>
      </c>
      <c r="G1059" s="86" t="b">
        <v>0</v>
      </c>
    </row>
    <row r="1060" spans="1:7" ht="15">
      <c r="A1060" s="86" t="s">
        <v>3681</v>
      </c>
      <c r="B1060" s="86">
        <v>2</v>
      </c>
      <c r="C1060" s="121">
        <v>0.0015241520469047856</v>
      </c>
      <c r="D1060" s="86" t="s">
        <v>2571</v>
      </c>
      <c r="E1060" s="86" t="b">
        <v>0</v>
      </c>
      <c r="F1060" s="86" t="b">
        <v>0</v>
      </c>
      <c r="G1060" s="86" t="b">
        <v>0</v>
      </c>
    </row>
    <row r="1061" spans="1:7" ht="15">
      <c r="A1061" s="86" t="s">
        <v>3682</v>
      </c>
      <c r="B1061" s="86">
        <v>2</v>
      </c>
      <c r="C1061" s="121">
        <v>0.0015241520469047856</v>
      </c>
      <c r="D1061" s="86" t="s">
        <v>2571</v>
      </c>
      <c r="E1061" s="86" t="b">
        <v>0</v>
      </c>
      <c r="F1061" s="86" t="b">
        <v>0</v>
      </c>
      <c r="G1061" s="86" t="b">
        <v>0</v>
      </c>
    </row>
    <row r="1062" spans="1:7" ht="15">
      <c r="A1062" s="86" t="s">
        <v>354</v>
      </c>
      <c r="B1062" s="86">
        <v>2</v>
      </c>
      <c r="C1062" s="121">
        <v>0.0015241520469047856</v>
      </c>
      <c r="D1062" s="86" t="s">
        <v>2571</v>
      </c>
      <c r="E1062" s="86" t="b">
        <v>0</v>
      </c>
      <c r="F1062" s="86" t="b">
        <v>0</v>
      </c>
      <c r="G1062" s="86" t="b">
        <v>0</v>
      </c>
    </row>
    <row r="1063" spans="1:7" ht="15">
      <c r="A1063" s="86" t="s">
        <v>3683</v>
      </c>
      <c r="B1063" s="86">
        <v>2</v>
      </c>
      <c r="C1063" s="121">
        <v>0.0015241520469047856</v>
      </c>
      <c r="D1063" s="86" t="s">
        <v>2571</v>
      </c>
      <c r="E1063" s="86" t="b">
        <v>0</v>
      </c>
      <c r="F1063" s="86" t="b">
        <v>0</v>
      </c>
      <c r="G1063" s="86" t="b">
        <v>0</v>
      </c>
    </row>
    <row r="1064" spans="1:7" ht="15">
      <c r="A1064" s="86" t="s">
        <v>3684</v>
      </c>
      <c r="B1064" s="86">
        <v>2</v>
      </c>
      <c r="C1064" s="121">
        <v>0.0015241520469047856</v>
      </c>
      <c r="D1064" s="86" t="s">
        <v>2571</v>
      </c>
      <c r="E1064" s="86" t="b">
        <v>0</v>
      </c>
      <c r="F1064" s="86" t="b">
        <v>0</v>
      </c>
      <c r="G1064" s="86" t="b">
        <v>0</v>
      </c>
    </row>
    <row r="1065" spans="1:7" ht="15">
      <c r="A1065" s="86" t="s">
        <v>3685</v>
      </c>
      <c r="B1065" s="86">
        <v>2</v>
      </c>
      <c r="C1065" s="121">
        <v>0.0015241520469047856</v>
      </c>
      <c r="D1065" s="86" t="s">
        <v>2571</v>
      </c>
      <c r="E1065" s="86" t="b">
        <v>0</v>
      </c>
      <c r="F1065" s="86" t="b">
        <v>0</v>
      </c>
      <c r="G1065" s="86" t="b">
        <v>0</v>
      </c>
    </row>
    <row r="1066" spans="1:7" ht="15">
      <c r="A1066" s="86" t="s">
        <v>3686</v>
      </c>
      <c r="B1066" s="86">
        <v>2</v>
      </c>
      <c r="C1066" s="121">
        <v>0.0015241520469047856</v>
      </c>
      <c r="D1066" s="86" t="s">
        <v>2571</v>
      </c>
      <c r="E1066" s="86" t="b">
        <v>0</v>
      </c>
      <c r="F1066" s="86" t="b">
        <v>0</v>
      </c>
      <c r="G1066" s="86" t="b">
        <v>0</v>
      </c>
    </row>
    <row r="1067" spans="1:7" ht="15">
      <c r="A1067" s="86" t="s">
        <v>3687</v>
      </c>
      <c r="B1067" s="86">
        <v>2</v>
      </c>
      <c r="C1067" s="121">
        <v>0.0015241520469047856</v>
      </c>
      <c r="D1067" s="86" t="s">
        <v>2571</v>
      </c>
      <c r="E1067" s="86" t="b">
        <v>0</v>
      </c>
      <c r="F1067" s="86" t="b">
        <v>0</v>
      </c>
      <c r="G1067" s="86" t="b">
        <v>0</v>
      </c>
    </row>
    <row r="1068" spans="1:7" ht="15">
      <c r="A1068" s="86" t="s">
        <v>3667</v>
      </c>
      <c r="B1068" s="86">
        <v>2</v>
      </c>
      <c r="C1068" s="121">
        <v>0.0015241520469047856</v>
      </c>
      <c r="D1068" s="86" t="s">
        <v>2571</v>
      </c>
      <c r="E1068" s="86" t="b">
        <v>0</v>
      </c>
      <c r="F1068" s="86" t="b">
        <v>0</v>
      </c>
      <c r="G1068" s="86" t="b">
        <v>0</v>
      </c>
    </row>
    <row r="1069" spans="1:7" ht="15">
      <c r="A1069" s="86" t="s">
        <v>3668</v>
      </c>
      <c r="B1069" s="86">
        <v>2</v>
      </c>
      <c r="C1069" s="121">
        <v>0.0015241520469047856</v>
      </c>
      <c r="D1069" s="86" t="s">
        <v>2571</v>
      </c>
      <c r="E1069" s="86" t="b">
        <v>0</v>
      </c>
      <c r="F1069" s="86" t="b">
        <v>0</v>
      </c>
      <c r="G1069" s="86" t="b">
        <v>0</v>
      </c>
    </row>
    <row r="1070" spans="1:7" ht="15">
      <c r="A1070" s="86" t="s">
        <v>3669</v>
      </c>
      <c r="B1070" s="86">
        <v>2</v>
      </c>
      <c r="C1070" s="121">
        <v>0.0015241520469047856</v>
      </c>
      <c r="D1070" s="86" t="s">
        <v>2571</v>
      </c>
      <c r="E1070" s="86" t="b">
        <v>0</v>
      </c>
      <c r="F1070" s="86" t="b">
        <v>0</v>
      </c>
      <c r="G1070" s="86" t="b">
        <v>0</v>
      </c>
    </row>
    <row r="1071" spans="1:7" ht="15">
      <c r="A1071" s="86" t="s">
        <v>3670</v>
      </c>
      <c r="B1071" s="86">
        <v>2</v>
      </c>
      <c r="C1071" s="121">
        <v>0.0015241520469047856</v>
      </c>
      <c r="D1071" s="86" t="s">
        <v>2571</v>
      </c>
      <c r="E1071" s="86" t="b">
        <v>0</v>
      </c>
      <c r="F1071" s="86" t="b">
        <v>0</v>
      </c>
      <c r="G1071" s="86" t="b">
        <v>0</v>
      </c>
    </row>
    <row r="1072" spans="1:7" ht="15">
      <c r="A1072" s="86" t="s">
        <v>3671</v>
      </c>
      <c r="B1072" s="86">
        <v>2</v>
      </c>
      <c r="C1072" s="121">
        <v>0.0015241520469047856</v>
      </c>
      <c r="D1072" s="86" t="s">
        <v>2571</v>
      </c>
      <c r="E1072" s="86" t="b">
        <v>0</v>
      </c>
      <c r="F1072" s="86" t="b">
        <v>0</v>
      </c>
      <c r="G1072" s="86" t="b">
        <v>0</v>
      </c>
    </row>
    <row r="1073" spans="1:7" ht="15">
      <c r="A1073" s="86" t="s">
        <v>3672</v>
      </c>
      <c r="B1073" s="86">
        <v>2</v>
      </c>
      <c r="C1073" s="121">
        <v>0.0015241520469047856</v>
      </c>
      <c r="D1073" s="86" t="s">
        <v>2571</v>
      </c>
      <c r="E1073" s="86" t="b">
        <v>0</v>
      </c>
      <c r="F1073" s="86" t="b">
        <v>0</v>
      </c>
      <c r="G1073" s="86" t="b">
        <v>0</v>
      </c>
    </row>
    <row r="1074" spans="1:7" ht="15">
      <c r="A1074" s="86" t="s">
        <v>3673</v>
      </c>
      <c r="B1074" s="86">
        <v>2</v>
      </c>
      <c r="C1074" s="121">
        <v>0.0015241520469047856</v>
      </c>
      <c r="D1074" s="86" t="s">
        <v>2571</v>
      </c>
      <c r="E1074" s="86" t="b">
        <v>0</v>
      </c>
      <c r="F1074" s="86" t="b">
        <v>0</v>
      </c>
      <c r="G1074" s="86" t="b">
        <v>0</v>
      </c>
    </row>
    <row r="1075" spans="1:7" ht="15">
      <c r="A1075" s="86" t="s">
        <v>3674</v>
      </c>
      <c r="B1075" s="86">
        <v>2</v>
      </c>
      <c r="C1075" s="121">
        <v>0.0015241520469047856</v>
      </c>
      <c r="D1075" s="86" t="s">
        <v>2571</v>
      </c>
      <c r="E1075" s="86" t="b">
        <v>1</v>
      </c>
      <c r="F1075" s="86" t="b">
        <v>0</v>
      </c>
      <c r="G1075" s="86" t="b">
        <v>0</v>
      </c>
    </row>
    <row r="1076" spans="1:7" ht="15">
      <c r="A1076" s="86" t="s">
        <v>3675</v>
      </c>
      <c r="B1076" s="86">
        <v>2</v>
      </c>
      <c r="C1076" s="121">
        <v>0.0015241520469047856</v>
      </c>
      <c r="D1076" s="86" t="s">
        <v>2571</v>
      </c>
      <c r="E1076" s="86" t="b">
        <v>0</v>
      </c>
      <c r="F1076" s="86" t="b">
        <v>0</v>
      </c>
      <c r="G1076" s="86" t="b">
        <v>0</v>
      </c>
    </row>
    <row r="1077" spans="1:7" ht="15">
      <c r="A1077" s="86" t="s">
        <v>355</v>
      </c>
      <c r="B1077" s="86">
        <v>2</v>
      </c>
      <c r="C1077" s="121">
        <v>0.0015241520469047856</v>
      </c>
      <c r="D1077" s="86" t="s">
        <v>2571</v>
      </c>
      <c r="E1077" s="86" t="b">
        <v>0</v>
      </c>
      <c r="F1077" s="86" t="b">
        <v>0</v>
      </c>
      <c r="G1077" s="86" t="b">
        <v>0</v>
      </c>
    </row>
    <row r="1078" spans="1:7" ht="15">
      <c r="A1078" s="86" t="s">
        <v>297</v>
      </c>
      <c r="B1078" s="86">
        <v>2</v>
      </c>
      <c r="C1078" s="121">
        <v>0.0015241520469047856</v>
      </c>
      <c r="D1078" s="86" t="s">
        <v>2571</v>
      </c>
      <c r="E1078" s="86" t="b">
        <v>0</v>
      </c>
      <c r="F1078" s="86" t="b">
        <v>0</v>
      </c>
      <c r="G1078" s="86" t="b">
        <v>0</v>
      </c>
    </row>
    <row r="1079" spans="1:7" ht="15">
      <c r="A1079" s="86" t="s">
        <v>3676</v>
      </c>
      <c r="B1079" s="86">
        <v>2</v>
      </c>
      <c r="C1079" s="121">
        <v>0.0015241520469047856</v>
      </c>
      <c r="D1079" s="86" t="s">
        <v>2571</v>
      </c>
      <c r="E1079" s="86" t="b">
        <v>0</v>
      </c>
      <c r="F1079" s="86" t="b">
        <v>0</v>
      </c>
      <c r="G1079" s="86" t="b">
        <v>0</v>
      </c>
    </row>
    <row r="1080" spans="1:7" ht="15">
      <c r="A1080" s="86" t="s">
        <v>3677</v>
      </c>
      <c r="B1080" s="86">
        <v>2</v>
      </c>
      <c r="C1080" s="121">
        <v>0.0015241520469047856</v>
      </c>
      <c r="D1080" s="86" t="s">
        <v>2571</v>
      </c>
      <c r="E1080" s="86" t="b">
        <v>0</v>
      </c>
      <c r="F1080" s="86" t="b">
        <v>0</v>
      </c>
      <c r="G1080" s="86" t="b">
        <v>0</v>
      </c>
    </row>
    <row r="1081" spans="1:7" ht="15">
      <c r="A1081" s="86" t="s">
        <v>3678</v>
      </c>
      <c r="B1081" s="86">
        <v>2</v>
      </c>
      <c r="C1081" s="121">
        <v>0.0015241520469047856</v>
      </c>
      <c r="D1081" s="86" t="s">
        <v>2571</v>
      </c>
      <c r="E1081" s="86" t="b">
        <v>0</v>
      </c>
      <c r="F1081" s="86" t="b">
        <v>0</v>
      </c>
      <c r="G1081" s="86" t="b">
        <v>0</v>
      </c>
    </row>
    <row r="1082" spans="1:7" ht="15">
      <c r="A1082" s="86" t="s">
        <v>3679</v>
      </c>
      <c r="B1082" s="86">
        <v>2</v>
      </c>
      <c r="C1082" s="121">
        <v>0.0015241520469047856</v>
      </c>
      <c r="D1082" s="86" t="s">
        <v>2571</v>
      </c>
      <c r="E1082" s="86" t="b">
        <v>0</v>
      </c>
      <c r="F1082" s="86" t="b">
        <v>0</v>
      </c>
      <c r="G1082" s="86" t="b">
        <v>0</v>
      </c>
    </row>
    <row r="1083" spans="1:7" ht="15">
      <c r="A1083" s="86" t="s">
        <v>3662</v>
      </c>
      <c r="B1083" s="86">
        <v>2</v>
      </c>
      <c r="C1083" s="121">
        <v>0.0015241520469047856</v>
      </c>
      <c r="D1083" s="86" t="s">
        <v>2571</v>
      </c>
      <c r="E1083" s="86" t="b">
        <v>0</v>
      </c>
      <c r="F1083" s="86" t="b">
        <v>0</v>
      </c>
      <c r="G1083" s="86" t="b">
        <v>0</v>
      </c>
    </row>
    <row r="1084" spans="1:7" ht="15">
      <c r="A1084" s="86" t="s">
        <v>3663</v>
      </c>
      <c r="B1084" s="86">
        <v>2</v>
      </c>
      <c r="C1084" s="121">
        <v>0.0015241520469047856</v>
      </c>
      <c r="D1084" s="86" t="s">
        <v>2571</v>
      </c>
      <c r="E1084" s="86" t="b">
        <v>0</v>
      </c>
      <c r="F1084" s="86" t="b">
        <v>0</v>
      </c>
      <c r="G1084" s="86" t="b">
        <v>0</v>
      </c>
    </row>
    <row r="1085" spans="1:7" ht="15">
      <c r="A1085" s="86" t="s">
        <v>3664</v>
      </c>
      <c r="B1085" s="86">
        <v>2</v>
      </c>
      <c r="C1085" s="121">
        <v>0.0015241520469047856</v>
      </c>
      <c r="D1085" s="86" t="s">
        <v>2571</v>
      </c>
      <c r="E1085" s="86" t="b">
        <v>0</v>
      </c>
      <c r="F1085" s="86" t="b">
        <v>0</v>
      </c>
      <c r="G1085" s="86" t="b">
        <v>0</v>
      </c>
    </row>
    <row r="1086" spans="1:7" ht="15">
      <c r="A1086" s="86" t="s">
        <v>3665</v>
      </c>
      <c r="B1086" s="86">
        <v>2</v>
      </c>
      <c r="C1086" s="121">
        <v>0.0015241520469047856</v>
      </c>
      <c r="D1086" s="86" t="s">
        <v>2571</v>
      </c>
      <c r="E1086" s="86" t="b">
        <v>0</v>
      </c>
      <c r="F1086" s="86" t="b">
        <v>0</v>
      </c>
      <c r="G1086" s="86" t="b">
        <v>0</v>
      </c>
    </row>
    <row r="1087" spans="1:7" ht="15">
      <c r="A1087" s="86" t="s">
        <v>3666</v>
      </c>
      <c r="B1087" s="86">
        <v>2</v>
      </c>
      <c r="C1087" s="121">
        <v>0.0015241520469047856</v>
      </c>
      <c r="D1087" s="86" t="s">
        <v>2571</v>
      </c>
      <c r="E1087" s="86" t="b">
        <v>0</v>
      </c>
      <c r="F1087" s="86" t="b">
        <v>0</v>
      </c>
      <c r="G1087" s="86" t="b">
        <v>0</v>
      </c>
    </row>
    <row r="1088" spans="1:7" ht="15">
      <c r="A1088" s="86" t="s">
        <v>298</v>
      </c>
      <c r="B1088" s="86">
        <v>2</v>
      </c>
      <c r="C1088" s="121">
        <v>0.0015241520469047856</v>
      </c>
      <c r="D1088" s="86" t="s">
        <v>2571</v>
      </c>
      <c r="E1088" s="86" t="b">
        <v>0</v>
      </c>
      <c r="F1088" s="86" t="b">
        <v>0</v>
      </c>
      <c r="G1088" s="86" t="b">
        <v>0</v>
      </c>
    </row>
    <row r="1089" spans="1:7" ht="15">
      <c r="A1089" s="86" t="s">
        <v>357</v>
      </c>
      <c r="B1089" s="86">
        <v>2</v>
      </c>
      <c r="C1089" s="121">
        <v>0.0015241520469047856</v>
      </c>
      <c r="D1089" s="86" t="s">
        <v>2571</v>
      </c>
      <c r="E1089" s="86" t="b">
        <v>0</v>
      </c>
      <c r="F1089" s="86" t="b">
        <v>0</v>
      </c>
      <c r="G1089" s="86" t="b">
        <v>0</v>
      </c>
    </row>
    <row r="1090" spans="1:7" ht="15">
      <c r="A1090" s="86" t="s">
        <v>356</v>
      </c>
      <c r="B1090" s="86">
        <v>2</v>
      </c>
      <c r="C1090" s="121">
        <v>0.0015241520469047856</v>
      </c>
      <c r="D1090" s="86" t="s">
        <v>2571</v>
      </c>
      <c r="E1090" s="86" t="b">
        <v>0</v>
      </c>
      <c r="F1090" s="86" t="b">
        <v>0</v>
      </c>
      <c r="G1090" s="86" t="b">
        <v>0</v>
      </c>
    </row>
    <row r="1091" spans="1:7" ht="15">
      <c r="A1091" s="86" t="s">
        <v>303</v>
      </c>
      <c r="B1091" s="86">
        <v>2</v>
      </c>
      <c r="C1091" s="121">
        <v>0.0015241520469047856</v>
      </c>
      <c r="D1091" s="86" t="s">
        <v>2571</v>
      </c>
      <c r="E1091" s="86" t="b">
        <v>0</v>
      </c>
      <c r="F1091" s="86" t="b">
        <v>0</v>
      </c>
      <c r="G1091" s="86" t="b">
        <v>0</v>
      </c>
    </row>
    <row r="1092" spans="1:7" ht="15">
      <c r="A1092" s="86" t="s">
        <v>3619</v>
      </c>
      <c r="B1092" s="86">
        <v>2</v>
      </c>
      <c r="C1092" s="121">
        <v>0.0015241520469047856</v>
      </c>
      <c r="D1092" s="86" t="s">
        <v>2571</v>
      </c>
      <c r="E1092" s="86" t="b">
        <v>0</v>
      </c>
      <c r="F1092" s="86" t="b">
        <v>0</v>
      </c>
      <c r="G1092" s="86" t="b">
        <v>0</v>
      </c>
    </row>
    <row r="1093" spans="1:7" ht="15">
      <c r="A1093" s="86" t="s">
        <v>3413</v>
      </c>
      <c r="B1093" s="86">
        <v>2</v>
      </c>
      <c r="C1093" s="121">
        <v>0.0015241520469047856</v>
      </c>
      <c r="D1093" s="86" t="s">
        <v>2571</v>
      </c>
      <c r="E1093" s="86" t="b">
        <v>0</v>
      </c>
      <c r="F1093" s="86" t="b">
        <v>0</v>
      </c>
      <c r="G1093" s="86" t="b">
        <v>0</v>
      </c>
    </row>
    <row r="1094" spans="1:7" ht="15">
      <c r="A1094" s="86" t="s">
        <v>3643</v>
      </c>
      <c r="B1094" s="86">
        <v>2</v>
      </c>
      <c r="C1094" s="121">
        <v>0.0015241520469047856</v>
      </c>
      <c r="D1094" s="86" t="s">
        <v>2571</v>
      </c>
      <c r="E1094" s="86" t="b">
        <v>0</v>
      </c>
      <c r="F1094" s="86" t="b">
        <v>0</v>
      </c>
      <c r="G1094" s="86" t="b">
        <v>0</v>
      </c>
    </row>
    <row r="1095" spans="1:7" ht="15">
      <c r="A1095" s="86" t="s">
        <v>3644</v>
      </c>
      <c r="B1095" s="86">
        <v>2</v>
      </c>
      <c r="C1095" s="121">
        <v>0.0015241520469047856</v>
      </c>
      <c r="D1095" s="86" t="s">
        <v>2571</v>
      </c>
      <c r="E1095" s="86" t="b">
        <v>0</v>
      </c>
      <c r="F1095" s="86" t="b">
        <v>0</v>
      </c>
      <c r="G1095" s="86" t="b">
        <v>0</v>
      </c>
    </row>
    <row r="1096" spans="1:7" ht="15">
      <c r="A1096" s="86" t="s">
        <v>3645</v>
      </c>
      <c r="B1096" s="86">
        <v>2</v>
      </c>
      <c r="C1096" s="121">
        <v>0.0015241520469047856</v>
      </c>
      <c r="D1096" s="86" t="s">
        <v>2571</v>
      </c>
      <c r="E1096" s="86" t="b">
        <v>0</v>
      </c>
      <c r="F1096" s="86" t="b">
        <v>0</v>
      </c>
      <c r="G1096" s="86" t="b">
        <v>0</v>
      </c>
    </row>
    <row r="1097" spans="1:7" ht="15">
      <c r="A1097" s="86" t="s">
        <v>3646</v>
      </c>
      <c r="B1097" s="86">
        <v>2</v>
      </c>
      <c r="C1097" s="121">
        <v>0.0015241520469047856</v>
      </c>
      <c r="D1097" s="86" t="s">
        <v>2571</v>
      </c>
      <c r="E1097" s="86" t="b">
        <v>0</v>
      </c>
      <c r="F1097" s="86" t="b">
        <v>0</v>
      </c>
      <c r="G1097" s="86" t="b">
        <v>0</v>
      </c>
    </row>
    <row r="1098" spans="1:7" ht="15">
      <c r="A1098" s="86" t="s">
        <v>361</v>
      </c>
      <c r="B1098" s="86">
        <v>2</v>
      </c>
      <c r="C1098" s="121">
        <v>0.0015241520469047856</v>
      </c>
      <c r="D1098" s="86" t="s">
        <v>2571</v>
      </c>
      <c r="E1098" s="86" t="b">
        <v>0</v>
      </c>
      <c r="F1098" s="86" t="b">
        <v>0</v>
      </c>
      <c r="G1098" s="86" t="b">
        <v>0</v>
      </c>
    </row>
    <row r="1099" spans="1:7" ht="15">
      <c r="A1099" s="86" t="s">
        <v>3647</v>
      </c>
      <c r="B1099" s="86">
        <v>2</v>
      </c>
      <c r="C1099" s="121">
        <v>0.0015241520469047856</v>
      </c>
      <c r="D1099" s="86" t="s">
        <v>2571</v>
      </c>
      <c r="E1099" s="86" t="b">
        <v>0</v>
      </c>
      <c r="F1099" s="86" t="b">
        <v>0</v>
      </c>
      <c r="G1099" s="86" t="b">
        <v>0</v>
      </c>
    </row>
    <row r="1100" spans="1:7" ht="15">
      <c r="A1100" s="86" t="s">
        <v>3648</v>
      </c>
      <c r="B1100" s="86">
        <v>2</v>
      </c>
      <c r="C1100" s="121">
        <v>0.0015241520469047856</v>
      </c>
      <c r="D1100" s="86" t="s">
        <v>2571</v>
      </c>
      <c r="E1100" s="86" t="b">
        <v>0</v>
      </c>
      <c r="F1100" s="86" t="b">
        <v>0</v>
      </c>
      <c r="G1100" s="86" t="b">
        <v>0</v>
      </c>
    </row>
    <row r="1101" spans="1:7" ht="15">
      <c r="A1101" s="86" t="s">
        <v>3649</v>
      </c>
      <c r="B1101" s="86">
        <v>2</v>
      </c>
      <c r="C1101" s="121">
        <v>0.0015241520469047856</v>
      </c>
      <c r="D1101" s="86" t="s">
        <v>2571</v>
      </c>
      <c r="E1101" s="86" t="b">
        <v>0</v>
      </c>
      <c r="F1101" s="86" t="b">
        <v>0</v>
      </c>
      <c r="G1101" s="86" t="b">
        <v>0</v>
      </c>
    </row>
    <row r="1102" spans="1:7" ht="15">
      <c r="A1102" s="86" t="s">
        <v>3650</v>
      </c>
      <c r="B1102" s="86">
        <v>2</v>
      </c>
      <c r="C1102" s="121">
        <v>0.0015241520469047856</v>
      </c>
      <c r="D1102" s="86" t="s">
        <v>2571</v>
      </c>
      <c r="E1102" s="86" t="b">
        <v>0</v>
      </c>
      <c r="F1102" s="86" t="b">
        <v>0</v>
      </c>
      <c r="G1102" s="86" t="b">
        <v>0</v>
      </c>
    </row>
    <row r="1103" spans="1:7" ht="15">
      <c r="A1103" s="86" t="s">
        <v>3651</v>
      </c>
      <c r="B1103" s="86">
        <v>2</v>
      </c>
      <c r="C1103" s="121">
        <v>0.0015241520469047856</v>
      </c>
      <c r="D1103" s="86" t="s">
        <v>2571</v>
      </c>
      <c r="E1103" s="86" t="b">
        <v>0</v>
      </c>
      <c r="F1103" s="86" t="b">
        <v>0</v>
      </c>
      <c r="G1103" s="86" t="b">
        <v>0</v>
      </c>
    </row>
    <row r="1104" spans="1:7" ht="15">
      <c r="A1104" s="86" t="s">
        <v>3291</v>
      </c>
      <c r="B1104" s="86">
        <v>2</v>
      </c>
      <c r="C1104" s="121">
        <v>0.0015241520469047856</v>
      </c>
      <c r="D1104" s="86" t="s">
        <v>2571</v>
      </c>
      <c r="E1104" s="86" t="b">
        <v>0</v>
      </c>
      <c r="F1104" s="86" t="b">
        <v>0</v>
      </c>
      <c r="G1104" s="86" t="b">
        <v>0</v>
      </c>
    </row>
    <row r="1105" spans="1:7" ht="15">
      <c r="A1105" s="86" t="s">
        <v>3652</v>
      </c>
      <c r="B1105" s="86">
        <v>2</v>
      </c>
      <c r="C1105" s="121">
        <v>0.0015241520469047856</v>
      </c>
      <c r="D1105" s="86" t="s">
        <v>2571</v>
      </c>
      <c r="E1105" s="86" t="b">
        <v>0</v>
      </c>
      <c r="F1105" s="86" t="b">
        <v>0</v>
      </c>
      <c r="G1105" s="86" t="b">
        <v>0</v>
      </c>
    </row>
    <row r="1106" spans="1:7" ht="15">
      <c r="A1106" s="86" t="s">
        <v>3653</v>
      </c>
      <c r="B1106" s="86">
        <v>2</v>
      </c>
      <c r="C1106" s="121">
        <v>0.0015241520469047856</v>
      </c>
      <c r="D1106" s="86" t="s">
        <v>2571</v>
      </c>
      <c r="E1106" s="86" t="b">
        <v>0</v>
      </c>
      <c r="F1106" s="86" t="b">
        <v>0</v>
      </c>
      <c r="G1106" s="86" t="b">
        <v>0</v>
      </c>
    </row>
    <row r="1107" spans="1:7" ht="15">
      <c r="A1107" s="86" t="s">
        <v>305</v>
      </c>
      <c r="B1107" s="86">
        <v>2</v>
      </c>
      <c r="C1107" s="121">
        <v>0.0015241520469047856</v>
      </c>
      <c r="D1107" s="86" t="s">
        <v>2571</v>
      </c>
      <c r="E1107" s="86" t="b">
        <v>0</v>
      </c>
      <c r="F1107" s="86" t="b">
        <v>0</v>
      </c>
      <c r="G1107" s="86" t="b">
        <v>0</v>
      </c>
    </row>
    <row r="1108" spans="1:7" ht="15">
      <c r="A1108" s="86" t="s">
        <v>3203</v>
      </c>
      <c r="B1108" s="86">
        <v>2</v>
      </c>
      <c r="C1108" s="121">
        <v>0.0015241520469047856</v>
      </c>
      <c r="D1108" s="86" t="s">
        <v>2571</v>
      </c>
      <c r="E1108" s="86" t="b">
        <v>0</v>
      </c>
      <c r="F1108" s="86" t="b">
        <v>0</v>
      </c>
      <c r="G1108" s="86" t="b">
        <v>0</v>
      </c>
    </row>
    <row r="1109" spans="1:7" ht="15">
      <c r="A1109" s="86" t="s">
        <v>3228</v>
      </c>
      <c r="B1109" s="86">
        <v>2</v>
      </c>
      <c r="C1109" s="121">
        <v>0.0015241520469047856</v>
      </c>
      <c r="D1109" s="86" t="s">
        <v>2571</v>
      </c>
      <c r="E1109" s="86" t="b">
        <v>0</v>
      </c>
      <c r="F1109" s="86" t="b">
        <v>0</v>
      </c>
      <c r="G1109" s="86" t="b">
        <v>0</v>
      </c>
    </row>
    <row r="1110" spans="1:7" ht="15">
      <c r="A1110" s="86" t="s">
        <v>3620</v>
      </c>
      <c r="B1110" s="86">
        <v>2</v>
      </c>
      <c r="C1110" s="121">
        <v>0.0015241520469047856</v>
      </c>
      <c r="D1110" s="86" t="s">
        <v>2571</v>
      </c>
      <c r="E1110" s="86" t="b">
        <v>0</v>
      </c>
      <c r="F1110" s="86" t="b">
        <v>0</v>
      </c>
      <c r="G1110" s="86" t="b">
        <v>0</v>
      </c>
    </row>
    <row r="1111" spans="1:7" ht="15">
      <c r="A1111" s="86" t="s">
        <v>3621</v>
      </c>
      <c r="B1111" s="86">
        <v>2</v>
      </c>
      <c r="C1111" s="121">
        <v>0.0015241520469047856</v>
      </c>
      <c r="D1111" s="86" t="s">
        <v>2571</v>
      </c>
      <c r="E1111" s="86" t="b">
        <v>0</v>
      </c>
      <c r="F1111" s="86" t="b">
        <v>0</v>
      </c>
      <c r="G1111" s="86" t="b">
        <v>0</v>
      </c>
    </row>
    <row r="1112" spans="1:7" ht="15">
      <c r="A1112" s="86" t="s">
        <v>3622</v>
      </c>
      <c r="B1112" s="86">
        <v>2</v>
      </c>
      <c r="C1112" s="121">
        <v>0.0015241520469047856</v>
      </c>
      <c r="D1112" s="86" t="s">
        <v>2571</v>
      </c>
      <c r="E1112" s="86" t="b">
        <v>0</v>
      </c>
      <c r="F1112" s="86" t="b">
        <v>0</v>
      </c>
      <c r="G1112" s="86" t="b">
        <v>0</v>
      </c>
    </row>
    <row r="1113" spans="1:7" ht="15">
      <c r="A1113" s="86" t="s">
        <v>3623</v>
      </c>
      <c r="B1113" s="86">
        <v>2</v>
      </c>
      <c r="C1113" s="121">
        <v>0.0015241520469047856</v>
      </c>
      <c r="D1113" s="86" t="s">
        <v>2571</v>
      </c>
      <c r="E1113" s="86" t="b">
        <v>0</v>
      </c>
      <c r="F1113" s="86" t="b">
        <v>0</v>
      </c>
      <c r="G1113" s="86" t="b">
        <v>0</v>
      </c>
    </row>
    <row r="1114" spans="1:7" ht="15">
      <c r="A1114" s="86" t="s">
        <v>3256</v>
      </c>
      <c r="B1114" s="86">
        <v>2</v>
      </c>
      <c r="C1114" s="121">
        <v>0.0015241520469047856</v>
      </c>
      <c r="D1114" s="86" t="s">
        <v>2571</v>
      </c>
      <c r="E1114" s="86" t="b">
        <v>0</v>
      </c>
      <c r="F1114" s="86" t="b">
        <v>0</v>
      </c>
      <c r="G1114" s="86" t="b">
        <v>0</v>
      </c>
    </row>
    <row r="1115" spans="1:7" ht="15">
      <c r="A1115" s="86" t="s">
        <v>3624</v>
      </c>
      <c r="B1115" s="86">
        <v>2</v>
      </c>
      <c r="C1115" s="121">
        <v>0.0015241520469047856</v>
      </c>
      <c r="D1115" s="86" t="s">
        <v>2571</v>
      </c>
      <c r="E1115" s="86" t="b">
        <v>1</v>
      </c>
      <c r="F1115" s="86" t="b">
        <v>0</v>
      </c>
      <c r="G1115" s="86" t="b">
        <v>0</v>
      </c>
    </row>
    <row r="1116" spans="1:7" ht="15">
      <c r="A1116" s="86" t="s">
        <v>3625</v>
      </c>
      <c r="B1116" s="86">
        <v>2</v>
      </c>
      <c r="C1116" s="121">
        <v>0.0015241520469047856</v>
      </c>
      <c r="D1116" s="86" t="s">
        <v>2571</v>
      </c>
      <c r="E1116" s="86" t="b">
        <v>0</v>
      </c>
      <c r="F1116" s="86" t="b">
        <v>0</v>
      </c>
      <c r="G1116" s="86" t="b">
        <v>0</v>
      </c>
    </row>
    <row r="1117" spans="1:7" ht="15">
      <c r="A1117" s="86" t="s">
        <v>3626</v>
      </c>
      <c r="B1117" s="86">
        <v>2</v>
      </c>
      <c r="C1117" s="121">
        <v>0.0015241520469047856</v>
      </c>
      <c r="D1117" s="86" t="s">
        <v>2571</v>
      </c>
      <c r="E1117" s="86" t="b">
        <v>0</v>
      </c>
      <c r="F1117" s="86" t="b">
        <v>0</v>
      </c>
      <c r="G1117" s="86" t="b">
        <v>0</v>
      </c>
    </row>
    <row r="1118" spans="1:7" ht="15">
      <c r="A1118" s="86" t="s">
        <v>3415</v>
      </c>
      <c r="B1118" s="86">
        <v>2</v>
      </c>
      <c r="C1118" s="121">
        <v>0.0015241520469047856</v>
      </c>
      <c r="D1118" s="86" t="s">
        <v>2571</v>
      </c>
      <c r="E1118" s="86" t="b">
        <v>0</v>
      </c>
      <c r="F1118" s="86" t="b">
        <v>0</v>
      </c>
      <c r="G1118" s="86" t="b">
        <v>0</v>
      </c>
    </row>
    <row r="1119" spans="1:7" ht="15">
      <c r="A1119" s="86" t="s">
        <v>3627</v>
      </c>
      <c r="B1119" s="86">
        <v>2</v>
      </c>
      <c r="C1119" s="121">
        <v>0.0015241520469047856</v>
      </c>
      <c r="D1119" s="86" t="s">
        <v>2571</v>
      </c>
      <c r="E1119" s="86" t="b">
        <v>0</v>
      </c>
      <c r="F1119" s="86" t="b">
        <v>0</v>
      </c>
      <c r="G1119" s="86" t="b">
        <v>0</v>
      </c>
    </row>
    <row r="1120" spans="1:7" ht="15">
      <c r="A1120" s="86" t="s">
        <v>3628</v>
      </c>
      <c r="B1120" s="86">
        <v>2</v>
      </c>
      <c r="C1120" s="121">
        <v>0.0015241520469047856</v>
      </c>
      <c r="D1120" s="86" t="s">
        <v>2571</v>
      </c>
      <c r="E1120" s="86" t="b">
        <v>0</v>
      </c>
      <c r="F1120" s="86" t="b">
        <v>0</v>
      </c>
      <c r="G1120" s="86" t="b">
        <v>0</v>
      </c>
    </row>
    <row r="1121" spans="1:7" ht="15">
      <c r="A1121" s="86" t="s">
        <v>3629</v>
      </c>
      <c r="B1121" s="86">
        <v>2</v>
      </c>
      <c r="C1121" s="121">
        <v>0.0015241520469047856</v>
      </c>
      <c r="D1121" s="86" t="s">
        <v>2571</v>
      </c>
      <c r="E1121" s="86" t="b">
        <v>0</v>
      </c>
      <c r="F1121" s="86" t="b">
        <v>0</v>
      </c>
      <c r="G1121" s="86" t="b">
        <v>0</v>
      </c>
    </row>
    <row r="1122" spans="1:7" ht="15">
      <c r="A1122" s="86" t="s">
        <v>3630</v>
      </c>
      <c r="B1122" s="86">
        <v>2</v>
      </c>
      <c r="C1122" s="121">
        <v>0.0015241520469047856</v>
      </c>
      <c r="D1122" s="86" t="s">
        <v>2571</v>
      </c>
      <c r="E1122" s="86" t="b">
        <v>0</v>
      </c>
      <c r="F1122" s="86" t="b">
        <v>0</v>
      </c>
      <c r="G1122" s="86" t="b">
        <v>0</v>
      </c>
    </row>
    <row r="1123" spans="1:7" ht="15">
      <c r="A1123" s="86" t="s">
        <v>3631</v>
      </c>
      <c r="B1123" s="86">
        <v>2</v>
      </c>
      <c r="C1123" s="121">
        <v>0.0015241520469047856</v>
      </c>
      <c r="D1123" s="86" t="s">
        <v>2571</v>
      </c>
      <c r="E1123" s="86" t="b">
        <v>0</v>
      </c>
      <c r="F1123" s="86" t="b">
        <v>0</v>
      </c>
      <c r="G1123" s="86" t="b">
        <v>0</v>
      </c>
    </row>
    <row r="1124" spans="1:7" ht="15">
      <c r="A1124" s="86" t="s">
        <v>3632</v>
      </c>
      <c r="B1124" s="86">
        <v>2</v>
      </c>
      <c r="C1124" s="121">
        <v>0.0015241520469047856</v>
      </c>
      <c r="D1124" s="86" t="s">
        <v>2571</v>
      </c>
      <c r="E1124" s="86" t="b">
        <v>0</v>
      </c>
      <c r="F1124" s="86" t="b">
        <v>0</v>
      </c>
      <c r="G1124" s="86" t="b">
        <v>0</v>
      </c>
    </row>
    <row r="1125" spans="1:7" ht="15">
      <c r="A1125" s="86" t="s">
        <v>3279</v>
      </c>
      <c r="B1125" s="86">
        <v>2</v>
      </c>
      <c r="C1125" s="121">
        <v>0.0015241520469047856</v>
      </c>
      <c r="D1125" s="86" t="s">
        <v>2571</v>
      </c>
      <c r="E1125" s="86" t="b">
        <v>0</v>
      </c>
      <c r="F1125" s="86" t="b">
        <v>0</v>
      </c>
      <c r="G1125" s="86" t="b">
        <v>0</v>
      </c>
    </row>
    <row r="1126" spans="1:7" ht="15">
      <c r="A1126" s="86" t="s">
        <v>3341</v>
      </c>
      <c r="B1126" s="86">
        <v>2</v>
      </c>
      <c r="C1126" s="121">
        <v>0.0015241520469047856</v>
      </c>
      <c r="D1126" s="86" t="s">
        <v>2571</v>
      </c>
      <c r="E1126" s="86" t="b">
        <v>0</v>
      </c>
      <c r="F1126" s="86" t="b">
        <v>0</v>
      </c>
      <c r="G1126" s="86" t="b">
        <v>0</v>
      </c>
    </row>
    <row r="1127" spans="1:7" ht="15">
      <c r="A1127" s="86" t="s">
        <v>2760</v>
      </c>
      <c r="B1127" s="86">
        <v>2</v>
      </c>
      <c r="C1127" s="121">
        <v>0.0015241520469047856</v>
      </c>
      <c r="D1127" s="86" t="s">
        <v>2571</v>
      </c>
      <c r="E1127" s="86" t="b">
        <v>0</v>
      </c>
      <c r="F1127" s="86" t="b">
        <v>0</v>
      </c>
      <c r="G1127" s="86" t="b">
        <v>0</v>
      </c>
    </row>
    <row r="1128" spans="1:7" ht="15">
      <c r="A1128" s="86" t="s">
        <v>3423</v>
      </c>
      <c r="B1128" s="86">
        <v>2</v>
      </c>
      <c r="C1128" s="121">
        <v>0.0015241520469047856</v>
      </c>
      <c r="D1128" s="86" t="s">
        <v>2571</v>
      </c>
      <c r="E1128" s="86" t="b">
        <v>0</v>
      </c>
      <c r="F1128" s="86" t="b">
        <v>0</v>
      </c>
      <c r="G1128" s="86" t="b">
        <v>0</v>
      </c>
    </row>
    <row r="1129" spans="1:7" ht="15">
      <c r="A1129" s="86" t="s">
        <v>3604</v>
      </c>
      <c r="B1129" s="86">
        <v>2</v>
      </c>
      <c r="C1129" s="121">
        <v>0.0015241520469047856</v>
      </c>
      <c r="D1129" s="86" t="s">
        <v>2571</v>
      </c>
      <c r="E1129" s="86" t="b">
        <v>0</v>
      </c>
      <c r="F1129" s="86" t="b">
        <v>0</v>
      </c>
      <c r="G1129" s="86" t="b">
        <v>0</v>
      </c>
    </row>
    <row r="1130" spans="1:7" ht="15">
      <c r="A1130" s="86" t="s">
        <v>3605</v>
      </c>
      <c r="B1130" s="86">
        <v>2</v>
      </c>
      <c r="C1130" s="121">
        <v>0.0015241520469047856</v>
      </c>
      <c r="D1130" s="86" t="s">
        <v>2571</v>
      </c>
      <c r="E1130" s="86" t="b">
        <v>0</v>
      </c>
      <c r="F1130" s="86" t="b">
        <v>0</v>
      </c>
      <c r="G1130" s="86" t="b">
        <v>0</v>
      </c>
    </row>
    <row r="1131" spans="1:7" ht="15">
      <c r="A1131" s="86" t="s">
        <v>3606</v>
      </c>
      <c r="B1131" s="86">
        <v>2</v>
      </c>
      <c r="C1131" s="121">
        <v>0.0015241520469047856</v>
      </c>
      <c r="D1131" s="86" t="s">
        <v>2571</v>
      </c>
      <c r="E1131" s="86" t="b">
        <v>0</v>
      </c>
      <c r="F1131" s="86" t="b">
        <v>0</v>
      </c>
      <c r="G1131" s="86" t="b">
        <v>0</v>
      </c>
    </row>
    <row r="1132" spans="1:7" ht="15">
      <c r="A1132" s="86" t="s">
        <v>3607</v>
      </c>
      <c r="B1132" s="86">
        <v>2</v>
      </c>
      <c r="C1132" s="121">
        <v>0.0015241520469047856</v>
      </c>
      <c r="D1132" s="86" t="s">
        <v>2571</v>
      </c>
      <c r="E1132" s="86" t="b">
        <v>0</v>
      </c>
      <c r="F1132" s="86" t="b">
        <v>0</v>
      </c>
      <c r="G1132" s="86" t="b">
        <v>0</v>
      </c>
    </row>
    <row r="1133" spans="1:7" ht="15">
      <c r="A1133" s="86" t="s">
        <v>3608</v>
      </c>
      <c r="B1133" s="86">
        <v>2</v>
      </c>
      <c r="C1133" s="121">
        <v>0.0015241520469047856</v>
      </c>
      <c r="D1133" s="86" t="s">
        <v>2571</v>
      </c>
      <c r="E1133" s="86" t="b">
        <v>0</v>
      </c>
      <c r="F1133" s="86" t="b">
        <v>0</v>
      </c>
      <c r="G1133" s="86" t="b">
        <v>0</v>
      </c>
    </row>
    <row r="1134" spans="1:7" ht="15">
      <c r="A1134" s="86" t="s">
        <v>3420</v>
      </c>
      <c r="B1134" s="86">
        <v>2</v>
      </c>
      <c r="C1134" s="121">
        <v>0.0015241520469047856</v>
      </c>
      <c r="D1134" s="86" t="s">
        <v>2571</v>
      </c>
      <c r="E1134" s="86" t="b">
        <v>0</v>
      </c>
      <c r="F1134" s="86" t="b">
        <v>0</v>
      </c>
      <c r="G1134" s="86" t="b">
        <v>0</v>
      </c>
    </row>
    <row r="1135" spans="1:7" ht="15">
      <c r="A1135" s="86" t="s">
        <v>3609</v>
      </c>
      <c r="B1135" s="86">
        <v>2</v>
      </c>
      <c r="C1135" s="121">
        <v>0.0015241520469047856</v>
      </c>
      <c r="D1135" s="86" t="s">
        <v>2571</v>
      </c>
      <c r="E1135" s="86" t="b">
        <v>0</v>
      </c>
      <c r="F1135" s="86" t="b">
        <v>0</v>
      </c>
      <c r="G1135" s="86" t="b">
        <v>0</v>
      </c>
    </row>
    <row r="1136" spans="1:7" ht="15">
      <c r="A1136" s="86" t="s">
        <v>3610</v>
      </c>
      <c r="B1136" s="86">
        <v>2</v>
      </c>
      <c r="C1136" s="121">
        <v>0.0015241520469047856</v>
      </c>
      <c r="D1136" s="86" t="s">
        <v>2571</v>
      </c>
      <c r="E1136" s="86" t="b">
        <v>0</v>
      </c>
      <c r="F1136" s="86" t="b">
        <v>0</v>
      </c>
      <c r="G1136" s="86" t="b">
        <v>0</v>
      </c>
    </row>
    <row r="1137" spans="1:7" ht="15">
      <c r="A1137" s="86" t="s">
        <v>3611</v>
      </c>
      <c r="B1137" s="86">
        <v>2</v>
      </c>
      <c r="C1137" s="121">
        <v>0.0015241520469047856</v>
      </c>
      <c r="D1137" s="86" t="s">
        <v>2571</v>
      </c>
      <c r="E1137" s="86" t="b">
        <v>0</v>
      </c>
      <c r="F1137" s="86" t="b">
        <v>0</v>
      </c>
      <c r="G1137" s="86" t="b">
        <v>0</v>
      </c>
    </row>
    <row r="1138" spans="1:7" ht="15">
      <c r="A1138" s="86" t="s">
        <v>3612</v>
      </c>
      <c r="B1138" s="86">
        <v>2</v>
      </c>
      <c r="C1138" s="121">
        <v>0.0015241520469047856</v>
      </c>
      <c r="D1138" s="86" t="s">
        <v>2571</v>
      </c>
      <c r="E1138" s="86" t="b">
        <v>0</v>
      </c>
      <c r="F1138" s="86" t="b">
        <v>0</v>
      </c>
      <c r="G1138" s="86" t="b">
        <v>0</v>
      </c>
    </row>
    <row r="1139" spans="1:7" ht="15">
      <c r="A1139" s="86" t="s">
        <v>3613</v>
      </c>
      <c r="B1139" s="86">
        <v>2</v>
      </c>
      <c r="C1139" s="121">
        <v>0.0015241520469047856</v>
      </c>
      <c r="D1139" s="86" t="s">
        <v>2571</v>
      </c>
      <c r="E1139" s="86" t="b">
        <v>0</v>
      </c>
      <c r="F1139" s="86" t="b">
        <v>0</v>
      </c>
      <c r="G1139" s="86" t="b">
        <v>0</v>
      </c>
    </row>
    <row r="1140" spans="1:7" ht="15">
      <c r="A1140" s="86" t="s">
        <v>3614</v>
      </c>
      <c r="B1140" s="86">
        <v>2</v>
      </c>
      <c r="C1140" s="121">
        <v>0.0015241520469047856</v>
      </c>
      <c r="D1140" s="86" t="s">
        <v>2571</v>
      </c>
      <c r="E1140" s="86" t="b">
        <v>0</v>
      </c>
      <c r="F1140" s="86" t="b">
        <v>0</v>
      </c>
      <c r="G1140" s="86" t="b">
        <v>0</v>
      </c>
    </row>
    <row r="1141" spans="1:7" ht="15">
      <c r="A1141" s="86" t="s">
        <v>3615</v>
      </c>
      <c r="B1141" s="86">
        <v>2</v>
      </c>
      <c r="C1141" s="121">
        <v>0.0015241520469047856</v>
      </c>
      <c r="D1141" s="86" t="s">
        <v>2571</v>
      </c>
      <c r="E1141" s="86" t="b">
        <v>0</v>
      </c>
      <c r="F1141" s="86" t="b">
        <v>0</v>
      </c>
      <c r="G1141" s="86" t="b">
        <v>0</v>
      </c>
    </row>
    <row r="1142" spans="1:7" ht="15">
      <c r="A1142" s="86" t="s">
        <v>3616</v>
      </c>
      <c r="B1142" s="86">
        <v>2</v>
      </c>
      <c r="C1142" s="121">
        <v>0.0015241520469047856</v>
      </c>
      <c r="D1142" s="86" t="s">
        <v>2571</v>
      </c>
      <c r="E1142" s="86" t="b">
        <v>0</v>
      </c>
      <c r="F1142" s="86" t="b">
        <v>0</v>
      </c>
      <c r="G1142" s="86" t="b">
        <v>0</v>
      </c>
    </row>
    <row r="1143" spans="1:7" ht="15">
      <c r="A1143" s="86" t="s">
        <v>3617</v>
      </c>
      <c r="B1143" s="86">
        <v>2</v>
      </c>
      <c r="C1143" s="121">
        <v>0.0015241520469047856</v>
      </c>
      <c r="D1143" s="86" t="s">
        <v>2571</v>
      </c>
      <c r="E1143" s="86" t="b">
        <v>0</v>
      </c>
      <c r="F1143" s="86" t="b">
        <v>0</v>
      </c>
      <c r="G1143" s="86" t="b">
        <v>0</v>
      </c>
    </row>
    <row r="1144" spans="1:7" ht="15">
      <c r="A1144" s="86" t="s">
        <v>3340</v>
      </c>
      <c r="B1144" s="86">
        <v>2</v>
      </c>
      <c r="C1144" s="121">
        <v>0.0015241520469047856</v>
      </c>
      <c r="D1144" s="86" t="s">
        <v>2571</v>
      </c>
      <c r="E1144" s="86" t="b">
        <v>0</v>
      </c>
      <c r="F1144" s="86" t="b">
        <v>0</v>
      </c>
      <c r="G1144" s="86" t="b">
        <v>0</v>
      </c>
    </row>
    <row r="1145" spans="1:7" ht="15">
      <c r="A1145" s="86" t="s">
        <v>311</v>
      </c>
      <c r="B1145" s="86">
        <v>2</v>
      </c>
      <c r="C1145" s="121">
        <v>0.0015241520469047856</v>
      </c>
      <c r="D1145" s="86" t="s">
        <v>2571</v>
      </c>
      <c r="E1145" s="86" t="b">
        <v>0</v>
      </c>
      <c r="F1145" s="86" t="b">
        <v>0</v>
      </c>
      <c r="G1145" s="86" t="b">
        <v>0</v>
      </c>
    </row>
    <row r="1146" spans="1:7" ht="15">
      <c r="A1146" s="86" t="s">
        <v>3618</v>
      </c>
      <c r="B1146" s="86">
        <v>2</v>
      </c>
      <c r="C1146" s="121">
        <v>0.0015241520469047856</v>
      </c>
      <c r="D1146" s="86" t="s">
        <v>2571</v>
      </c>
      <c r="E1146" s="86" t="b">
        <v>0</v>
      </c>
      <c r="F1146" s="86" t="b">
        <v>0</v>
      </c>
      <c r="G1146" s="86" t="b">
        <v>0</v>
      </c>
    </row>
    <row r="1147" spans="1:7" ht="15">
      <c r="A1147" s="86" t="s">
        <v>3598</v>
      </c>
      <c r="B1147" s="86">
        <v>2</v>
      </c>
      <c r="C1147" s="121">
        <v>0.0015241520469047856</v>
      </c>
      <c r="D1147" s="86" t="s">
        <v>2571</v>
      </c>
      <c r="E1147" s="86" t="b">
        <v>0</v>
      </c>
      <c r="F1147" s="86" t="b">
        <v>0</v>
      </c>
      <c r="G1147" s="86" t="b">
        <v>0</v>
      </c>
    </row>
    <row r="1148" spans="1:7" ht="15">
      <c r="A1148" s="86" t="s">
        <v>3599</v>
      </c>
      <c r="B1148" s="86">
        <v>2</v>
      </c>
      <c r="C1148" s="121">
        <v>0.0015241520469047856</v>
      </c>
      <c r="D1148" s="86" t="s">
        <v>2571</v>
      </c>
      <c r="E1148" s="86" t="b">
        <v>0</v>
      </c>
      <c r="F1148" s="86" t="b">
        <v>0</v>
      </c>
      <c r="G1148" s="86" t="b">
        <v>0</v>
      </c>
    </row>
    <row r="1149" spans="1:7" ht="15">
      <c r="A1149" s="86" t="s">
        <v>370</v>
      </c>
      <c r="B1149" s="86">
        <v>2</v>
      </c>
      <c r="C1149" s="121">
        <v>0.0015241520469047856</v>
      </c>
      <c r="D1149" s="86" t="s">
        <v>2571</v>
      </c>
      <c r="E1149" s="86" t="b">
        <v>0</v>
      </c>
      <c r="F1149" s="86" t="b">
        <v>0</v>
      </c>
      <c r="G1149" s="86" t="b">
        <v>0</v>
      </c>
    </row>
    <row r="1150" spans="1:7" ht="15">
      <c r="A1150" s="86" t="s">
        <v>3600</v>
      </c>
      <c r="B1150" s="86">
        <v>2</v>
      </c>
      <c r="C1150" s="121">
        <v>0.0015241520469047856</v>
      </c>
      <c r="D1150" s="86" t="s">
        <v>2571</v>
      </c>
      <c r="E1150" s="86" t="b">
        <v>0</v>
      </c>
      <c r="F1150" s="86" t="b">
        <v>0</v>
      </c>
      <c r="G1150" s="86" t="b">
        <v>0</v>
      </c>
    </row>
    <row r="1151" spans="1:7" ht="15">
      <c r="A1151" s="86" t="s">
        <v>3601</v>
      </c>
      <c r="B1151" s="86">
        <v>2</v>
      </c>
      <c r="C1151" s="121">
        <v>0.0015241520469047856</v>
      </c>
      <c r="D1151" s="86" t="s">
        <v>2571</v>
      </c>
      <c r="E1151" s="86" t="b">
        <v>0</v>
      </c>
      <c r="F1151" s="86" t="b">
        <v>0</v>
      </c>
      <c r="G1151" s="86" t="b">
        <v>0</v>
      </c>
    </row>
    <row r="1152" spans="1:7" ht="15">
      <c r="A1152" s="86" t="s">
        <v>312</v>
      </c>
      <c r="B1152" s="86">
        <v>2</v>
      </c>
      <c r="C1152" s="121">
        <v>0.0015241520469047856</v>
      </c>
      <c r="D1152" s="86" t="s">
        <v>2571</v>
      </c>
      <c r="E1152" s="86" t="b">
        <v>0</v>
      </c>
      <c r="F1152" s="86" t="b">
        <v>0</v>
      </c>
      <c r="G1152" s="86" t="b">
        <v>0</v>
      </c>
    </row>
    <row r="1153" spans="1:7" ht="15">
      <c r="A1153" s="86" t="s">
        <v>3339</v>
      </c>
      <c r="B1153" s="86">
        <v>2</v>
      </c>
      <c r="C1153" s="121">
        <v>0.0015241520469047856</v>
      </c>
      <c r="D1153" s="86" t="s">
        <v>2571</v>
      </c>
      <c r="E1153" s="86" t="b">
        <v>0</v>
      </c>
      <c r="F1153" s="86" t="b">
        <v>0</v>
      </c>
      <c r="G1153" s="86" t="b">
        <v>0</v>
      </c>
    </row>
    <row r="1154" spans="1:7" ht="15">
      <c r="A1154" s="86" t="s">
        <v>3602</v>
      </c>
      <c r="B1154" s="86">
        <v>2</v>
      </c>
      <c r="C1154" s="121">
        <v>0.0015241520469047856</v>
      </c>
      <c r="D1154" s="86" t="s">
        <v>2571</v>
      </c>
      <c r="E1154" s="86" t="b">
        <v>0</v>
      </c>
      <c r="F1154" s="86" t="b">
        <v>0</v>
      </c>
      <c r="G1154" s="86" t="b">
        <v>0</v>
      </c>
    </row>
    <row r="1155" spans="1:7" ht="15">
      <c r="A1155" s="86" t="s">
        <v>3603</v>
      </c>
      <c r="B1155" s="86">
        <v>2</v>
      </c>
      <c r="C1155" s="121">
        <v>0.0015241520469047856</v>
      </c>
      <c r="D1155" s="86" t="s">
        <v>2571</v>
      </c>
      <c r="E1155" s="86" t="b">
        <v>0</v>
      </c>
      <c r="F1155" s="86" t="b">
        <v>0</v>
      </c>
      <c r="G1155" s="86" t="b">
        <v>0</v>
      </c>
    </row>
    <row r="1156" spans="1:7" ht="15">
      <c r="A1156" s="86" t="s">
        <v>3253</v>
      </c>
      <c r="B1156" s="86">
        <v>2</v>
      </c>
      <c r="C1156" s="121">
        <v>0.0015241520469047856</v>
      </c>
      <c r="D1156" s="86" t="s">
        <v>2571</v>
      </c>
      <c r="E1156" s="86" t="b">
        <v>0</v>
      </c>
      <c r="F1156" s="86" t="b">
        <v>0</v>
      </c>
      <c r="G1156" s="86" t="b">
        <v>0</v>
      </c>
    </row>
    <row r="1157" spans="1:7" ht="15">
      <c r="A1157" s="86" t="s">
        <v>3586</v>
      </c>
      <c r="B1157" s="86">
        <v>2</v>
      </c>
      <c r="C1157" s="121">
        <v>0.0015241520469047856</v>
      </c>
      <c r="D1157" s="86" t="s">
        <v>2571</v>
      </c>
      <c r="E1157" s="86" t="b">
        <v>0</v>
      </c>
      <c r="F1157" s="86" t="b">
        <v>0</v>
      </c>
      <c r="G1157" s="86" t="b">
        <v>0</v>
      </c>
    </row>
    <row r="1158" spans="1:7" ht="15">
      <c r="A1158" s="86" t="s">
        <v>3418</v>
      </c>
      <c r="B1158" s="86">
        <v>2</v>
      </c>
      <c r="C1158" s="121">
        <v>0.0015241520469047856</v>
      </c>
      <c r="D1158" s="86" t="s">
        <v>2571</v>
      </c>
      <c r="E1158" s="86" t="b">
        <v>0</v>
      </c>
      <c r="F1158" s="86" t="b">
        <v>0</v>
      </c>
      <c r="G1158" s="86" t="b">
        <v>0</v>
      </c>
    </row>
    <row r="1159" spans="1:7" ht="15">
      <c r="A1159" s="86" t="s">
        <v>3587</v>
      </c>
      <c r="B1159" s="86">
        <v>2</v>
      </c>
      <c r="C1159" s="121">
        <v>0.0015241520469047856</v>
      </c>
      <c r="D1159" s="86" t="s">
        <v>2571</v>
      </c>
      <c r="E1159" s="86" t="b">
        <v>0</v>
      </c>
      <c r="F1159" s="86" t="b">
        <v>0</v>
      </c>
      <c r="G1159" s="86" t="b">
        <v>0</v>
      </c>
    </row>
    <row r="1160" spans="1:7" ht="15">
      <c r="A1160" s="86" t="s">
        <v>3588</v>
      </c>
      <c r="B1160" s="86">
        <v>2</v>
      </c>
      <c r="C1160" s="121">
        <v>0.0015241520469047856</v>
      </c>
      <c r="D1160" s="86" t="s">
        <v>2571</v>
      </c>
      <c r="E1160" s="86" t="b">
        <v>0</v>
      </c>
      <c r="F1160" s="86" t="b">
        <v>0</v>
      </c>
      <c r="G1160" s="86" t="b">
        <v>0</v>
      </c>
    </row>
    <row r="1161" spans="1:7" ht="15">
      <c r="A1161" s="86" t="s">
        <v>3589</v>
      </c>
      <c r="B1161" s="86">
        <v>2</v>
      </c>
      <c r="C1161" s="121">
        <v>0.0015241520469047856</v>
      </c>
      <c r="D1161" s="86" t="s">
        <v>2571</v>
      </c>
      <c r="E1161" s="86" t="b">
        <v>0</v>
      </c>
      <c r="F1161" s="86" t="b">
        <v>0</v>
      </c>
      <c r="G1161" s="86" t="b">
        <v>0</v>
      </c>
    </row>
    <row r="1162" spans="1:7" ht="15">
      <c r="A1162" s="86" t="s">
        <v>3590</v>
      </c>
      <c r="B1162" s="86">
        <v>2</v>
      </c>
      <c r="C1162" s="121">
        <v>0.0015241520469047856</v>
      </c>
      <c r="D1162" s="86" t="s">
        <v>2571</v>
      </c>
      <c r="E1162" s="86" t="b">
        <v>0</v>
      </c>
      <c r="F1162" s="86" t="b">
        <v>0</v>
      </c>
      <c r="G1162" s="86" t="b">
        <v>0</v>
      </c>
    </row>
    <row r="1163" spans="1:7" ht="15">
      <c r="A1163" s="86" t="s">
        <v>3591</v>
      </c>
      <c r="B1163" s="86">
        <v>2</v>
      </c>
      <c r="C1163" s="121">
        <v>0.0015241520469047856</v>
      </c>
      <c r="D1163" s="86" t="s">
        <v>2571</v>
      </c>
      <c r="E1163" s="86" t="b">
        <v>0</v>
      </c>
      <c r="F1163" s="86" t="b">
        <v>0</v>
      </c>
      <c r="G1163" s="86" t="b">
        <v>0</v>
      </c>
    </row>
    <row r="1164" spans="1:7" ht="15">
      <c r="A1164" s="86" t="s">
        <v>3592</v>
      </c>
      <c r="B1164" s="86">
        <v>2</v>
      </c>
      <c r="C1164" s="121">
        <v>0.0015241520469047856</v>
      </c>
      <c r="D1164" s="86" t="s">
        <v>2571</v>
      </c>
      <c r="E1164" s="86" t="b">
        <v>0</v>
      </c>
      <c r="F1164" s="86" t="b">
        <v>0</v>
      </c>
      <c r="G1164" s="86" t="b">
        <v>0</v>
      </c>
    </row>
    <row r="1165" spans="1:7" ht="15">
      <c r="A1165" s="86" t="s">
        <v>3593</v>
      </c>
      <c r="B1165" s="86">
        <v>2</v>
      </c>
      <c r="C1165" s="121">
        <v>0.0015241520469047856</v>
      </c>
      <c r="D1165" s="86" t="s">
        <v>2571</v>
      </c>
      <c r="E1165" s="86" t="b">
        <v>0</v>
      </c>
      <c r="F1165" s="86" t="b">
        <v>0</v>
      </c>
      <c r="G1165" s="86" t="b">
        <v>0</v>
      </c>
    </row>
    <row r="1166" spans="1:7" ht="15">
      <c r="A1166" s="86" t="s">
        <v>3594</v>
      </c>
      <c r="B1166" s="86">
        <v>2</v>
      </c>
      <c r="C1166" s="121">
        <v>0.0015241520469047856</v>
      </c>
      <c r="D1166" s="86" t="s">
        <v>2571</v>
      </c>
      <c r="E1166" s="86" t="b">
        <v>0</v>
      </c>
      <c r="F1166" s="86" t="b">
        <v>0</v>
      </c>
      <c r="G1166" s="86" t="b">
        <v>0</v>
      </c>
    </row>
    <row r="1167" spans="1:7" ht="15">
      <c r="A1167" s="86" t="s">
        <v>3595</v>
      </c>
      <c r="B1167" s="86">
        <v>2</v>
      </c>
      <c r="C1167" s="121">
        <v>0.0015241520469047856</v>
      </c>
      <c r="D1167" s="86" t="s">
        <v>2571</v>
      </c>
      <c r="E1167" s="86" t="b">
        <v>0</v>
      </c>
      <c r="F1167" s="86" t="b">
        <v>0</v>
      </c>
      <c r="G1167" s="86" t="b">
        <v>0</v>
      </c>
    </row>
    <row r="1168" spans="1:7" ht="15">
      <c r="A1168" s="86" t="s">
        <v>3596</v>
      </c>
      <c r="B1168" s="86">
        <v>2</v>
      </c>
      <c r="C1168" s="121">
        <v>0.0015241520469047856</v>
      </c>
      <c r="D1168" s="86" t="s">
        <v>2571</v>
      </c>
      <c r="E1168" s="86" t="b">
        <v>0</v>
      </c>
      <c r="F1168" s="86" t="b">
        <v>0</v>
      </c>
      <c r="G1168" s="86" t="b">
        <v>0</v>
      </c>
    </row>
    <row r="1169" spans="1:7" ht="15">
      <c r="A1169" s="86" t="s">
        <v>3597</v>
      </c>
      <c r="B1169" s="86">
        <v>2</v>
      </c>
      <c r="C1169" s="121">
        <v>0.0015241520469047856</v>
      </c>
      <c r="D1169" s="86" t="s">
        <v>2571</v>
      </c>
      <c r="E1169" s="86" t="b">
        <v>0</v>
      </c>
      <c r="F1169" s="86" t="b">
        <v>0</v>
      </c>
      <c r="G1169" s="86" t="b">
        <v>0</v>
      </c>
    </row>
    <row r="1170" spans="1:7" ht="15">
      <c r="A1170" s="86" t="s">
        <v>3581</v>
      </c>
      <c r="B1170" s="86">
        <v>2</v>
      </c>
      <c r="C1170" s="121">
        <v>0.0018145813721956502</v>
      </c>
      <c r="D1170" s="86" t="s">
        <v>2571</v>
      </c>
      <c r="E1170" s="86" t="b">
        <v>0</v>
      </c>
      <c r="F1170" s="86" t="b">
        <v>0</v>
      </c>
      <c r="G1170" s="86" t="b">
        <v>0</v>
      </c>
    </row>
    <row r="1171" spans="1:7" ht="15">
      <c r="A1171" s="86" t="s">
        <v>3335</v>
      </c>
      <c r="B1171" s="86">
        <v>2</v>
      </c>
      <c r="C1171" s="121">
        <v>0.0018145813721956502</v>
      </c>
      <c r="D1171" s="86" t="s">
        <v>2571</v>
      </c>
      <c r="E1171" s="86" t="b">
        <v>0</v>
      </c>
      <c r="F1171" s="86" t="b">
        <v>0</v>
      </c>
      <c r="G1171" s="86" t="b">
        <v>0</v>
      </c>
    </row>
    <row r="1172" spans="1:7" ht="15">
      <c r="A1172" s="86" t="s">
        <v>3325</v>
      </c>
      <c r="B1172" s="86">
        <v>2</v>
      </c>
      <c r="C1172" s="121">
        <v>0.0015241520469047856</v>
      </c>
      <c r="D1172" s="86" t="s">
        <v>2571</v>
      </c>
      <c r="E1172" s="86" t="b">
        <v>0</v>
      </c>
      <c r="F1172" s="86" t="b">
        <v>0</v>
      </c>
      <c r="G1172" s="86" t="b">
        <v>0</v>
      </c>
    </row>
    <row r="1173" spans="1:7" ht="15">
      <c r="A1173" s="86" t="s">
        <v>3408</v>
      </c>
      <c r="B1173" s="86">
        <v>2</v>
      </c>
      <c r="C1173" s="121">
        <v>0.0015241520469047856</v>
      </c>
      <c r="D1173" s="86" t="s">
        <v>2571</v>
      </c>
      <c r="E1173" s="86" t="b">
        <v>0</v>
      </c>
      <c r="F1173" s="86" t="b">
        <v>0</v>
      </c>
      <c r="G1173" s="86" t="b">
        <v>0</v>
      </c>
    </row>
    <row r="1174" spans="1:7" ht="15">
      <c r="A1174" s="86" t="s">
        <v>374</v>
      </c>
      <c r="B1174" s="86">
        <v>2</v>
      </c>
      <c r="C1174" s="121">
        <v>0.0015241520469047856</v>
      </c>
      <c r="D1174" s="86" t="s">
        <v>2571</v>
      </c>
      <c r="E1174" s="86" t="b">
        <v>0</v>
      </c>
      <c r="F1174" s="86" t="b">
        <v>0</v>
      </c>
      <c r="G1174" s="86" t="b">
        <v>0</v>
      </c>
    </row>
    <row r="1175" spans="1:7" ht="15">
      <c r="A1175" s="86" t="s">
        <v>380</v>
      </c>
      <c r="B1175" s="86">
        <v>2</v>
      </c>
      <c r="C1175" s="121">
        <v>0.0015241520469047856</v>
      </c>
      <c r="D1175" s="86" t="s">
        <v>2571</v>
      </c>
      <c r="E1175" s="86" t="b">
        <v>0</v>
      </c>
      <c r="F1175" s="86" t="b">
        <v>0</v>
      </c>
      <c r="G1175" s="86" t="b">
        <v>0</v>
      </c>
    </row>
    <row r="1176" spans="1:7" ht="15">
      <c r="A1176" s="86" t="s">
        <v>287</v>
      </c>
      <c r="B1176" s="86">
        <v>58</v>
      </c>
      <c r="C1176" s="121">
        <v>0.0014898326301426837</v>
      </c>
      <c r="D1176" s="86" t="s">
        <v>2572</v>
      </c>
      <c r="E1176" s="86" t="b">
        <v>0</v>
      </c>
      <c r="F1176" s="86" t="b">
        <v>0</v>
      </c>
      <c r="G1176" s="86" t="b">
        <v>0</v>
      </c>
    </row>
    <row r="1177" spans="1:7" ht="15">
      <c r="A1177" s="86" t="s">
        <v>2713</v>
      </c>
      <c r="B1177" s="86">
        <v>34</v>
      </c>
      <c r="C1177" s="121">
        <v>0</v>
      </c>
      <c r="D1177" s="86" t="s">
        <v>2572</v>
      </c>
      <c r="E1177" s="86" t="b">
        <v>0</v>
      </c>
      <c r="F1177" s="86" t="b">
        <v>0</v>
      </c>
      <c r="G1177" s="86" t="b">
        <v>0</v>
      </c>
    </row>
    <row r="1178" spans="1:7" ht="15">
      <c r="A1178" s="86" t="s">
        <v>2725</v>
      </c>
      <c r="B1178" s="86">
        <v>30</v>
      </c>
      <c r="C1178" s="121">
        <v>0.0024679283619522697</v>
      </c>
      <c r="D1178" s="86" t="s">
        <v>2572</v>
      </c>
      <c r="E1178" s="86" t="b">
        <v>0</v>
      </c>
      <c r="F1178" s="86" t="b">
        <v>0</v>
      </c>
      <c r="G1178" s="86" t="b">
        <v>0</v>
      </c>
    </row>
    <row r="1179" spans="1:7" ht="15">
      <c r="A1179" s="86" t="s">
        <v>2726</v>
      </c>
      <c r="B1179" s="86">
        <v>29</v>
      </c>
      <c r="C1179" s="121">
        <v>0.001954484541615289</v>
      </c>
      <c r="D1179" s="86" t="s">
        <v>2572</v>
      </c>
      <c r="E1179" s="86" t="b">
        <v>0</v>
      </c>
      <c r="F1179" s="86" t="b">
        <v>0</v>
      </c>
      <c r="G1179" s="86" t="b">
        <v>0</v>
      </c>
    </row>
    <row r="1180" spans="1:7" ht="15">
      <c r="A1180" s="86" t="s">
        <v>2727</v>
      </c>
      <c r="B1180" s="86">
        <v>29</v>
      </c>
      <c r="C1180" s="121">
        <v>0.001954484541615289</v>
      </c>
      <c r="D1180" s="86" t="s">
        <v>2572</v>
      </c>
      <c r="E1180" s="86" t="b">
        <v>0</v>
      </c>
      <c r="F1180" s="86" t="b">
        <v>0</v>
      </c>
      <c r="G1180" s="86" t="b">
        <v>0</v>
      </c>
    </row>
    <row r="1181" spans="1:7" ht="15">
      <c r="A1181" s="86" t="s">
        <v>2728</v>
      </c>
      <c r="B1181" s="86">
        <v>28</v>
      </c>
      <c r="C1181" s="121">
        <v>0.002303399804488785</v>
      </c>
      <c r="D1181" s="86" t="s">
        <v>2572</v>
      </c>
      <c r="E1181" s="86" t="b">
        <v>0</v>
      </c>
      <c r="F1181" s="86" t="b">
        <v>0</v>
      </c>
      <c r="G1181" s="86" t="b">
        <v>0</v>
      </c>
    </row>
    <row r="1182" spans="1:7" ht="15">
      <c r="A1182" s="86" t="s">
        <v>2729</v>
      </c>
      <c r="B1182" s="86">
        <v>28</v>
      </c>
      <c r="C1182" s="121">
        <v>0.002303399804488785</v>
      </c>
      <c r="D1182" s="86" t="s">
        <v>2572</v>
      </c>
      <c r="E1182" s="86" t="b">
        <v>0</v>
      </c>
      <c r="F1182" s="86" t="b">
        <v>0</v>
      </c>
      <c r="G1182" s="86" t="b">
        <v>0</v>
      </c>
    </row>
    <row r="1183" spans="1:7" ht="15">
      <c r="A1183" s="86" t="s">
        <v>2714</v>
      </c>
      <c r="B1183" s="86">
        <v>28</v>
      </c>
      <c r="C1183" s="121">
        <v>0.002303399804488785</v>
      </c>
      <c r="D1183" s="86" t="s">
        <v>2572</v>
      </c>
      <c r="E1183" s="86" t="b">
        <v>0</v>
      </c>
      <c r="F1183" s="86" t="b">
        <v>0</v>
      </c>
      <c r="G1183" s="86" t="b">
        <v>0</v>
      </c>
    </row>
    <row r="1184" spans="1:7" ht="15">
      <c r="A1184" s="86" t="s">
        <v>2730</v>
      </c>
      <c r="B1184" s="86">
        <v>26</v>
      </c>
      <c r="C1184" s="121">
        <v>0.0029552632154706015</v>
      </c>
      <c r="D1184" s="86" t="s">
        <v>2572</v>
      </c>
      <c r="E1184" s="86" t="b">
        <v>0</v>
      </c>
      <c r="F1184" s="86" t="b">
        <v>0</v>
      </c>
      <c r="G1184" s="86" t="b">
        <v>0</v>
      </c>
    </row>
    <row r="1185" spans="1:7" ht="15">
      <c r="A1185" s="86" t="s">
        <v>2731</v>
      </c>
      <c r="B1185" s="86">
        <v>26</v>
      </c>
      <c r="C1185" s="121">
        <v>0.0029552632154706015</v>
      </c>
      <c r="D1185" s="86" t="s">
        <v>2572</v>
      </c>
      <c r="E1185" s="86" t="b">
        <v>0</v>
      </c>
      <c r="F1185" s="86" t="b">
        <v>0</v>
      </c>
      <c r="G1185" s="86" t="b">
        <v>0</v>
      </c>
    </row>
    <row r="1186" spans="1:7" ht="15">
      <c r="A1186" s="86" t="s">
        <v>3167</v>
      </c>
      <c r="B1186" s="86">
        <v>26</v>
      </c>
      <c r="C1186" s="121">
        <v>0.0029552632154706015</v>
      </c>
      <c r="D1186" s="86" t="s">
        <v>2572</v>
      </c>
      <c r="E1186" s="86" t="b">
        <v>0</v>
      </c>
      <c r="F1186" s="86" t="b">
        <v>0</v>
      </c>
      <c r="G1186" s="86" t="b">
        <v>0</v>
      </c>
    </row>
    <row r="1187" spans="1:7" ht="15">
      <c r="A1187" s="86" t="s">
        <v>3158</v>
      </c>
      <c r="B1187" s="86">
        <v>26</v>
      </c>
      <c r="C1187" s="121">
        <v>0.0029552632154706015</v>
      </c>
      <c r="D1187" s="86" t="s">
        <v>2572</v>
      </c>
      <c r="E1187" s="86" t="b">
        <v>0</v>
      </c>
      <c r="F1187" s="86" t="b">
        <v>0</v>
      </c>
      <c r="G1187" s="86" t="b">
        <v>0</v>
      </c>
    </row>
    <row r="1188" spans="1:7" ht="15">
      <c r="A1188" s="86" t="s">
        <v>3168</v>
      </c>
      <c r="B1188" s="86">
        <v>26</v>
      </c>
      <c r="C1188" s="121">
        <v>0.0029552632154706015</v>
      </c>
      <c r="D1188" s="86" t="s">
        <v>2572</v>
      </c>
      <c r="E1188" s="86" t="b">
        <v>0</v>
      </c>
      <c r="F1188" s="86" t="b">
        <v>0</v>
      </c>
      <c r="G1188" s="86" t="b">
        <v>0</v>
      </c>
    </row>
    <row r="1189" spans="1:7" ht="15">
      <c r="A1189" s="86" t="s">
        <v>3159</v>
      </c>
      <c r="B1189" s="86">
        <v>26</v>
      </c>
      <c r="C1189" s="121">
        <v>0.0029552632154706015</v>
      </c>
      <c r="D1189" s="86" t="s">
        <v>2572</v>
      </c>
      <c r="E1189" s="86" t="b">
        <v>0</v>
      </c>
      <c r="F1189" s="86" t="b">
        <v>0</v>
      </c>
      <c r="G1189" s="86" t="b">
        <v>0</v>
      </c>
    </row>
    <row r="1190" spans="1:7" ht="15">
      <c r="A1190" s="86" t="s">
        <v>3154</v>
      </c>
      <c r="B1190" s="86">
        <v>26</v>
      </c>
      <c r="C1190" s="121">
        <v>0.0029552632154706015</v>
      </c>
      <c r="D1190" s="86" t="s">
        <v>2572</v>
      </c>
      <c r="E1190" s="86" t="b">
        <v>0</v>
      </c>
      <c r="F1190" s="86" t="b">
        <v>0</v>
      </c>
      <c r="G1190" s="86" t="b">
        <v>0</v>
      </c>
    </row>
    <row r="1191" spans="1:7" ht="15">
      <c r="A1191" s="86" t="s">
        <v>3169</v>
      </c>
      <c r="B1191" s="86">
        <v>26</v>
      </c>
      <c r="C1191" s="121">
        <v>0.0029552632154706015</v>
      </c>
      <c r="D1191" s="86" t="s">
        <v>2572</v>
      </c>
      <c r="E1191" s="86" t="b">
        <v>0</v>
      </c>
      <c r="F1191" s="86" t="b">
        <v>0</v>
      </c>
      <c r="G1191" s="86" t="b">
        <v>0</v>
      </c>
    </row>
    <row r="1192" spans="1:7" ht="15">
      <c r="A1192" s="86" t="s">
        <v>3170</v>
      </c>
      <c r="B1192" s="86">
        <v>26</v>
      </c>
      <c r="C1192" s="121">
        <v>0.0029552632154706015</v>
      </c>
      <c r="D1192" s="86" t="s">
        <v>2572</v>
      </c>
      <c r="E1192" s="86" t="b">
        <v>0</v>
      </c>
      <c r="F1192" s="86" t="b">
        <v>0</v>
      </c>
      <c r="G1192" s="86" t="b">
        <v>0</v>
      </c>
    </row>
    <row r="1193" spans="1:7" ht="15">
      <c r="A1193" s="86" t="s">
        <v>3162</v>
      </c>
      <c r="B1193" s="86">
        <v>26</v>
      </c>
      <c r="C1193" s="121">
        <v>0.0029552632154706015</v>
      </c>
      <c r="D1193" s="86" t="s">
        <v>2572</v>
      </c>
      <c r="E1193" s="86" t="b">
        <v>0</v>
      </c>
      <c r="F1193" s="86" t="b">
        <v>0</v>
      </c>
      <c r="G1193" s="86" t="b">
        <v>0</v>
      </c>
    </row>
    <row r="1194" spans="1:7" ht="15">
      <c r="A1194" s="86" t="s">
        <v>3161</v>
      </c>
      <c r="B1194" s="86">
        <v>26</v>
      </c>
      <c r="C1194" s="121">
        <v>0.0029552632154706015</v>
      </c>
      <c r="D1194" s="86" t="s">
        <v>2572</v>
      </c>
      <c r="E1194" s="86" t="b">
        <v>0</v>
      </c>
      <c r="F1194" s="86" t="b">
        <v>0</v>
      </c>
      <c r="G1194" s="86" t="b">
        <v>0</v>
      </c>
    </row>
    <row r="1195" spans="1:7" ht="15">
      <c r="A1195" s="86" t="s">
        <v>3171</v>
      </c>
      <c r="B1195" s="86">
        <v>26</v>
      </c>
      <c r="C1195" s="121">
        <v>0.0029552632154706015</v>
      </c>
      <c r="D1195" s="86" t="s">
        <v>2572</v>
      </c>
      <c r="E1195" s="86" t="b">
        <v>0</v>
      </c>
      <c r="F1195" s="86" t="b">
        <v>0</v>
      </c>
      <c r="G1195" s="86" t="b">
        <v>0</v>
      </c>
    </row>
    <row r="1196" spans="1:7" ht="15">
      <c r="A1196" s="86" t="s">
        <v>3166</v>
      </c>
      <c r="B1196" s="86">
        <v>26</v>
      </c>
      <c r="C1196" s="121">
        <v>0.0029552632154706015</v>
      </c>
      <c r="D1196" s="86" t="s">
        <v>2572</v>
      </c>
      <c r="E1196" s="86" t="b">
        <v>0</v>
      </c>
      <c r="F1196" s="86" t="b">
        <v>0</v>
      </c>
      <c r="G1196" s="86" t="b">
        <v>0</v>
      </c>
    </row>
    <row r="1197" spans="1:7" ht="15">
      <c r="A1197" s="86" t="s">
        <v>3156</v>
      </c>
      <c r="B1197" s="86">
        <v>26</v>
      </c>
      <c r="C1197" s="121">
        <v>0.0029552632154706015</v>
      </c>
      <c r="D1197" s="86" t="s">
        <v>2572</v>
      </c>
      <c r="E1197" s="86" t="b">
        <v>0</v>
      </c>
      <c r="F1197" s="86" t="b">
        <v>0</v>
      </c>
      <c r="G1197" s="86" t="b">
        <v>0</v>
      </c>
    </row>
    <row r="1198" spans="1:7" ht="15">
      <c r="A1198" s="86" t="s">
        <v>3164</v>
      </c>
      <c r="B1198" s="86">
        <v>26</v>
      </c>
      <c r="C1198" s="121">
        <v>0.0029552632154706015</v>
      </c>
      <c r="D1198" s="86" t="s">
        <v>2572</v>
      </c>
      <c r="E1198" s="86" t="b">
        <v>0</v>
      </c>
      <c r="F1198" s="86" t="b">
        <v>0</v>
      </c>
      <c r="G1198" s="86" t="b">
        <v>0</v>
      </c>
    </row>
    <row r="1199" spans="1:7" ht="15">
      <c r="A1199" s="86" t="s">
        <v>3172</v>
      </c>
      <c r="B1199" s="86">
        <v>26</v>
      </c>
      <c r="C1199" s="121">
        <v>0.0029552632154706015</v>
      </c>
      <c r="D1199" s="86" t="s">
        <v>2572</v>
      </c>
      <c r="E1199" s="86" t="b">
        <v>0</v>
      </c>
      <c r="F1199" s="86" t="b">
        <v>0</v>
      </c>
      <c r="G1199" s="86" t="b">
        <v>0</v>
      </c>
    </row>
    <row r="1200" spans="1:7" ht="15">
      <c r="A1200" s="86" t="s">
        <v>3173</v>
      </c>
      <c r="B1200" s="86">
        <v>26</v>
      </c>
      <c r="C1200" s="121">
        <v>0.0029552632154706015</v>
      </c>
      <c r="D1200" s="86" t="s">
        <v>2572</v>
      </c>
      <c r="E1200" s="86" t="b">
        <v>0</v>
      </c>
      <c r="F1200" s="86" t="b">
        <v>0</v>
      </c>
      <c r="G1200" s="86" t="b">
        <v>0</v>
      </c>
    </row>
    <row r="1201" spans="1:7" ht="15">
      <c r="A1201" s="86" t="s">
        <v>3174</v>
      </c>
      <c r="B1201" s="86">
        <v>26</v>
      </c>
      <c r="C1201" s="121">
        <v>0.0029552632154706015</v>
      </c>
      <c r="D1201" s="86" t="s">
        <v>2572</v>
      </c>
      <c r="E1201" s="86" t="b">
        <v>0</v>
      </c>
      <c r="F1201" s="86" t="b">
        <v>0</v>
      </c>
      <c r="G1201" s="86" t="b">
        <v>0</v>
      </c>
    </row>
    <row r="1202" spans="1:7" ht="15">
      <c r="A1202" s="86" t="s">
        <v>3153</v>
      </c>
      <c r="B1202" s="86">
        <v>26</v>
      </c>
      <c r="C1202" s="121">
        <v>0.0029552632154706015</v>
      </c>
      <c r="D1202" s="86" t="s">
        <v>2572</v>
      </c>
      <c r="E1202" s="86" t="b">
        <v>0</v>
      </c>
      <c r="F1202" s="86" t="b">
        <v>0</v>
      </c>
      <c r="G1202" s="86" t="b">
        <v>0</v>
      </c>
    </row>
    <row r="1203" spans="1:7" ht="15">
      <c r="A1203" s="86" t="s">
        <v>3175</v>
      </c>
      <c r="B1203" s="86">
        <v>26</v>
      </c>
      <c r="C1203" s="121">
        <v>0.0029552632154706015</v>
      </c>
      <c r="D1203" s="86" t="s">
        <v>2572</v>
      </c>
      <c r="E1203" s="86" t="b">
        <v>0</v>
      </c>
      <c r="F1203" s="86" t="b">
        <v>0</v>
      </c>
      <c r="G1203" s="86" t="b">
        <v>0</v>
      </c>
    </row>
    <row r="1204" spans="1:7" ht="15">
      <c r="A1204" s="86" t="s">
        <v>3176</v>
      </c>
      <c r="B1204" s="86">
        <v>26</v>
      </c>
      <c r="C1204" s="121">
        <v>0.0029552632154706015</v>
      </c>
      <c r="D1204" s="86" t="s">
        <v>2572</v>
      </c>
      <c r="E1204" s="86" t="b">
        <v>0</v>
      </c>
      <c r="F1204" s="86" t="b">
        <v>0</v>
      </c>
      <c r="G1204" s="86" t="b">
        <v>0</v>
      </c>
    </row>
    <row r="1205" spans="1:7" ht="15">
      <c r="A1205" s="86" t="s">
        <v>3177</v>
      </c>
      <c r="B1205" s="86">
        <v>26</v>
      </c>
      <c r="C1205" s="121">
        <v>0.0029552632154706015</v>
      </c>
      <c r="D1205" s="86" t="s">
        <v>2572</v>
      </c>
      <c r="E1205" s="86" t="b">
        <v>0</v>
      </c>
      <c r="F1205" s="86" t="b">
        <v>0</v>
      </c>
      <c r="G1205" s="86" t="b">
        <v>0</v>
      </c>
    </row>
    <row r="1206" spans="1:7" ht="15">
      <c r="A1206" s="86" t="s">
        <v>3178</v>
      </c>
      <c r="B1206" s="86">
        <v>26</v>
      </c>
      <c r="C1206" s="121">
        <v>0.0029552632154706015</v>
      </c>
      <c r="D1206" s="86" t="s">
        <v>2572</v>
      </c>
      <c r="E1206" s="86" t="b">
        <v>0</v>
      </c>
      <c r="F1206" s="86" t="b">
        <v>0</v>
      </c>
      <c r="G1206" s="86" t="b">
        <v>0</v>
      </c>
    </row>
    <row r="1207" spans="1:7" ht="15">
      <c r="A1207" s="86" t="s">
        <v>3163</v>
      </c>
      <c r="B1207" s="86">
        <v>26</v>
      </c>
      <c r="C1207" s="121">
        <v>0.0029552632154706015</v>
      </c>
      <c r="D1207" s="86" t="s">
        <v>2572</v>
      </c>
      <c r="E1207" s="86" t="b">
        <v>0</v>
      </c>
      <c r="F1207" s="86" t="b">
        <v>0</v>
      </c>
      <c r="G1207" s="86" t="b">
        <v>0</v>
      </c>
    </row>
    <row r="1208" spans="1:7" ht="15">
      <c r="A1208" s="86" t="s">
        <v>3160</v>
      </c>
      <c r="B1208" s="86">
        <v>6</v>
      </c>
      <c r="C1208" s="121">
        <v>0.005440501028571469</v>
      </c>
      <c r="D1208" s="86" t="s">
        <v>2572</v>
      </c>
      <c r="E1208" s="86" t="b">
        <v>0</v>
      </c>
      <c r="F1208" s="86" t="b">
        <v>0</v>
      </c>
      <c r="G1208" s="86" t="b">
        <v>0</v>
      </c>
    </row>
    <row r="1209" spans="1:7" ht="15">
      <c r="A1209" s="86" t="s">
        <v>3263</v>
      </c>
      <c r="B1209" s="86">
        <v>5</v>
      </c>
      <c r="C1209" s="121">
        <v>0.004061019086371884</v>
      </c>
      <c r="D1209" s="86" t="s">
        <v>2572</v>
      </c>
      <c r="E1209" s="86" t="b">
        <v>0</v>
      </c>
      <c r="F1209" s="86" t="b">
        <v>0</v>
      </c>
      <c r="G1209" s="86" t="b">
        <v>0</v>
      </c>
    </row>
    <row r="1210" spans="1:7" ht="15">
      <c r="A1210" s="86" t="s">
        <v>2719</v>
      </c>
      <c r="B1210" s="86">
        <v>4</v>
      </c>
      <c r="C1210" s="121">
        <v>0.003627000685714313</v>
      </c>
      <c r="D1210" s="86" t="s">
        <v>2572</v>
      </c>
      <c r="E1210" s="86" t="b">
        <v>0</v>
      </c>
      <c r="F1210" s="86" t="b">
        <v>0</v>
      </c>
      <c r="G1210" s="86" t="b">
        <v>0</v>
      </c>
    </row>
    <row r="1211" spans="1:7" ht="15">
      <c r="A1211" s="86" t="s">
        <v>2715</v>
      </c>
      <c r="B1211" s="86">
        <v>4</v>
      </c>
      <c r="C1211" s="121">
        <v>0.004801751888305459</v>
      </c>
      <c r="D1211" s="86" t="s">
        <v>2572</v>
      </c>
      <c r="E1211" s="86" t="b">
        <v>0</v>
      </c>
      <c r="F1211" s="86" t="b">
        <v>0</v>
      </c>
      <c r="G1211" s="86" t="b">
        <v>0</v>
      </c>
    </row>
    <row r="1212" spans="1:7" ht="15">
      <c r="A1212" s="86" t="s">
        <v>2650</v>
      </c>
      <c r="B1212" s="86">
        <v>3</v>
      </c>
      <c r="C1212" s="121">
        <v>0.0030859248653344177</v>
      </c>
      <c r="D1212" s="86" t="s">
        <v>2572</v>
      </c>
      <c r="E1212" s="86" t="b">
        <v>0</v>
      </c>
      <c r="F1212" s="86" t="b">
        <v>0</v>
      </c>
      <c r="G1212" s="86" t="b">
        <v>0</v>
      </c>
    </row>
    <row r="1213" spans="1:7" ht="15">
      <c r="A1213" s="86" t="s">
        <v>3195</v>
      </c>
      <c r="B1213" s="86">
        <v>3</v>
      </c>
      <c r="C1213" s="121">
        <v>0.004482377318172454</v>
      </c>
      <c r="D1213" s="86" t="s">
        <v>2572</v>
      </c>
      <c r="E1213" s="86" t="b">
        <v>0</v>
      </c>
      <c r="F1213" s="86" t="b">
        <v>0</v>
      </c>
      <c r="G1213" s="86" t="b">
        <v>0</v>
      </c>
    </row>
    <row r="1214" spans="1:7" ht="15">
      <c r="A1214" s="86" t="s">
        <v>3368</v>
      </c>
      <c r="B1214" s="86">
        <v>3</v>
      </c>
      <c r="C1214" s="121">
        <v>0.0030859248653344177</v>
      </c>
      <c r="D1214" s="86" t="s">
        <v>2572</v>
      </c>
      <c r="E1214" s="86" t="b">
        <v>0</v>
      </c>
      <c r="F1214" s="86" t="b">
        <v>0</v>
      </c>
      <c r="G1214" s="86" t="b">
        <v>0</v>
      </c>
    </row>
    <row r="1215" spans="1:7" ht="15">
      <c r="A1215" s="86" t="s">
        <v>3240</v>
      </c>
      <c r="B1215" s="86">
        <v>3</v>
      </c>
      <c r="C1215" s="121">
        <v>0.0030859248653344177</v>
      </c>
      <c r="D1215" s="86" t="s">
        <v>2572</v>
      </c>
      <c r="E1215" s="86" t="b">
        <v>0</v>
      </c>
      <c r="F1215" s="86" t="b">
        <v>0</v>
      </c>
      <c r="G1215" s="86" t="b">
        <v>0</v>
      </c>
    </row>
    <row r="1216" spans="1:7" ht="15">
      <c r="A1216" s="86" t="s">
        <v>2651</v>
      </c>
      <c r="B1216" s="86">
        <v>3</v>
      </c>
      <c r="C1216" s="121">
        <v>0.0030859248653344177</v>
      </c>
      <c r="D1216" s="86" t="s">
        <v>2572</v>
      </c>
      <c r="E1216" s="86" t="b">
        <v>0</v>
      </c>
      <c r="F1216" s="86" t="b">
        <v>0</v>
      </c>
      <c r="G1216" s="86" t="b">
        <v>0</v>
      </c>
    </row>
    <row r="1217" spans="1:7" ht="15">
      <c r="A1217" s="86" t="s">
        <v>2723</v>
      </c>
      <c r="B1217" s="86">
        <v>3</v>
      </c>
      <c r="C1217" s="121">
        <v>0.0030859248653344177</v>
      </c>
      <c r="D1217" s="86" t="s">
        <v>2572</v>
      </c>
      <c r="E1217" s="86" t="b">
        <v>0</v>
      </c>
      <c r="F1217" s="86" t="b">
        <v>0</v>
      </c>
      <c r="G1217" s="86" t="b">
        <v>0</v>
      </c>
    </row>
    <row r="1218" spans="1:7" ht="15">
      <c r="A1218" s="86" t="s">
        <v>3221</v>
      </c>
      <c r="B1218" s="86">
        <v>3</v>
      </c>
      <c r="C1218" s="121">
        <v>0.0030859248653344177</v>
      </c>
      <c r="D1218" s="86" t="s">
        <v>2572</v>
      </c>
      <c r="E1218" s="86" t="b">
        <v>0</v>
      </c>
      <c r="F1218" s="86" t="b">
        <v>0</v>
      </c>
      <c r="G1218" s="86" t="b">
        <v>0</v>
      </c>
    </row>
    <row r="1219" spans="1:7" ht="15">
      <c r="A1219" s="86" t="s">
        <v>337</v>
      </c>
      <c r="B1219" s="86">
        <v>3</v>
      </c>
      <c r="C1219" s="121">
        <v>0.0030859248653344177</v>
      </c>
      <c r="D1219" s="86" t="s">
        <v>2572</v>
      </c>
      <c r="E1219" s="86" t="b">
        <v>0</v>
      </c>
      <c r="F1219" s="86" t="b">
        <v>0</v>
      </c>
      <c r="G1219" s="86" t="b">
        <v>0</v>
      </c>
    </row>
    <row r="1220" spans="1:7" ht="15">
      <c r="A1220" s="86" t="s">
        <v>3289</v>
      </c>
      <c r="B1220" s="86">
        <v>3</v>
      </c>
      <c r="C1220" s="121">
        <v>0.0030859248653344177</v>
      </c>
      <c r="D1220" s="86" t="s">
        <v>2572</v>
      </c>
      <c r="E1220" s="86" t="b">
        <v>0</v>
      </c>
      <c r="F1220" s="86" t="b">
        <v>0</v>
      </c>
      <c r="G1220" s="86" t="b">
        <v>0</v>
      </c>
    </row>
    <row r="1221" spans="1:7" ht="15">
      <c r="A1221" s="86" t="s">
        <v>3369</v>
      </c>
      <c r="B1221" s="86">
        <v>3</v>
      </c>
      <c r="C1221" s="121">
        <v>0.0030859248653344177</v>
      </c>
      <c r="D1221" s="86" t="s">
        <v>2572</v>
      </c>
      <c r="E1221" s="86" t="b">
        <v>0</v>
      </c>
      <c r="F1221" s="86" t="b">
        <v>0</v>
      </c>
      <c r="G1221" s="86" t="b">
        <v>0</v>
      </c>
    </row>
    <row r="1222" spans="1:7" ht="15">
      <c r="A1222" s="86" t="s">
        <v>3243</v>
      </c>
      <c r="B1222" s="86">
        <v>3</v>
      </c>
      <c r="C1222" s="121">
        <v>0.0030859248653344177</v>
      </c>
      <c r="D1222" s="86" t="s">
        <v>2572</v>
      </c>
      <c r="E1222" s="86" t="b">
        <v>0</v>
      </c>
      <c r="F1222" s="86" t="b">
        <v>0</v>
      </c>
      <c r="G1222" s="86" t="b">
        <v>0</v>
      </c>
    </row>
    <row r="1223" spans="1:7" ht="15">
      <c r="A1223" s="86" t="s">
        <v>3212</v>
      </c>
      <c r="B1223" s="86">
        <v>3</v>
      </c>
      <c r="C1223" s="121">
        <v>0.0030859248653344177</v>
      </c>
      <c r="D1223" s="86" t="s">
        <v>2572</v>
      </c>
      <c r="E1223" s="86" t="b">
        <v>0</v>
      </c>
      <c r="F1223" s="86" t="b">
        <v>0</v>
      </c>
      <c r="G1223" s="86" t="b">
        <v>0</v>
      </c>
    </row>
    <row r="1224" spans="1:7" ht="15">
      <c r="A1224" s="86" t="s">
        <v>2733</v>
      </c>
      <c r="B1224" s="86">
        <v>3</v>
      </c>
      <c r="C1224" s="121">
        <v>0.0030859248653344177</v>
      </c>
      <c r="D1224" s="86" t="s">
        <v>2572</v>
      </c>
      <c r="E1224" s="86" t="b">
        <v>0</v>
      </c>
      <c r="F1224" s="86" t="b">
        <v>0</v>
      </c>
      <c r="G1224" s="86" t="b">
        <v>0</v>
      </c>
    </row>
    <row r="1225" spans="1:7" ht="15">
      <c r="A1225" s="86" t="s">
        <v>3215</v>
      </c>
      <c r="B1225" s="86">
        <v>2</v>
      </c>
      <c r="C1225" s="121">
        <v>0.0029882515454483028</v>
      </c>
      <c r="D1225" s="86" t="s">
        <v>2572</v>
      </c>
      <c r="E1225" s="86" t="b">
        <v>0</v>
      </c>
      <c r="F1225" s="86" t="b">
        <v>0</v>
      </c>
      <c r="G1225" s="86" t="b">
        <v>0</v>
      </c>
    </row>
    <row r="1226" spans="1:7" ht="15">
      <c r="A1226" s="86" t="s">
        <v>3723</v>
      </c>
      <c r="B1226" s="86">
        <v>2</v>
      </c>
      <c r="C1226" s="121">
        <v>0.0024008759441527293</v>
      </c>
      <c r="D1226" s="86" t="s">
        <v>2572</v>
      </c>
      <c r="E1226" s="86" t="b">
        <v>0</v>
      </c>
      <c r="F1226" s="86" t="b">
        <v>0</v>
      </c>
      <c r="G1226" s="86" t="b">
        <v>0</v>
      </c>
    </row>
    <row r="1227" spans="1:7" ht="15">
      <c r="A1227" s="86" t="s">
        <v>2722</v>
      </c>
      <c r="B1227" s="86">
        <v>2</v>
      </c>
      <c r="C1227" s="121">
        <v>0.0024008759441527293</v>
      </c>
      <c r="D1227" s="86" t="s">
        <v>2572</v>
      </c>
      <c r="E1227" s="86" t="b">
        <v>0</v>
      </c>
      <c r="F1227" s="86" t="b">
        <v>0</v>
      </c>
      <c r="G1227" s="86" t="b">
        <v>0</v>
      </c>
    </row>
    <row r="1228" spans="1:7" ht="15">
      <c r="A1228" s="86" t="s">
        <v>3724</v>
      </c>
      <c r="B1228" s="86">
        <v>2</v>
      </c>
      <c r="C1228" s="121">
        <v>0.0024008759441527293</v>
      </c>
      <c r="D1228" s="86" t="s">
        <v>2572</v>
      </c>
      <c r="E1228" s="86" t="b">
        <v>0</v>
      </c>
      <c r="F1228" s="86" t="b">
        <v>0</v>
      </c>
      <c r="G1228" s="86" t="b">
        <v>0</v>
      </c>
    </row>
    <row r="1229" spans="1:7" ht="15">
      <c r="A1229" s="86" t="s">
        <v>3335</v>
      </c>
      <c r="B1229" s="86">
        <v>2</v>
      </c>
      <c r="C1229" s="121">
        <v>0.0024008759441527293</v>
      </c>
      <c r="D1229" s="86" t="s">
        <v>2572</v>
      </c>
      <c r="E1229" s="86" t="b">
        <v>0</v>
      </c>
      <c r="F1229" s="86" t="b">
        <v>0</v>
      </c>
      <c r="G1229" s="86" t="b">
        <v>0</v>
      </c>
    </row>
    <row r="1230" spans="1:7" ht="15">
      <c r="A1230" s="86" t="s">
        <v>3190</v>
      </c>
      <c r="B1230" s="86">
        <v>2</v>
      </c>
      <c r="C1230" s="121">
        <v>0.0024008759441527293</v>
      </c>
      <c r="D1230" s="86" t="s">
        <v>2572</v>
      </c>
      <c r="E1230" s="86" t="b">
        <v>0</v>
      </c>
      <c r="F1230" s="86" t="b">
        <v>0</v>
      </c>
      <c r="G1230" s="86" t="b">
        <v>0</v>
      </c>
    </row>
    <row r="1231" spans="1:7" ht="15">
      <c r="A1231" s="86" t="s">
        <v>3226</v>
      </c>
      <c r="B1231" s="86">
        <v>2</v>
      </c>
      <c r="C1231" s="121">
        <v>0.0024008759441527293</v>
      </c>
      <c r="D1231" s="86" t="s">
        <v>2572</v>
      </c>
      <c r="E1231" s="86" t="b">
        <v>0</v>
      </c>
      <c r="F1231" s="86" t="b">
        <v>0</v>
      </c>
      <c r="G1231" s="86" t="b">
        <v>0</v>
      </c>
    </row>
    <row r="1232" spans="1:7" ht="15">
      <c r="A1232" s="86" t="s">
        <v>3356</v>
      </c>
      <c r="B1232" s="86">
        <v>2</v>
      </c>
      <c r="C1232" s="121">
        <v>0.0024008759441527293</v>
      </c>
      <c r="D1232" s="86" t="s">
        <v>2572</v>
      </c>
      <c r="E1232" s="86" t="b">
        <v>0</v>
      </c>
      <c r="F1232" s="86" t="b">
        <v>0</v>
      </c>
      <c r="G1232" s="86" t="b">
        <v>0</v>
      </c>
    </row>
    <row r="1233" spans="1:7" ht="15">
      <c r="A1233" s="86" t="s">
        <v>3220</v>
      </c>
      <c r="B1233" s="86">
        <v>2</v>
      </c>
      <c r="C1233" s="121">
        <v>0.0024008759441527293</v>
      </c>
      <c r="D1233" s="86" t="s">
        <v>2572</v>
      </c>
      <c r="E1233" s="86" t="b">
        <v>0</v>
      </c>
      <c r="F1233" s="86" t="b">
        <v>0</v>
      </c>
      <c r="G1233" s="86" t="b">
        <v>0</v>
      </c>
    </row>
    <row r="1234" spans="1:7" ht="15">
      <c r="A1234" s="86" t="s">
        <v>3208</v>
      </c>
      <c r="B1234" s="86">
        <v>2</v>
      </c>
      <c r="C1234" s="121">
        <v>0.0024008759441527293</v>
      </c>
      <c r="D1234" s="86" t="s">
        <v>2572</v>
      </c>
      <c r="E1234" s="86" t="b">
        <v>0</v>
      </c>
      <c r="F1234" s="86" t="b">
        <v>0</v>
      </c>
      <c r="G1234" s="86" t="b">
        <v>0</v>
      </c>
    </row>
    <row r="1235" spans="1:7" ht="15">
      <c r="A1235" s="86" t="s">
        <v>3233</v>
      </c>
      <c r="B1235" s="86">
        <v>2</v>
      </c>
      <c r="C1235" s="121">
        <v>0.0024008759441527293</v>
      </c>
      <c r="D1235" s="86" t="s">
        <v>2572</v>
      </c>
      <c r="E1235" s="86" t="b">
        <v>0</v>
      </c>
      <c r="F1235" s="86" t="b">
        <v>0</v>
      </c>
      <c r="G1235" s="86" t="b">
        <v>0</v>
      </c>
    </row>
    <row r="1236" spans="1:7" ht="15">
      <c r="A1236" s="86" t="s">
        <v>3234</v>
      </c>
      <c r="B1236" s="86">
        <v>2</v>
      </c>
      <c r="C1236" s="121">
        <v>0.0024008759441527293</v>
      </c>
      <c r="D1236" s="86" t="s">
        <v>2572</v>
      </c>
      <c r="E1236" s="86" t="b">
        <v>0</v>
      </c>
      <c r="F1236" s="86" t="b">
        <v>0</v>
      </c>
      <c r="G1236" s="86" t="b">
        <v>0</v>
      </c>
    </row>
    <row r="1237" spans="1:7" ht="15">
      <c r="A1237" s="86" t="s">
        <v>3235</v>
      </c>
      <c r="B1237" s="86">
        <v>2</v>
      </c>
      <c r="C1237" s="121">
        <v>0.0024008759441527293</v>
      </c>
      <c r="D1237" s="86" t="s">
        <v>2572</v>
      </c>
      <c r="E1237" s="86" t="b">
        <v>0</v>
      </c>
      <c r="F1237" s="86" t="b">
        <v>0</v>
      </c>
      <c r="G1237" s="86" t="b">
        <v>0</v>
      </c>
    </row>
    <row r="1238" spans="1:7" ht="15">
      <c r="A1238" s="86" t="s">
        <v>3357</v>
      </c>
      <c r="B1238" s="86">
        <v>2</v>
      </c>
      <c r="C1238" s="121">
        <v>0.0024008759441527293</v>
      </c>
      <c r="D1238" s="86" t="s">
        <v>2572</v>
      </c>
      <c r="E1238" s="86" t="b">
        <v>0</v>
      </c>
      <c r="F1238" s="86" t="b">
        <v>0</v>
      </c>
      <c r="G1238" s="86" t="b">
        <v>0</v>
      </c>
    </row>
    <row r="1239" spans="1:7" ht="15">
      <c r="A1239" s="86" t="s">
        <v>3236</v>
      </c>
      <c r="B1239" s="86">
        <v>2</v>
      </c>
      <c r="C1239" s="121">
        <v>0.0024008759441527293</v>
      </c>
      <c r="D1239" s="86" t="s">
        <v>2572</v>
      </c>
      <c r="E1239" s="86" t="b">
        <v>0</v>
      </c>
      <c r="F1239" s="86" t="b">
        <v>0</v>
      </c>
      <c r="G1239" s="86" t="b">
        <v>0</v>
      </c>
    </row>
    <row r="1240" spans="1:7" ht="15">
      <c r="A1240" s="86" t="s">
        <v>2751</v>
      </c>
      <c r="B1240" s="86">
        <v>2</v>
      </c>
      <c r="C1240" s="121">
        <v>0.0024008759441527293</v>
      </c>
      <c r="D1240" s="86" t="s">
        <v>2572</v>
      </c>
      <c r="E1240" s="86" t="b">
        <v>0</v>
      </c>
      <c r="F1240" s="86" t="b">
        <v>0</v>
      </c>
      <c r="G1240" s="86" t="b">
        <v>0</v>
      </c>
    </row>
    <row r="1241" spans="1:7" ht="15">
      <c r="A1241" s="86" t="s">
        <v>317</v>
      </c>
      <c r="B1241" s="86">
        <v>2</v>
      </c>
      <c r="C1241" s="121">
        <v>0.0024008759441527293</v>
      </c>
      <c r="D1241" s="86" t="s">
        <v>2572</v>
      </c>
      <c r="E1241" s="86" t="b">
        <v>0</v>
      </c>
      <c r="F1241" s="86" t="b">
        <v>0</v>
      </c>
      <c r="G1241" s="86" t="b">
        <v>0</v>
      </c>
    </row>
    <row r="1242" spans="1:7" ht="15">
      <c r="A1242" s="86" t="s">
        <v>3155</v>
      </c>
      <c r="B1242" s="86">
        <v>2</v>
      </c>
      <c r="C1242" s="121">
        <v>0.0024008759441527293</v>
      </c>
      <c r="D1242" s="86" t="s">
        <v>2572</v>
      </c>
      <c r="E1242" s="86" t="b">
        <v>0</v>
      </c>
      <c r="F1242" s="86" t="b">
        <v>0</v>
      </c>
      <c r="G1242" s="86" t="b">
        <v>0</v>
      </c>
    </row>
    <row r="1243" spans="1:7" ht="15">
      <c r="A1243" s="86" t="s">
        <v>3358</v>
      </c>
      <c r="B1243" s="86">
        <v>2</v>
      </c>
      <c r="C1243" s="121">
        <v>0.0024008759441527293</v>
      </c>
      <c r="D1243" s="86" t="s">
        <v>2572</v>
      </c>
      <c r="E1243" s="86" t="b">
        <v>0</v>
      </c>
      <c r="F1243" s="86" t="b">
        <v>0</v>
      </c>
      <c r="G1243" s="86" t="b">
        <v>0</v>
      </c>
    </row>
    <row r="1244" spans="1:7" ht="15">
      <c r="A1244" s="86" t="s">
        <v>3359</v>
      </c>
      <c r="B1244" s="86">
        <v>2</v>
      </c>
      <c r="C1244" s="121">
        <v>0.0024008759441527293</v>
      </c>
      <c r="D1244" s="86" t="s">
        <v>2572</v>
      </c>
      <c r="E1244" s="86" t="b">
        <v>0</v>
      </c>
      <c r="F1244" s="86" t="b">
        <v>0</v>
      </c>
      <c r="G1244" s="86" t="b">
        <v>0</v>
      </c>
    </row>
    <row r="1245" spans="1:7" ht="15">
      <c r="A1245" s="86" t="s">
        <v>3360</v>
      </c>
      <c r="B1245" s="86">
        <v>2</v>
      </c>
      <c r="C1245" s="121">
        <v>0.0024008759441527293</v>
      </c>
      <c r="D1245" s="86" t="s">
        <v>2572</v>
      </c>
      <c r="E1245" s="86" t="b">
        <v>0</v>
      </c>
      <c r="F1245" s="86" t="b">
        <v>0</v>
      </c>
      <c r="G1245" s="86" t="b">
        <v>0</v>
      </c>
    </row>
    <row r="1246" spans="1:7" ht="15">
      <c r="A1246" s="86" t="s">
        <v>3185</v>
      </c>
      <c r="B1246" s="86">
        <v>2</v>
      </c>
      <c r="C1246" s="121">
        <v>0.0024008759441527293</v>
      </c>
      <c r="D1246" s="86" t="s">
        <v>2572</v>
      </c>
      <c r="E1246" s="86" t="b">
        <v>0</v>
      </c>
      <c r="F1246" s="86" t="b">
        <v>0</v>
      </c>
      <c r="G1246" s="86" t="b">
        <v>0</v>
      </c>
    </row>
    <row r="1247" spans="1:7" ht="15">
      <c r="A1247" s="86" t="s">
        <v>2765</v>
      </c>
      <c r="B1247" s="86">
        <v>2</v>
      </c>
      <c r="C1247" s="121">
        <v>0.0024008759441527293</v>
      </c>
      <c r="D1247" s="86" t="s">
        <v>2572</v>
      </c>
      <c r="E1247" s="86" t="b">
        <v>0</v>
      </c>
      <c r="F1247" s="86" t="b">
        <v>0</v>
      </c>
      <c r="G1247" s="86" t="b">
        <v>0</v>
      </c>
    </row>
    <row r="1248" spans="1:7" ht="15">
      <c r="A1248" s="86" t="s">
        <v>2766</v>
      </c>
      <c r="B1248" s="86">
        <v>2</v>
      </c>
      <c r="C1248" s="121">
        <v>0.0024008759441527293</v>
      </c>
      <c r="D1248" s="86" t="s">
        <v>2572</v>
      </c>
      <c r="E1248" s="86" t="b">
        <v>0</v>
      </c>
      <c r="F1248" s="86" t="b">
        <v>0</v>
      </c>
      <c r="G1248" s="86" t="b">
        <v>0</v>
      </c>
    </row>
    <row r="1249" spans="1:7" ht="15">
      <c r="A1249" s="86" t="s">
        <v>2741</v>
      </c>
      <c r="B1249" s="86">
        <v>2</v>
      </c>
      <c r="C1249" s="121">
        <v>0.0024008759441527293</v>
      </c>
      <c r="D1249" s="86" t="s">
        <v>2572</v>
      </c>
      <c r="E1249" s="86" t="b">
        <v>0</v>
      </c>
      <c r="F1249" s="86" t="b">
        <v>0</v>
      </c>
      <c r="G1249" s="86" t="b">
        <v>0</v>
      </c>
    </row>
    <row r="1250" spans="1:7" ht="15">
      <c r="A1250" s="86" t="s">
        <v>3247</v>
      </c>
      <c r="B1250" s="86">
        <v>2</v>
      </c>
      <c r="C1250" s="121">
        <v>0.0024008759441527293</v>
      </c>
      <c r="D1250" s="86" t="s">
        <v>2572</v>
      </c>
      <c r="E1250" s="86" t="b">
        <v>0</v>
      </c>
      <c r="F1250" s="86" t="b">
        <v>0</v>
      </c>
      <c r="G1250" s="86" t="b">
        <v>0</v>
      </c>
    </row>
    <row r="1251" spans="1:7" ht="15">
      <c r="A1251" s="86" t="s">
        <v>3361</v>
      </c>
      <c r="B1251" s="86">
        <v>2</v>
      </c>
      <c r="C1251" s="121">
        <v>0.0024008759441527293</v>
      </c>
      <c r="D1251" s="86" t="s">
        <v>2572</v>
      </c>
      <c r="E1251" s="86" t="b">
        <v>0</v>
      </c>
      <c r="F1251" s="86" t="b">
        <v>0</v>
      </c>
      <c r="G1251" s="86" t="b">
        <v>0</v>
      </c>
    </row>
    <row r="1252" spans="1:7" ht="15">
      <c r="A1252" s="86" t="s">
        <v>3362</v>
      </c>
      <c r="B1252" s="86">
        <v>2</v>
      </c>
      <c r="C1252" s="121">
        <v>0.0024008759441527293</v>
      </c>
      <c r="D1252" s="86" t="s">
        <v>2572</v>
      </c>
      <c r="E1252" s="86" t="b">
        <v>0</v>
      </c>
      <c r="F1252" s="86" t="b">
        <v>0</v>
      </c>
      <c r="G1252" s="86" t="b">
        <v>0</v>
      </c>
    </row>
    <row r="1253" spans="1:7" ht="15">
      <c r="A1253" s="86" t="s">
        <v>3237</v>
      </c>
      <c r="B1253" s="86">
        <v>2</v>
      </c>
      <c r="C1253" s="121">
        <v>0.0024008759441527293</v>
      </c>
      <c r="D1253" s="86" t="s">
        <v>2572</v>
      </c>
      <c r="E1253" s="86" t="b">
        <v>0</v>
      </c>
      <c r="F1253" s="86" t="b">
        <v>0</v>
      </c>
      <c r="G1253" s="86" t="b">
        <v>0</v>
      </c>
    </row>
    <row r="1254" spans="1:7" ht="15">
      <c r="A1254" s="86" t="s">
        <v>3207</v>
      </c>
      <c r="B1254" s="86">
        <v>2</v>
      </c>
      <c r="C1254" s="121">
        <v>0.0024008759441527293</v>
      </c>
      <c r="D1254" s="86" t="s">
        <v>2572</v>
      </c>
      <c r="E1254" s="86" t="b">
        <v>0</v>
      </c>
      <c r="F1254" s="86" t="b">
        <v>0</v>
      </c>
      <c r="G1254" s="86" t="b">
        <v>0</v>
      </c>
    </row>
    <row r="1255" spans="1:7" ht="15">
      <c r="A1255" s="86" t="s">
        <v>2713</v>
      </c>
      <c r="B1255" s="86">
        <v>37</v>
      </c>
      <c r="C1255" s="121">
        <v>0</v>
      </c>
      <c r="D1255" s="86" t="s">
        <v>2573</v>
      </c>
      <c r="E1255" s="86" t="b">
        <v>0</v>
      </c>
      <c r="F1255" s="86" t="b">
        <v>0</v>
      </c>
      <c r="G1255" s="86" t="b">
        <v>0</v>
      </c>
    </row>
    <row r="1256" spans="1:7" ht="15">
      <c r="A1256" s="86" t="s">
        <v>2716</v>
      </c>
      <c r="B1256" s="86">
        <v>26</v>
      </c>
      <c r="C1256" s="121">
        <v>0.010769198266994113</v>
      </c>
      <c r="D1256" s="86" t="s">
        <v>2573</v>
      </c>
      <c r="E1256" s="86" t="b">
        <v>0</v>
      </c>
      <c r="F1256" s="86" t="b">
        <v>0</v>
      </c>
      <c r="G1256" s="86" t="b">
        <v>0</v>
      </c>
    </row>
    <row r="1257" spans="1:7" ht="15">
      <c r="A1257" s="86" t="s">
        <v>2722</v>
      </c>
      <c r="B1257" s="86">
        <v>19</v>
      </c>
      <c r="C1257" s="121">
        <v>0.007300686292475199</v>
      </c>
      <c r="D1257" s="86" t="s">
        <v>2573</v>
      </c>
      <c r="E1257" s="86" t="b">
        <v>0</v>
      </c>
      <c r="F1257" s="86" t="b">
        <v>0</v>
      </c>
      <c r="G1257" s="86" t="b">
        <v>0</v>
      </c>
    </row>
    <row r="1258" spans="1:7" ht="15">
      <c r="A1258" s="86" t="s">
        <v>2715</v>
      </c>
      <c r="B1258" s="86">
        <v>16</v>
      </c>
      <c r="C1258" s="121">
        <v>0.009589243029056107</v>
      </c>
      <c r="D1258" s="86" t="s">
        <v>2573</v>
      </c>
      <c r="E1258" s="86" t="b">
        <v>0</v>
      </c>
      <c r="F1258" s="86" t="b">
        <v>0</v>
      </c>
      <c r="G1258" s="86" t="b">
        <v>0</v>
      </c>
    </row>
    <row r="1259" spans="1:7" ht="15">
      <c r="A1259" s="86" t="s">
        <v>2714</v>
      </c>
      <c r="B1259" s="86">
        <v>14</v>
      </c>
      <c r="C1259" s="121">
        <v>0.010593361000057701</v>
      </c>
      <c r="D1259" s="86" t="s">
        <v>2573</v>
      </c>
      <c r="E1259" s="86" t="b">
        <v>0</v>
      </c>
      <c r="F1259" s="86" t="b">
        <v>0</v>
      </c>
      <c r="G1259" s="86" t="b">
        <v>0</v>
      </c>
    </row>
    <row r="1260" spans="1:7" ht="15">
      <c r="A1260" s="86" t="s">
        <v>2725</v>
      </c>
      <c r="B1260" s="86">
        <v>13</v>
      </c>
      <c r="C1260" s="121">
        <v>0.009836692357196438</v>
      </c>
      <c r="D1260" s="86" t="s">
        <v>2573</v>
      </c>
      <c r="E1260" s="86" t="b">
        <v>0</v>
      </c>
      <c r="F1260" s="86" t="b">
        <v>0</v>
      </c>
      <c r="G1260" s="86" t="b">
        <v>0</v>
      </c>
    </row>
    <row r="1261" spans="1:7" ht="15">
      <c r="A1261" s="86" t="s">
        <v>2719</v>
      </c>
      <c r="B1261" s="86">
        <v>12</v>
      </c>
      <c r="C1261" s="121">
        <v>0.0066760474814931085</v>
      </c>
      <c r="D1261" s="86" t="s">
        <v>2573</v>
      </c>
      <c r="E1261" s="86" t="b">
        <v>0</v>
      </c>
      <c r="F1261" s="86" t="b">
        <v>0</v>
      </c>
      <c r="G1261" s="86" t="b">
        <v>0</v>
      </c>
    </row>
    <row r="1262" spans="1:7" ht="15">
      <c r="A1262" s="86" t="s">
        <v>288</v>
      </c>
      <c r="B1262" s="86">
        <v>11</v>
      </c>
      <c r="C1262" s="121">
        <v>0.0065926045824760745</v>
      </c>
      <c r="D1262" s="86" t="s">
        <v>2573</v>
      </c>
      <c r="E1262" s="86" t="b">
        <v>0</v>
      </c>
      <c r="F1262" s="86" t="b">
        <v>0</v>
      </c>
      <c r="G1262" s="86" t="b">
        <v>0</v>
      </c>
    </row>
    <row r="1263" spans="1:7" ht="15">
      <c r="A1263" s="86" t="s">
        <v>2733</v>
      </c>
      <c r="B1263" s="86">
        <v>10</v>
      </c>
      <c r="C1263" s="121">
        <v>0.006464183436484585</v>
      </c>
      <c r="D1263" s="86" t="s">
        <v>2573</v>
      </c>
      <c r="E1263" s="86" t="b">
        <v>0</v>
      </c>
      <c r="F1263" s="86" t="b">
        <v>0</v>
      </c>
      <c r="G1263" s="86" t="b">
        <v>0</v>
      </c>
    </row>
    <row r="1264" spans="1:7" ht="15">
      <c r="A1264" s="86" t="s">
        <v>2734</v>
      </c>
      <c r="B1264" s="86">
        <v>9</v>
      </c>
      <c r="C1264" s="121">
        <v>0.006286271822126315</v>
      </c>
      <c r="D1264" s="86" t="s">
        <v>2573</v>
      </c>
      <c r="E1264" s="86" t="b">
        <v>0</v>
      </c>
      <c r="F1264" s="86" t="b">
        <v>0</v>
      </c>
      <c r="G1264" s="86" t="b">
        <v>0</v>
      </c>
    </row>
    <row r="1265" spans="1:7" ht="15">
      <c r="A1265" s="86" t="s">
        <v>3191</v>
      </c>
      <c r="B1265" s="86">
        <v>9</v>
      </c>
      <c r="C1265" s="121">
        <v>0.006286271822126315</v>
      </c>
      <c r="D1265" s="86" t="s">
        <v>2573</v>
      </c>
      <c r="E1265" s="86" t="b">
        <v>0</v>
      </c>
      <c r="F1265" s="86" t="b">
        <v>0</v>
      </c>
      <c r="G1265" s="86" t="b">
        <v>0</v>
      </c>
    </row>
    <row r="1266" spans="1:7" ht="15">
      <c r="A1266" s="86" t="s">
        <v>238</v>
      </c>
      <c r="B1266" s="86">
        <v>9</v>
      </c>
      <c r="C1266" s="121">
        <v>0.006286271822126315</v>
      </c>
      <c r="D1266" s="86" t="s">
        <v>2573</v>
      </c>
      <c r="E1266" s="86" t="b">
        <v>0</v>
      </c>
      <c r="F1266" s="86" t="b">
        <v>0</v>
      </c>
      <c r="G1266" s="86" t="b">
        <v>0</v>
      </c>
    </row>
    <row r="1267" spans="1:7" ht="15">
      <c r="A1267" s="86" t="s">
        <v>3205</v>
      </c>
      <c r="B1267" s="86">
        <v>9</v>
      </c>
      <c r="C1267" s="121">
        <v>0.006286271822126315</v>
      </c>
      <c r="D1267" s="86" t="s">
        <v>2573</v>
      </c>
      <c r="E1267" s="86" t="b">
        <v>0</v>
      </c>
      <c r="F1267" s="86" t="b">
        <v>0</v>
      </c>
      <c r="G1267" s="86" t="b">
        <v>0</v>
      </c>
    </row>
    <row r="1268" spans="1:7" ht="15">
      <c r="A1268" s="86" t="s">
        <v>2730</v>
      </c>
      <c r="B1268" s="86">
        <v>8</v>
      </c>
      <c r="C1268" s="121">
        <v>0.006581148432789425</v>
      </c>
      <c r="D1268" s="86" t="s">
        <v>2573</v>
      </c>
      <c r="E1268" s="86" t="b">
        <v>0</v>
      </c>
      <c r="F1268" s="86" t="b">
        <v>0</v>
      </c>
      <c r="G1268" s="86" t="b">
        <v>0</v>
      </c>
    </row>
    <row r="1269" spans="1:7" ht="15">
      <c r="A1269" s="86" t="s">
        <v>293</v>
      </c>
      <c r="B1269" s="86">
        <v>8</v>
      </c>
      <c r="C1269" s="121">
        <v>0.006053349142890115</v>
      </c>
      <c r="D1269" s="86" t="s">
        <v>2573</v>
      </c>
      <c r="E1269" s="86" t="b">
        <v>0</v>
      </c>
      <c r="F1269" s="86" t="b">
        <v>0</v>
      </c>
      <c r="G1269" s="86" t="b">
        <v>0</v>
      </c>
    </row>
    <row r="1270" spans="1:7" ht="15">
      <c r="A1270" s="86" t="s">
        <v>3155</v>
      </c>
      <c r="B1270" s="86">
        <v>8</v>
      </c>
      <c r="C1270" s="121">
        <v>0.006053349142890115</v>
      </c>
      <c r="D1270" s="86" t="s">
        <v>2573</v>
      </c>
      <c r="E1270" s="86" t="b">
        <v>0</v>
      </c>
      <c r="F1270" s="86" t="b">
        <v>0</v>
      </c>
      <c r="G1270" s="86" t="b">
        <v>0</v>
      </c>
    </row>
    <row r="1271" spans="1:7" ht="15">
      <c r="A1271" s="86" t="s">
        <v>2751</v>
      </c>
      <c r="B1271" s="86">
        <v>8</v>
      </c>
      <c r="C1271" s="121">
        <v>0.006053349142890115</v>
      </c>
      <c r="D1271" s="86" t="s">
        <v>2573</v>
      </c>
      <c r="E1271" s="86" t="b">
        <v>0</v>
      </c>
      <c r="F1271" s="86" t="b">
        <v>0</v>
      </c>
      <c r="G1271" s="86" t="b">
        <v>0</v>
      </c>
    </row>
    <row r="1272" spans="1:7" ht="15">
      <c r="A1272" s="86" t="s">
        <v>3154</v>
      </c>
      <c r="B1272" s="86">
        <v>8</v>
      </c>
      <c r="C1272" s="121">
        <v>0.006053349142890115</v>
      </c>
      <c r="D1272" s="86" t="s">
        <v>2573</v>
      </c>
      <c r="E1272" s="86" t="b">
        <v>0</v>
      </c>
      <c r="F1272" s="86" t="b">
        <v>0</v>
      </c>
      <c r="G1272" s="86" t="b">
        <v>0</v>
      </c>
    </row>
    <row r="1273" spans="1:7" ht="15">
      <c r="A1273" s="86" t="s">
        <v>3160</v>
      </c>
      <c r="B1273" s="86">
        <v>7</v>
      </c>
      <c r="C1273" s="121">
        <v>0.005758504878690747</v>
      </c>
      <c r="D1273" s="86" t="s">
        <v>2573</v>
      </c>
      <c r="E1273" s="86" t="b">
        <v>0</v>
      </c>
      <c r="F1273" s="86" t="b">
        <v>0</v>
      </c>
      <c r="G1273" s="86" t="b">
        <v>0</v>
      </c>
    </row>
    <row r="1274" spans="1:7" ht="15">
      <c r="A1274" s="86" t="s">
        <v>3186</v>
      </c>
      <c r="B1274" s="86">
        <v>7</v>
      </c>
      <c r="C1274" s="121">
        <v>0.005758504878690747</v>
      </c>
      <c r="D1274" s="86" t="s">
        <v>2573</v>
      </c>
      <c r="E1274" s="86" t="b">
        <v>0</v>
      </c>
      <c r="F1274" s="86" t="b">
        <v>0</v>
      </c>
      <c r="G1274" s="86" t="b">
        <v>0</v>
      </c>
    </row>
    <row r="1275" spans="1:7" ht="15">
      <c r="A1275" s="86" t="s">
        <v>2765</v>
      </c>
      <c r="B1275" s="86">
        <v>7</v>
      </c>
      <c r="C1275" s="121">
        <v>0.005758504878690747</v>
      </c>
      <c r="D1275" s="86" t="s">
        <v>2573</v>
      </c>
      <c r="E1275" s="86" t="b">
        <v>0</v>
      </c>
      <c r="F1275" s="86" t="b">
        <v>0</v>
      </c>
      <c r="G1275" s="86" t="b">
        <v>0</v>
      </c>
    </row>
    <row r="1276" spans="1:7" ht="15">
      <c r="A1276" s="86" t="s">
        <v>3157</v>
      </c>
      <c r="B1276" s="86">
        <v>7</v>
      </c>
      <c r="C1276" s="121">
        <v>0.007693961466636209</v>
      </c>
      <c r="D1276" s="86" t="s">
        <v>2573</v>
      </c>
      <c r="E1276" s="86" t="b">
        <v>0</v>
      </c>
      <c r="F1276" s="86" t="b">
        <v>0</v>
      </c>
      <c r="G1276" s="86" t="b">
        <v>0</v>
      </c>
    </row>
    <row r="1277" spans="1:7" ht="15">
      <c r="A1277" s="86" t="s">
        <v>2729</v>
      </c>
      <c r="B1277" s="86">
        <v>6</v>
      </c>
      <c r="C1277" s="121">
        <v>0.005392835997838576</v>
      </c>
      <c r="D1277" s="86" t="s">
        <v>2573</v>
      </c>
      <c r="E1277" s="86" t="b">
        <v>0</v>
      </c>
      <c r="F1277" s="86" t="b">
        <v>0</v>
      </c>
      <c r="G1277" s="86" t="b">
        <v>0</v>
      </c>
    </row>
    <row r="1278" spans="1:7" ht="15">
      <c r="A1278" s="86" t="s">
        <v>2720</v>
      </c>
      <c r="B1278" s="86">
        <v>6</v>
      </c>
      <c r="C1278" s="121">
        <v>0.005933322318982773</v>
      </c>
      <c r="D1278" s="86" t="s">
        <v>2573</v>
      </c>
      <c r="E1278" s="86" t="b">
        <v>0</v>
      </c>
      <c r="F1278" s="86" t="b">
        <v>0</v>
      </c>
      <c r="G1278" s="86" t="b">
        <v>0</v>
      </c>
    </row>
    <row r="1279" spans="1:7" ht="15">
      <c r="A1279" s="86" t="s">
        <v>2723</v>
      </c>
      <c r="B1279" s="86">
        <v>6</v>
      </c>
      <c r="C1279" s="121">
        <v>0.005392835997838576</v>
      </c>
      <c r="D1279" s="86" t="s">
        <v>2573</v>
      </c>
      <c r="E1279" s="86" t="b">
        <v>0</v>
      </c>
      <c r="F1279" s="86" t="b">
        <v>0</v>
      </c>
      <c r="G1279" s="86" t="b">
        <v>0</v>
      </c>
    </row>
    <row r="1280" spans="1:7" ht="15">
      <c r="A1280" s="86" t="s">
        <v>3193</v>
      </c>
      <c r="B1280" s="86">
        <v>6</v>
      </c>
      <c r="C1280" s="121">
        <v>0.005392835997838576</v>
      </c>
      <c r="D1280" s="86" t="s">
        <v>2573</v>
      </c>
      <c r="E1280" s="86" t="b">
        <v>0</v>
      </c>
      <c r="F1280" s="86" t="b">
        <v>0</v>
      </c>
      <c r="G1280" s="86" t="b">
        <v>0</v>
      </c>
    </row>
    <row r="1281" spans="1:7" ht="15">
      <c r="A1281" s="86" t="s">
        <v>2717</v>
      </c>
      <c r="B1281" s="86">
        <v>6</v>
      </c>
      <c r="C1281" s="121">
        <v>0.005392835997838576</v>
      </c>
      <c r="D1281" s="86" t="s">
        <v>2573</v>
      </c>
      <c r="E1281" s="86" t="b">
        <v>0</v>
      </c>
      <c r="F1281" s="86" t="b">
        <v>0</v>
      </c>
      <c r="G1281" s="86" t="b">
        <v>0</v>
      </c>
    </row>
    <row r="1282" spans="1:7" ht="15">
      <c r="A1282" s="86" t="s">
        <v>2766</v>
      </c>
      <c r="B1282" s="86">
        <v>6</v>
      </c>
      <c r="C1282" s="121">
        <v>0.005392835997838576</v>
      </c>
      <c r="D1282" s="86" t="s">
        <v>2573</v>
      </c>
      <c r="E1282" s="86" t="b">
        <v>0</v>
      </c>
      <c r="F1282" s="86" t="b">
        <v>0</v>
      </c>
      <c r="G1282" s="86" t="b">
        <v>0</v>
      </c>
    </row>
    <row r="1283" spans="1:7" ht="15">
      <c r="A1283" s="86" t="s">
        <v>2741</v>
      </c>
      <c r="B1283" s="86">
        <v>6</v>
      </c>
      <c r="C1283" s="121">
        <v>0.005392835997838576</v>
      </c>
      <c r="D1283" s="86" t="s">
        <v>2573</v>
      </c>
      <c r="E1283" s="86" t="b">
        <v>0</v>
      </c>
      <c r="F1283" s="86" t="b">
        <v>0</v>
      </c>
      <c r="G1283" s="86" t="b">
        <v>0</v>
      </c>
    </row>
    <row r="1284" spans="1:7" ht="15">
      <c r="A1284" s="86" t="s">
        <v>3192</v>
      </c>
      <c r="B1284" s="86">
        <v>5</v>
      </c>
      <c r="C1284" s="121">
        <v>0.004944435265818978</v>
      </c>
      <c r="D1284" s="86" t="s">
        <v>2573</v>
      </c>
      <c r="E1284" s="86" t="b">
        <v>0</v>
      </c>
      <c r="F1284" s="86" t="b">
        <v>0</v>
      </c>
      <c r="G1284" s="86" t="b">
        <v>0</v>
      </c>
    </row>
    <row r="1285" spans="1:7" ht="15">
      <c r="A1285" s="86" t="s">
        <v>3201</v>
      </c>
      <c r="B1285" s="86">
        <v>5</v>
      </c>
      <c r="C1285" s="121">
        <v>0.004944435265818978</v>
      </c>
      <c r="D1285" s="86" t="s">
        <v>2573</v>
      </c>
      <c r="E1285" s="86" t="b">
        <v>0</v>
      </c>
      <c r="F1285" s="86" t="b">
        <v>0</v>
      </c>
      <c r="G1285" s="86" t="b">
        <v>0</v>
      </c>
    </row>
    <row r="1286" spans="1:7" ht="15">
      <c r="A1286" s="86" t="s">
        <v>3221</v>
      </c>
      <c r="B1286" s="86">
        <v>5</v>
      </c>
      <c r="C1286" s="121">
        <v>0.004944435265818978</v>
      </c>
      <c r="D1286" s="86" t="s">
        <v>2573</v>
      </c>
      <c r="E1286" s="86" t="b">
        <v>0</v>
      </c>
      <c r="F1286" s="86" t="b">
        <v>0</v>
      </c>
      <c r="G1286" s="86" t="b">
        <v>0</v>
      </c>
    </row>
    <row r="1287" spans="1:7" ht="15">
      <c r="A1287" s="86" t="s">
        <v>2726</v>
      </c>
      <c r="B1287" s="86">
        <v>5</v>
      </c>
      <c r="C1287" s="121">
        <v>0.004944435265818978</v>
      </c>
      <c r="D1287" s="86" t="s">
        <v>2573</v>
      </c>
      <c r="E1287" s="86" t="b">
        <v>0</v>
      </c>
      <c r="F1287" s="86" t="b">
        <v>0</v>
      </c>
      <c r="G1287" s="86" t="b">
        <v>0</v>
      </c>
    </row>
    <row r="1288" spans="1:7" ht="15">
      <c r="A1288" s="86" t="s">
        <v>3307</v>
      </c>
      <c r="B1288" s="86">
        <v>5</v>
      </c>
      <c r="C1288" s="121">
        <v>0.004944435265818978</v>
      </c>
      <c r="D1288" s="86" t="s">
        <v>2573</v>
      </c>
      <c r="E1288" s="86" t="b">
        <v>0</v>
      </c>
      <c r="F1288" s="86" t="b">
        <v>0</v>
      </c>
      <c r="G1288" s="86" t="b">
        <v>0</v>
      </c>
    </row>
    <row r="1289" spans="1:7" ht="15">
      <c r="A1289" s="86" t="s">
        <v>3308</v>
      </c>
      <c r="B1289" s="86">
        <v>5</v>
      </c>
      <c r="C1289" s="121">
        <v>0.004944435265818978</v>
      </c>
      <c r="D1289" s="86" t="s">
        <v>2573</v>
      </c>
      <c r="E1289" s="86" t="b">
        <v>0</v>
      </c>
      <c r="F1289" s="86" t="b">
        <v>0</v>
      </c>
      <c r="G1289" s="86" t="b">
        <v>0</v>
      </c>
    </row>
    <row r="1290" spans="1:7" ht="15">
      <c r="A1290" s="86" t="s">
        <v>3255</v>
      </c>
      <c r="B1290" s="86">
        <v>5</v>
      </c>
      <c r="C1290" s="121">
        <v>0.004944435265818978</v>
      </c>
      <c r="D1290" s="86" t="s">
        <v>2573</v>
      </c>
      <c r="E1290" s="86" t="b">
        <v>0</v>
      </c>
      <c r="F1290" s="86" t="b">
        <v>0</v>
      </c>
      <c r="G1290" s="86" t="b">
        <v>0</v>
      </c>
    </row>
    <row r="1291" spans="1:7" ht="15">
      <c r="A1291" s="86" t="s">
        <v>3309</v>
      </c>
      <c r="B1291" s="86">
        <v>5</v>
      </c>
      <c r="C1291" s="121">
        <v>0.004944435265818978</v>
      </c>
      <c r="D1291" s="86" t="s">
        <v>2573</v>
      </c>
      <c r="E1291" s="86" t="b">
        <v>0</v>
      </c>
      <c r="F1291" s="86" t="b">
        <v>0</v>
      </c>
      <c r="G1291" s="86" t="b">
        <v>0</v>
      </c>
    </row>
    <row r="1292" spans="1:7" ht="15">
      <c r="A1292" s="86" t="s">
        <v>3310</v>
      </c>
      <c r="B1292" s="86">
        <v>5</v>
      </c>
      <c r="C1292" s="121">
        <v>0.004944435265818978</v>
      </c>
      <c r="D1292" s="86" t="s">
        <v>2573</v>
      </c>
      <c r="E1292" s="86" t="b">
        <v>0</v>
      </c>
      <c r="F1292" s="86" t="b">
        <v>0</v>
      </c>
      <c r="G1292" s="86" t="b">
        <v>0</v>
      </c>
    </row>
    <row r="1293" spans="1:7" ht="15">
      <c r="A1293" s="86" t="s">
        <v>3267</v>
      </c>
      <c r="B1293" s="86">
        <v>5</v>
      </c>
      <c r="C1293" s="121">
        <v>0.004944435265818978</v>
      </c>
      <c r="D1293" s="86" t="s">
        <v>2573</v>
      </c>
      <c r="E1293" s="86" t="b">
        <v>0</v>
      </c>
      <c r="F1293" s="86" t="b">
        <v>0</v>
      </c>
      <c r="G1293" s="86" t="b">
        <v>0</v>
      </c>
    </row>
    <row r="1294" spans="1:7" ht="15">
      <c r="A1294" s="86" t="s">
        <v>3268</v>
      </c>
      <c r="B1294" s="86">
        <v>5</v>
      </c>
      <c r="C1294" s="121">
        <v>0.004944435265818978</v>
      </c>
      <c r="D1294" s="86" t="s">
        <v>2573</v>
      </c>
      <c r="E1294" s="86" t="b">
        <v>0</v>
      </c>
      <c r="F1294" s="86" t="b">
        <v>0</v>
      </c>
      <c r="G1294" s="86" t="b">
        <v>0</v>
      </c>
    </row>
    <row r="1295" spans="1:7" ht="15">
      <c r="A1295" s="86" t="s">
        <v>3209</v>
      </c>
      <c r="B1295" s="86">
        <v>5</v>
      </c>
      <c r="C1295" s="121">
        <v>0.004944435265818978</v>
      </c>
      <c r="D1295" s="86" t="s">
        <v>2573</v>
      </c>
      <c r="E1295" s="86" t="b">
        <v>0</v>
      </c>
      <c r="F1295" s="86" t="b">
        <v>0</v>
      </c>
      <c r="G1295" s="86" t="b">
        <v>0</v>
      </c>
    </row>
    <row r="1296" spans="1:7" ht="15">
      <c r="A1296" s="86" t="s">
        <v>3311</v>
      </c>
      <c r="B1296" s="86">
        <v>5</v>
      </c>
      <c r="C1296" s="121">
        <v>0.004944435265818978</v>
      </c>
      <c r="D1296" s="86" t="s">
        <v>2573</v>
      </c>
      <c r="E1296" s="86" t="b">
        <v>0</v>
      </c>
      <c r="F1296" s="86" t="b">
        <v>0</v>
      </c>
      <c r="G1296" s="86" t="b">
        <v>0</v>
      </c>
    </row>
    <row r="1297" spans="1:7" ht="15">
      <c r="A1297" s="86" t="s">
        <v>3312</v>
      </c>
      <c r="B1297" s="86">
        <v>5</v>
      </c>
      <c r="C1297" s="121">
        <v>0.004944435265818978</v>
      </c>
      <c r="D1297" s="86" t="s">
        <v>2573</v>
      </c>
      <c r="E1297" s="86" t="b">
        <v>0</v>
      </c>
      <c r="F1297" s="86" t="b">
        <v>0</v>
      </c>
      <c r="G1297" s="86" t="b">
        <v>0</v>
      </c>
    </row>
    <row r="1298" spans="1:7" ht="15">
      <c r="A1298" s="86" t="s">
        <v>3313</v>
      </c>
      <c r="B1298" s="86">
        <v>5</v>
      </c>
      <c r="C1298" s="121">
        <v>0.004944435265818978</v>
      </c>
      <c r="D1298" s="86" t="s">
        <v>2573</v>
      </c>
      <c r="E1298" s="86" t="b">
        <v>0</v>
      </c>
      <c r="F1298" s="86" t="b">
        <v>0</v>
      </c>
      <c r="G1298" s="86" t="b">
        <v>0</v>
      </c>
    </row>
    <row r="1299" spans="1:7" ht="15">
      <c r="A1299" s="86" t="s">
        <v>3314</v>
      </c>
      <c r="B1299" s="86">
        <v>5</v>
      </c>
      <c r="C1299" s="121">
        <v>0.004944435265818978</v>
      </c>
      <c r="D1299" s="86" t="s">
        <v>2573</v>
      </c>
      <c r="E1299" s="86" t="b">
        <v>0</v>
      </c>
      <c r="F1299" s="86" t="b">
        <v>0</v>
      </c>
      <c r="G1299" s="86" t="b">
        <v>0</v>
      </c>
    </row>
    <row r="1300" spans="1:7" ht="15">
      <c r="A1300" s="86" t="s">
        <v>3271</v>
      </c>
      <c r="B1300" s="86">
        <v>5</v>
      </c>
      <c r="C1300" s="121">
        <v>0.004944435265818978</v>
      </c>
      <c r="D1300" s="86" t="s">
        <v>2573</v>
      </c>
      <c r="E1300" s="86" t="b">
        <v>0</v>
      </c>
      <c r="F1300" s="86" t="b">
        <v>0</v>
      </c>
      <c r="G1300" s="86" t="b">
        <v>0</v>
      </c>
    </row>
    <row r="1301" spans="1:7" ht="15">
      <c r="A1301" s="86" t="s">
        <v>3315</v>
      </c>
      <c r="B1301" s="86">
        <v>5</v>
      </c>
      <c r="C1301" s="121">
        <v>0.004944435265818978</v>
      </c>
      <c r="D1301" s="86" t="s">
        <v>2573</v>
      </c>
      <c r="E1301" s="86" t="b">
        <v>0</v>
      </c>
      <c r="F1301" s="86" t="b">
        <v>0</v>
      </c>
      <c r="G1301" s="86" t="b">
        <v>0</v>
      </c>
    </row>
    <row r="1302" spans="1:7" ht="15">
      <c r="A1302" s="86" t="s">
        <v>3316</v>
      </c>
      <c r="B1302" s="86">
        <v>5</v>
      </c>
      <c r="C1302" s="121">
        <v>0.004944435265818978</v>
      </c>
      <c r="D1302" s="86" t="s">
        <v>2573</v>
      </c>
      <c r="E1302" s="86" t="b">
        <v>0</v>
      </c>
      <c r="F1302" s="86" t="b">
        <v>0</v>
      </c>
      <c r="G1302" s="86" t="b">
        <v>0</v>
      </c>
    </row>
    <row r="1303" spans="1:7" ht="15">
      <c r="A1303" s="86" t="s">
        <v>3317</v>
      </c>
      <c r="B1303" s="86">
        <v>5</v>
      </c>
      <c r="C1303" s="121">
        <v>0.004944435265818978</v>
      </c>
      <c r="D1303" s="86" t="s">
        <v>2573</v>
      </c>
      <c r="E1303" s="86" t="b">
        <v>0</v>
      </c>
      <c r="F1303" s="86" t="b">
        <v>0</v>
      </c>
      <c r="G1303" s="86" t="b">
        <v>0</v>
      </c>
    </row>
    <row r="1304" spans="1:7" ht="15">
      <c r="A1304" s="86" t="s">
        <v>3318</v>
      </c>
      <c r="B1304" s="86">
        <v>5</v>
      </c>
      <c r="C1304" s="121">
        <v>0.004944435265818978</v>
      </c>
      <c r="D1304" s="86" t="s">
        <v>2573</v>
      </c>
      <c r="E1304" s="86" t="b">
        <v>1</v>
      </c>
      <c r="F1304" s="86" t="b">
        <v>0</v>
      </c>
      <c r="G1304" s="86" t="b">
        <v>0</v>
      </c>
    </row>
    <row r="1305" spans="1:7" ht="15">
      <c r="A1305" s="86" t="s">
        <v>2763</v>
      </c>
      <c r="B1305" s="86">
        <v>4</v>
      </c>
      <c r="C1305" s="121">
        <v>0.004396549409506405</v>
      </c>
      <c r="D1305" s="86" t="s">
        <v>2573</v>
      </c>
      <c r="E1305" s="86" t="b">
        <v>0</v>
      </c>
      <c r="F1305" s="86" t="b">
        <v>0</v>
      </c>
      <c r="G1305" s="86" t="b">
        <v>0</v>
      </c>
    </row>
    <row r="1306" spans="1:7" ht="15">
      <c r="A1306" s="86" t="s">
        <v>3158</v>
      </c>
      <c r="B1306" s="86">
        <v>4</v>
      </c>
      <c r="C1306" s="121">
        <v>0.004396549409506405</v>
      </c>
      <c r="D1306" s="86" t="s">
        <v>2573</v>
      </c>
      <c r="E1306" s="86" t="b">
        <v>0</v>
      </c>
      <c r="F1306" s="86" t="b">
        <v>0</v>
      </c>
      <c r="G1306" s="86" t="b">
        <v>0</v>
      </c>
    </row>
    <row r="1307" spans="1:7" ht="15">
      <c r="A1307" s="86" t="s">
        <v>3337</v>
      </c>
      <c r="B1307" s="86">
        <v>4</v>
      </c>
      <c r="C1307" s="121">
        <v>0.004396549409506405</v>
      </c>
      <c r="D1307" s="86" t="s">
        <v>2573</v>
      </c>
      <c r="E1307" s="86" t="b">
        <v>0</v>
      </c>
      <c r="F1307" s="86" t="b">
        <v>0</v>
      </c>
      <c r="G1307" s="86" t="b">
        <v>0</v>
      </c>
    </row>
    <row r="1308" spans="1:7" ht="15">
      <c r="A1308" s="86" t="s">
        <v>3284</v>
      </c>
      <c r="B1308" s="86">
        <v>4</v>
      </c>
      <c r="C1308" s="121">
        <v>0.004396549409506405</v>
      </c>
      <c r="D1308" s="86" t="s">
        <v>2573</v>
      </c>
      <c r="E1308" s="86" t="b">
        <v>0</v>
      </c>
      <c r="F1308" s="86" t="b">
        <v>0</v>
      </c>
      <c r="G1308" s="86" t="b">
        <v>0</v>
      </c>
    </row>
    <row r="1309" spans="1:7" ht="15">
      <c r="A1309" s="86" t="s">
        <v>2753</v>
      </c>
      <c r="B1309" s="86">
        <v>4</v>
      </c>
      <c r="C1309" s="121">
        <v>0.004396549409506405</v>
      </c>
      <c r="D1309" s="86" t="s">
        <v>2573</v>
      </c>
      <c r="E1309" s="86" t="b">
        <v>0</v>
      </c>
      <c r="F1309" s="86" t="b">
        <v>0</v>
      </c>
      <c r="G1309" s="86" t="b">
        <v>0</v>
      </c>
    </row>
    <row r="1310" spans="1:7" ht="15">
      <c r="A1310" s="86" t="s">
        <v>3207</v>
      </c>
      <c r="B1310" s="86">
        <v>4</v>
      </c>
      <c r="C1310" s="121">
        <v>0.004396549409506405</v>
      </c>
      <c r="D1310" s="86" t="s">
        <v>2573</v>
      </c>
      <c r="E1310" s="86" t="b">
        <v>0</v>
      </c>
      <c r="F1310" s="86" t="b">
        <v>0</v>
      </c>
      <c r="G1310" s="86" t="b">
        <v>0</v>
      </c>
    </row>
    <row r="1311" spans="1:7" ht="15">
      <c r="A1311" s="86" t="s">
        <v>2727</v>
      </c>
      <c r="B1311" s="86">
        <v>4</v>
      </c>
      <c r="C1311" s="121">
        <v>0.004396549409506405</v>
      </c>
      <c r="D1311" s="86" t="s">
        <v>2573</v>
      </c>
      <c r="E1311" s="86" t="b">
        <v>0</v>
      </c>
      <c r="F1311" s="86" t="b">
        <v>0</v>
      </c>
      <c r="G1311" s="86" t="b">
        <v>0</v>
      </c>
    </row>
    <row r="1312" spans="1:7" ht="15">
      <c r="A1312" s="86" t="s">
        <v>3210</v>
      </c>
      <c r="B1312" s="86">
        <v>4</v>
      </c>
      <c r="C1312" s="121">
        <v>0.004396549409506405</v>
      </c>
      <c r="D1312" s="86" t="s">
        <v>2573</v>
      </c>
      <c r="E1312" s="86" t="b">
        <v>0</v>
      </c>
      <c r="F1312" s="86" t="b">
        <v>0</v>
      </c>
      <c r="G1312" s="86" t="b">
        <v>0</v>
      </c>
    </row>
    <row r="1313" spans="1:7" ht="15">
      <c r="A1313" s="86" t="s">
        <v>3236</v>
      </c>
      <c r="B1313" s="86">
        <v>4</v>
      </c>
      <c r="C1313" s="121">
        <v>0.004396549409506405</v>
      </c>
      <c r="D1313" s="86" t="s">
        <v>2573</v>
      </c>
      <c r="E1313" s="86" t="b">
        <v>0</v>
      </c>
      <c r="F1313" s="86" t="b">
        <v>0</v>
      </c>
      <c r="G1313" s="86" t="b">
        <v>0</v>
      </c>
    </row>
    <row r="1314" spans="1:7" ht="15">
      <c r="A1314" s="86" t="s">
        <v>3371</v>
      </c>
      <c r="B1314" s="86">
        <v>4</v>
      </c>
      <c r="C1314" s="121">
        <v>0.004396549409506405</v>
      </c>
      <c r="D1314" s="86" t="s">
        <v>2573</v>
      </c>
      <c r="E1314" s="86" t="b">
        <v>0</v>
      </c>
      <c r="F1314" s="86" t="b">
        <v>0</v>
      </c>
      <c r="G1314" s="86" t="b">
        <v>0</v>
      </c>
    </row>
    <row r="1315" spans="1:7" ht="15">
      <c r="A1315" s="86" t="s">
        <v>3278</v>
      </c>
      <c r="B1315" s="86">
        <v>4</v>
      </c>
      <c r="C1315" s="121">
        <v>0.004396549409506405</v>
      </c>
      <c r="D1315" s="86" t="s">
        <v>2573</v>
      </c>
      <c r="E1315" s="86" t="b">
        <v>0</v>
      </c>
      <c r="F1315" s="86" t="b">
        <v>0</v>
      </c>
      <c r="G1315" s="86" t="b">
        <v>0</v>
      </c>
    </row>
    <row r="1316" spans="1:7" ht="15">
      <c r="A1316" s="86" t="s">
        <v>3253</v>
      </c>
      <c r="B1316" s="86">
        <v>4</v>
      </c>
      <c r="C1316" s="121">
        <v>0.004396549409506405</v>
      </c>
      <c r="D1316" s="86" t="s">
        <v>2573</v>
      </c>
      <c r="E1316" s="86" t="b">
        <v>0</v>
      </c>
      <c r="F1316" s="86" t="b">
        <v>0</v>
      </c>
      <c r="G1316" s="86" t="b">
        <v>0</v>
      </c>
    </row>
    <row r="1317" spans="1:7" ht="15">
      <c r="A1317" s="86" t="s">
        <v>3228</v>
      </c>
      <c r="B1317" s="86">
        <v>4</v>
      </c>
      <c r="C1317" s="121">
        <v>0.004396549409506405</v>
      </c>
      <c r="D1317" s="86" t="s">
        <v>2573</v>
      </c>
      <c r="E1317" s="86" t="b">
        <v>0</v>
      </c>
      <c r="F1317" s="86" t="b">
        <v>0</v>
      </c>
      <c r="G1317" s="86" t="b">
        <v>0</v>
      </c>
    </row>
    <row r="1318" spans="1:7" ht="15">
      <c r="A1318" s="86" t="s">
        <v>3372</v>
      </c>
      <c r="B1318" s="86">
        <v>4</v>
      </c>
      <c r="C1318" s="121">
        <v>0.004396549409506405</v>
      </c>
      <c r="D1318" s="86" t="s">
        <v>2573</v>
      </c>
      <c r="E1318" s="86" t="b">
        <v>0</v>
      </c>
      <c r="F1318" s="86" t="b">
        <v>0</v>
      </c>
      <c r="G1318" s="86" t="b">
        <v>0</v>
      </c>
    </row>
    <row r="1319" spans="1:7" ht="15">
      <c r="A1319" s="86" t="s">
        <v>3373</v>
      </c>
      <c r="B1319" s="86">
        <v>4</v>
      </c>
      <c r="C1319" s="121">
        <v>0.004396549409506405</v>
      </c>
      <c r="D1319" s="86" t="s">
        <v>2573</v>
      </c>
      <c r="E1319" s="86" t="b">
        <v>0</v>
      </c>
      <c r="F1319" s="86" t="b">
        <v>0</v>
      </c>
      <c r="G1319" s="86" t="b">
        <v>0</v>
      </c>
    </row>
    <row r="1320" spans="1:7" ht="15">
      <c r="A1320" s="86" t="s">
        <v>3374</v>
      </c>
      <c r="B1320" s="86">
        <v>4</v>
      </c>
      <c r="C1320" s="121">
        <v>0.004396549409506405</v>
      </c>
      <c r="D1320" s="86" t="s">
        <v>2573</v>
      </c>
      <c r="E1320" s="86" t="b">
        <v>0</v>
      </c>
      <c r="F1320" s="86" t="b">
        <v>0</v>
      </c>
      <c r="G1320" s="86" t="b">
        <v>0</v>
      </c>
    </row>
    <row r="1321" spans="1:7" ht="15">
      <c r="A1321" s="86" t="s">
        <v>2769</v>
      </c>
      <c r="B1321" s="86">
        <v>4</v>
      </c>
      <c r="C1321" s="121">
        <v>0.004396549409506405</v>
      </c>
      <c r="D1321" s="86" t="s">
        <v>2573</v>
      </c>
      <c r="E1321" s="86" t="b">
        <v>0</v>
      </c>
      <c r="F1321" s="86" t="b">
        <v>0</v>
      </c>
      <c r="G1321" s="86" t="b">
        <v>0</v>
      </c>
    </row>
    <row r="1322" spans="1:7" ht="15">
      <c r="A1322" s="86" t="s">
        <v>3232</v>
      </c>
      <c r="B1322" s="86">
        <v>4</v>
      </c>
      <c r="C1322" s="121">
        <v>0.004396549409506405</v>
      </c>
      <c r="D1322" s="86" t="s">
        <v>2573</v>
      </c>
      <c r="E1322" s="86" t="b">
        <v>0</v>
      </c>
      <c r="F1322" s="86" t="b">
        <v>0</v>
      </c>
      <c r="G1322" s="86" t="b">
        <v>0</v>
      </c>
    </row>
    <row r="1323" spans="1:7" ht="15">
      <c r="A1323" s="86" t="s">
        <v>3200</v>
      </c>
      <c r="B1323" s="86">
        <v>4</v>
      </c>
      <c r="C1323" s="121">
        <v>0.004396549409506405</v>
      </c>
      <c r="D1323" s="86" t="s">
        <v>2573</v>
      </c>
      <c r="E1323" s="86" t="b">
        <v>0</v>
      </c>
      <c r="F1323" s="86" t="b">
        <v>0</v>
      </c>
      <c r="G1323" s="86" t="b">
        <v>0</v>
      </c>
    </row>
    <row r="1324" spans="1:7" ht="15">
      <c r="A1324" s="86" t="s">
        <v>3375</v>
      </c>
      <c r="B1324" s="86">
        <v>4</v>
      </c>
      <c r="C1324" s="121">
        <v>0.004396549409506405</v>
      </c>
      <c r="D1324" s="86" t="s">
        <v>2573</v>
      </c>
      <c r="E1324" s="86" t="b">
        <v>0</v>
      </c>
      <c r="F1324" s="86" t="b">
        <v>0</v>
      </c>
      <c r="G1324" s="86" t="b">
        <v>0</v>
      </c>
    </row>
    <row r="1325" spans="1:7" ht="15">
      <c r="A1325" s="86" t="s">
        <v>3270</v>
      </c>
      <c r="B1325" s="86">
        <v>4</v>
      </c>
      <c r="C1325" s="121">
        <v>0.004396549409506405</v>
      </c>
      <c r="D1325" s="86" t="s">
        <v>2573</v>
      </c>
      <c r="E1325" s="86" t="b">
        <v>0</v>
      </c>
      <c r="F1325" s="86" t="b">
        <v>0</v>
      </c>
      <c r="G1325" s="86" t="b">
        <v>0</v>
      </c>
    </row>
    <row r="1326" spans="1:7" ht="15">
      <c r="A1326" s="86" t="s">
        <v>3376</v>
      </c>
      <c r="B1326" s="86">
        <v>4</v>
      </c>
      <c r="C1326" s="121">
        <v>0.004396549409506405</v>
      </c>
      <c r="D1326" s="86" t="s">
        <v>2573</v>
      </c>
      <c r="E1326" s="86" t="b">
        <v>0</v>
      </c>
      <c r="F1326" s="86" t="b">
        <v>0</v>
      </c>
      <c r="G1326" s="86" t="b">
        <v>0</v>
      </c>
    </row>
    <row r="1327" spans="1:7" ht="15">
      <c r="A1327" s="86" t="s">
        <v>3377</v>
      </c>
      <c r="B1327" s="86">
        <v>4</v>
      </c>
      <c r="C1327" s="121">
        <v>0.004396549409506405</v>
      </c>
      <c r="D1327" s="86" t="s">
        <v>2573</v>
      </c>
      <c r="E1327" s="86" t="b">
        <v>0</v>
      </c>
      <c r="F1327" s="86" t="b">
        <v>0</v>
      </c>
      <c r="G1327" s="86" t="b">
        <v>0</v>
      </c>
    </row>
    <row r="1328" spans="1:7" ht="15">
      <c r="A1328" s="86" t="s">
        <v>3378</v>
      </c>
      <c r="B1328" s="86">
        <v>4</v>
      </c>
      <c r="C1328" s="121">
        <v>0.004396549409506405</v>
      </c>
      <c r="D1328" s="86" t="s">
        <v>2573</v>
      </c>
      <c r="E1328" s="86" t="b">
        <v>0</v>
      </c>
      <c r="F1328" s="86" t="b">
        <v>0</v>
      </c>
      <c r="G1328" s="86" t="b">
        <v>0</v>
      </c>
    </row>
    <row r="1329" spans="1:7" ht="15">
      <c r="A1329" s="86" t="s">
        <v>341</v>
      </c>
      <c r="B1329" s="86">
        <v>4</v>
      </c>
      <c r="C1329" s="121">
        <v>0.004396549409506405</v>
      </c>
      <c r="D1329" s="86" t="s">
        <v>2573</v>
      </c>
      <c r="E1329" s="86" t="b">
        <v>0</v>
      </c>
      <c r="F1329" s="86" t="b">
        <v>0</v>
      </c>
      <c r="G1329" s="86" t="b">
        <v>0</v>
      </c>
    </row>
    <row r="1330" spans="1:7" ht="15">
      <c r="A1330" s="86" t="s">
        <v>3379</v>
      </c>
      <c r="B1330" s="86">
        <v>4</v>
      </c>
      <c r="C1330" s="121">
        <v>0.004396549409506405</v>
      </c>
      <c r="D1330" s="86" t="s">
        <v>2573</v>
      </c>
      <c r="E1330" s="86" t="b">
        <v>0</v>
      </c>
      <c r="F1330" s="86" t="b">
        <v>0</v>
      </c>
      <c r="G1330" s="86" t="b">
        <v>0</v>
      </c>
    </row>
    <row r="1331" spans="1:7" ht="15">
      <c r="A1331" s="86" t="s">
        <v>3380</v>
      </c>
      <c r="B1331" s="86">
        <v>4</v>
      </c>
      <c r="C1331" s="121">
        <v>0.004396549409506405</v>
      </c>
      <c r="D1331" s="86" t="s">
        <v>2573</v>
      </c>
      <c r="E1331" s="86" t="b">
        <v>0</v>
      </c>
      <c r="F1331" s="86" t="b">
        <v>0</v>
      </c>
      <c r="G1331" s="86" t="b">
        <v>0</v>
      </c>
    </row>
    <row r="1332" spans="1:7" ht="15">
      <c r="A1332" s="86" t="s">
        <v>340</v>
      </c>
      <c r="B1332" s="86">
        <v>4</v>
      </c>
      <c r="C1332" s="121">
        <v>0.004396549409506405</v>
      </c>
      <c r="D1332" s="86" t="s">
        <v>2573</v>
      </c>
      <c r="E1332" s="86" t="b">
        <v>0</v>
      </c>
      <c r="F1332" s="86" t="b">
        <v>0</v>
      </c>
      <c r="G1332" s="86" t="b">
        <v>0</v>
      </c>
    </row>
    <row r="1333" spans="1:7" ht="15">
      <c r="A1333" s="86" t="s">
        <v>2739</v>
      </c>
      <c r="B1333" s="86">
        <v>4</v>
      </c>
      <c r="C1333" s="121">
        <v>0.005766424247567753</v>
      </c>
      <c r="D1333" s="86" t="s">
        <v>2573</v>
      </c>
      <c r="E1333" s="86" t="b">
        <v>0</v>
      </c>
      <c r="F1333" s="86" t="b">
        <v>0</v>
      </c>
      <c r="G1333" s="86" t="b">
        <v>0</v>
      </c>
    </row>
    <row r="1334" spans="1:7" ht="15">
      <c r="A1334" s="86" t="s">
        <v>3235</v>
      </c>
      <c r="B1334" s="86">
        <v>4</v>
      </c>
      <c r="C1334" s="121">
        <v>0.004396549409506405</v>
      </c>
      <c r="D1334" s="86" t="s">
        <v>2573</v>
      </c>
      <c r="E1334" s="86" t="b">
        <v>0</v>
      </c>
      <c r="F1334" s="86" t="b">
        <v>0</v>
      </c>
      <c r="G1334" s="86" t="b">
        <v>0</v>
      </c>
    </row>
    <row r="1335" spans="1:7" ht="15">
      <c r="A1335" s="86" t="s">
        <v>3203</v>
      </c>
      <c r="B1335" s="86">
        <v>4</v>
      </c>
      <c r="C1335" s="121">
        <v>0.005766424247567753</v>
      </c>
      <c r="D1335" s="86" t="s">
        <v>2573</v>
      </c>
      <c r="E1335" s="86" t="b">
        <v>0</v>
      </c>
      <c r="F1335" s="86" t="b">
        <v>0</v>
      </c>
      <c r="G1335" s="86" t="b">
        <v>0</v>
      </c>
    </row>
    <row r="1336" spans="1:7" ht="15">
      <c r="A1336" s="86" t="s">
        <v>3304</v>
      </c>
      <c r="B1336" s="86">
        <v>4</v>
      </c>
      <c r="C1336" s="121">
        <v>0.004396549409506405</v>
      </c>
      <c r="D1336" s="86" t="s">
        <v>2573</v>
      </c>
      <c r="E1336" s="86" t="b">
        <v>0</v>
      </c>
      <c r="F1336" s="86" t="b">
        <v>0</v>
      </c>
      <c r="G1336" s="86" t="b">
        <v>0</v>
      </c>
    </row>
    <row r="1337" spans="1:7" ht="15">
      <c r="A1337" s="86" t="s">
        <v>3305</v>
      </c>
      <c r="B1337" s="86">
        <v>4</v>
      </c>
      <c r="C1337" s="121">
        <v>0.004396549409506405</v>
      </c>
      <c r="D1337" s="86" t="s">
        <v>2573</v>
      </c>
      <c r="E1337" s="86" t="b">
        <v>0</v>
      </c>
      <c r="F1337" s="86" t="b">
        <v>0</v>
      </c>
      <c r="G1337" s="86" t="b">
        <v>0</v>
      </c>
    </row>
    <row r="1338" spans="1:7" ht="15">
      <c r="A1338" s="86" t="s">
        <v>309</v>
      </c>
      <c r="B1338" s="86">
        <v>4</v>
      </c>
      <c r="C1338" s="121">
        <v>0.004396549409506405</v>
      </c>
      <c r="D1338" s="86" t="s">
        <v>2573</v>
      </c>
      <c r="E1338" s="86" t="b">
        <v>0</v>
      </c>
      <c r="F1338" s="86" t="b">
        <v>0</v>
      </c>
      <c r="G1338" s="86" t="b">
        <v>0</v>
      </c>
    </row>
    <row r="1339" spans="1:7" ht="15">
      <c r="A1339" s="86" t="s">
        <v>3306</v>
      </c>
      <c r="B1339" s="86">
        <v>4</v>
      </c>
      <c r="C1339" s="121">
        <v>0.004396549409506405</v>
      </c>
      <c r="D1339" s="86" t="s">
        <v>2573</v>
      </c>
      <c r="E1339" s="86" t="b">
        <v>0</v>
      </c>
      <c r="F1339" s="86" t="b">
        <v>0</v>
      </c>
      <c r="G1339" s="86" t="b">
        <v>0</v>
      </c>
    </row>
    <row r="1340" spans="1:7" ht="15">
      <c r="A1340" s="86" t="s">
        <v>3189</v>
      </c>
      <c r="B1340" s="86">
        <v>3</v>
      </c>
      <c r="C1340" s="121">
        <v>0.003723824127465299</v>
      </c>
      <c r="D1340" s="86" t="s">
        <v>2573</v>
      </c>
      <c r="E1340" s="86" t="b">
        <v>0</v>
      </c>
      <c r="F1340" s="86" t="b">
        <v>0</v>
      </c>
      <c r="G1340" s="86" t="b">
        <v>0</v>
      </c>
    </row>
    <row r="1341" spans="1:7" ht="15">
      <c r="A1341" s="86" t="s">
        <v>3229</v>
      </c>
      <c r="B1341" s="86">
        <v>3</v>
      </c>
      <c r="C1341" s="121">
        <v>0.003723824127465299</v>
      </c>
      <c r="D1341" s="86" t="s">
        <v>2573</v>
      </c>
      <c r="E1341" s="86" t="b">
        <v>0</v>
      </c>
      <c r="F1341" s="86" t="b">
        <v>0</v>
      </c>
      <c r="G1341" s="86" t="b">
        <v>0</v>
      </c>
    </row>
    <row r="1342" spans="1:7" ht="15">
      <c r="A1342" s="86" t="s">
        <v>3367</v>
      </c>
      <c r="B1342" s="86">
        <v>3</v>
      </c>
      <c r="C1342" s="121">
        <v>0.003723824127465299</v>
      </c>
      <c r="D1342" s="86" t="s">
        <v>2573</v>
      </c>
      <c r="E1342" s="86" t="b">
        <v>0</v>
      </c>
      <c r="F1342" s="86" t="b">
        <v>0</v>
      </c>
      <c r="G1342" s="86" t="b">
        <v>0</v>
      </c>
    </row>
    <row r="1343" spans="1:7" ht="15">
      <c r="A1343" s="86" t="s">
        <v>3184</v>
      </c>
      <c r="B1343" s="86">
        <v>3</v>
      </c>
      <c r="C1343" s="121">
        <v>0.003723824127465299</v>
      </c>
      <c r="D1343" s="86" t="s">
        <v>2573</v>
      </c>
      <c r="E1343" s="86" t="b">
        <v>0</v>
      </c>
      <c r="F1343" s="86" t="b">
        <v>0</v>
      </c>
      <c r="G1343" s="86" t="b">
        <v>0</v>
      </c>
    </row>
    <row r="1344" spans="1:7" ht="15">
      <c r="A1344" s="86" t="s">
        <v>3467</v>
      </c>
      <c r="B1344" s="86">
        <v>3</v>
      </c>
      <c r="C1344" s="121">
        <v>0.003723824127465299</v>
      </c>
      <c r="D1344" s="86" t="s">
        <v>2573</v>
      </c>
      <c r="E1344" s="86" t="b">
        <v>0</v>
      </c>
      <c r="F1344" s="86" t="b">
        <v>0</v>
      </c>
      <c r="G1344" s="86" t="b">
        <v>0</v>
      </c>
    </row>
    <row r="1345" spans="1:7" ht="15">
      <c r="A1345" s="86" t="s">
        <v>3295</v>
      </c>
      <c r="B1345" s="86">
        <v>3</v>
      </c>
      <c r="C1345" s="121">
        <v>0.003723824127465299</v>
      </c>
      <c r="D1345" s="86" t="s">
        <v>2573</v>
      </c>
      <c r="E1345" s="86" t="b">
        <v>0</v>
      </c>
      <c r="F1345" s="86" t="b">
        <v>0</v>
      </c>
      <c r="G1345" s="86" t="b">
        <v>0</v>
      </c>
    </row>
    <row r="1346" spans="1:7" ht="15">
      <c r="A1346" s="86" t="s">
        <v>3468</v>
      </c>
      <c r="B1346" s="86">
        <v>3</v>
      </c>
      <c r="C1346" s="121">
        <v>0.003723824127465299</v>
      </c>
      <c r="D1346" s="86" t="s">
        <v>2573</v>
      </c>
      <c r="E1346" s="86" t="b">
        <v>0</v>
      </c>
      <c r="F1346" s="86" t="b">
        <v>0</v>
      </c>
      <c r="G1346" s="86" t="b">
        <v>0</v>
      </c>
    </row>
    <row r="1347" spans="1:7" ht="15">
      <c r="A1347" s="86" t="s">
        <v>3469</v>
      </c>
      <c r="B1347" s="86">
        <v>3</v>
      </c>
      <c r="C1347" s="121">
        <v>0.003723824127465299</v>
      </c>
      <c r="D1347" s="86" t="s">
        <v>2573</v>
      </c>
      <c r="E1347" s="86" t="b">
        <v>1</v>
      </c>
      <c r="F1347" s="86" t="b">
        <v>0</v>
      </c>
      <c r="G1347" s="86" t="b">
        <v>0</v>
      </c>
    </row>
    <row r="1348" spans="1:7" ht="15">
      <c r="A1348" s="86" t="s">
        <v>3470</v>
      </c>
      <c r="B1348" s="86">
        <v>3</v>
      </c>
      <c r="C1348" s="121">
        <v>0.003723824127465299</v>
      </c>
      <c r="D1348" s="86" t="s">
        <v>2573</v>
      </c>
      <c r="E1348" s="86" t="b">
        <v>0</v>
      </c>
      <c r="F1348" s="86" t="b">
        <v>0</v>
      </c>
      <c r="G1348" s="86" t="b">
        <v>0</v>
      </c>
    </row>
    <row r="1349" spans="1:7" ht="15">
      <c r="A1349" s="86" t="s">
        <v>3471</v>
      </c>
      <c r="B1349" s="86">
        <v>3</v>
      </c>
      <c r="C1349" s="121">
        <v>0.003723824127465299</v>
      </c>
      <c r="D1349" s="86" t="s">
        <v>2573</v>
      </c>
      <c r="E1349" s="86" t="b">
        <v>0</v>
      </c>
      <c r="F1349" s="86" t="b">
        <v>0</v>
      </c>
      <c r="G1349" s="86" t="b">
        <v>0</v>
      </c>
    </row>
    <row r="1350" spans="1:7" ht="15">
      <c r="A1350" s="86" t="s">
        <v>3238</v>
      </c>
      <c r="B1350" s="86">
        <v>3</v>
      </c>
      <c r="C1350" s="121">
        <v>0.003723824127465299</v>
      </c>
      <c r="D1350" s="86" t="s">
        <v>2573</v>
      </c>
      <c r="E1350" s="86" t="b">
        <v>0</v>
      </c>
      <c r="F1350" s="86" t="b">
        <v>0</v>
      </c>
      <c r="G1350" s="86" t="b">
        <v>0</v>
      </c>
    </row>
    <row r="1351" spans="1:7" ht="15">
      <c r="A1351" s="86" t="s">
        <v>3472</v>
      </c>
      <c r="B1351" s="86">
        <v>3</v>
      </c>
      <c r="C1351" s="121">
        <v>0.003723824127465299</v>
      </c>
      <c r="D1351" s="86" t="s">
        <v>2573</v>
      </c>
      <c r="E1351" s="86" t="b">
        <v>0</v>
      </c>
      <c r="F1351" s="86" t="b">
        <v>0</v>
      </c>
      <c r="G1351" s="86" t="b">
        <v>0</v>
      </c>
    </row>
    <row r="1352" spans="1:7" ht="15">
      <c r="A1352" s="86" t="s">
        <v>3473</v>
      </c>
      <c r="B1352" s="86">
        <v>3</v>
      </c>
      <c r="C1352" s="121">
        <v>0.003723824127465299</v>
      </c>
      <c r="D1352" s="86" t="s">
        <v>2573</v>
      </c>
      <c r="E1352" s="86" t="b">
        <v>0</v>
      </c>
      <c r="F1352" s="86" t="b">
        <v>0</v>
      </c>
      <c r="G1352" s="86" t="b">
        <v>0</v>
      </c>
    </row>
    <row r="1353" spans="1:7" ht="15">
      <c r="A1353" s="86" t="s">
        <v>3153</v>
      </c>
      <c r="B1353" s="86">
        <v>3</v>
      </c>
      <c r="C1353" s="121">
        <v>0.003723824127465299</v>
      </c>
      <c r="D1353" s="86" t="s">
        <v>2573</v>
      </c>
      <c r="E1353" s="86" t="b">
        <v>0</v>
      </c>
      <c r="F1353" s="86" t="b">
        <v>0</v>
      </c>
      <c r="G1353" s="86" t="b">
        <v>0</v>
      </c>
    </row>
    <row r="1354" spans="1:7" ht="15">
      <c r="A1354" s="86" t="s">
        <v>3474</v>
      </c>
      <c r="B1354" s="86">
        <v>3</v>
      </c>
      <c r="C1354" s="121">
        <v>0.003723824127465299</v>
      </c>
      <c r="D1354" s="86" t="s">
        <v>2573</v>
      </c>
      <c r="E1354" s="86" t="b">
        <v>0</v>
      </c>
      <c r="F1354" s="86" t="b">
        <v>0</v>
      </c>
      <c r="G1354" s="86" t="b">
        <v>0</v>
      </c>
    </row>
    <row r="1355" spans="1:7" ht="15">
      <c r="A1355" s="86" t="s">
        <v>3475</v>
      </c>
      <c r="B1355" s="86">
        <v>3</v>
      </c>
      <c r="C1355" s="121">
        <v>0.003723824127465299</v>
      </c>
      <c r="D1355" s="86" t="s">
        <v>2573</v>
      </c>
      <c r="E1355" s="86" t="b">
        <v>0</v>
      </c>
      <c r="F1355" s="86" t="b">
        <v>0</v>
      </c>
      <c r="G1355" s="86" t="b">
        <v>0</v>
      </c>
    </row>
    <row r="1356" spans="1:7" ht="15">
      <c r="A1356" s="86" t="s">
        <v>3256</v>
      </c>
      <c r="B1356" s="86">
        <v>3</v>
      </c>
      <c r="C1356" s="121">
        <v>0.003723824127465299</v>
      </c>
      <c r="D1356" s="86" t="s">
        <v>2573</v>
      </c>
      <c r="E1356" s="86" t="b">
        <v>0</v>
      </c>
      <c r="F1356" s="86" t="b">
        <v>0</v>
      </c>
      <c r="G1356" s="86" t="b">
        <v>0</v>
      </c>
    </row>
    <row r="1357" spans="1:7" ht="15">
      <c r="A1357" s="86" t="s">
        <v>3476</v>
      </c>
      <c r="B1357" s="86">
        <v>3</v>
      </c>
      <c r="C1357" s="121">
        <v>0.003723824127465299</v>
      </c>
      <c r="D1357" s="86" t="s">
        <v>2573</v>
      </c>
      <c r="E1357" s="86" t="b">
        <v>0</v>
      </c>
      <c r="F1357" s="86" t="b">
        <v>0</v>
      </c>
      <c r="G1357" s="86" t="b">
        <v>0</v>
      </c>
    </row>
    <row r="1358" spans="1:7" ht="15">
      <c r="A1358" s="86" t="s">
        <v>3240</v>
      </c>
      <c r="B1358" s="86">
        <v>3</v>
      </c>
      <c r="C1358" s="121">
        <v>0.003723824127465299</v>
      </c>
      <c r="D1358" s="86" t="s">
        <v>2573</v>
      </c>
      <c r="E1358" s="86" t="b">
        <v>0</v>
      </c>
      <c r="F1358" s="86" t="b">
        <v>0</v>
      </c>
      <c r="G1358" s="86" t="b">
        <v>0</v>
      </c>
    </row>
    <row r="1359" spans="1:7" ht="15">
      <c r="A1359" s="86" t="s">
        <v>2744</v>
      </c>
      <c r="B1359" s="86">
        <v>3</v>
      </c>
      <c r="C1359" s="121">
        <v>0.003723824127465299</v>
      </c>
      <c r="D1359" s="86" t="s">
        <v>2573</v>
      </c>
      <c r="E1359" s="86" t="b">
        <v>0</v>
      </c>
      <c r="F1359" s="86" t="b">
        <v>0</v>
      </c>
      <c r="G1359" s="86" t="b">
        <v>0</v>
      </c>
    </row>
    <row r="1360" spans="1:7" ht="15">
      <c r="A1360" s="86" t="s">
        <v>3165</v>
      </c>
      <c r="B1360" s="86">
        <v>3</v>
      </c>
      <c r="C1360" s="121">
        <v>0.003723824127465299</v>
      </c>
      <c r="D1360" s="86" t="s">
        <v>2573</v>
      </c>
      <c r="E1360" s="86" t="b">
        <v>0</v>
      </c>
      <c r="F1360" s="86" t="b">
        <v>0</v>
      </c>
      <c r="G1360" s="86" t="b">
        <v>0</v>
      </c>
    </row>
    <row r="1361" spans="1:7" ht="15">
      <c r="A1361" s="86" t="s">
        <v>3451</v>
      </c>
      <c r="B1361" s="86">
        <v>3</v>
      </c>
      <c r="C1361" s="121">
        <v>0.003723824127465299</v>
      </c>
      <c r="D1361" s="86" t="s">
        <v>2573</v>
      </c>
      <c r="E1361" s="86" t="b">
        <v>0</v>
      </c>
      <c r="F1361" s="86" t="b">
        <v>0</v>
      </c>
      <c r="G1361" s="86" t="b">
        <v>0</v>
      </c>
    </row>
    <row r="1362" spans="1:7" ht="15">
      <c r="A1362" s="86" t="s">
        <v>3211</v>
      </c>
      <c r="B1362" s="86">
        <v>3</v>
      </c>
      <c r="C1362" s="121">
        <v>0.003723824127465299</v>
      </c>
      <c r="D1362" s="86" t="s">
        <v>2573</v>
      </c>
      <c r="E1362" s="86" t="b">
        <v>0</v>
      </c>
      <c r="F1362" s="86" t="b">
        <v>0</v>
      </c>
      <c r="G1362" s="86" t="b">
        <v>0</v>
      </c>
    </row>
    <row r="1363" spans="1:7" ht="15">
      <c r="A1363" s="86" t="s">
        <v>3353</v>
      </c>
      <c r="B1363" s="86">
        <v>3</v>
      </c>
      <c r="C1363" s="121">
        <v>0.003723824127465299</v>
      </c>
      <c r="D1363" s="86" t="s">
        <v>2573</v>
      </c>
      <c r="E1363" s="86" t="b">
        <v>0</v>
      </c>
      <c r="F1363" s="86" t="b">
        <v>0</v>
      </c>
      <c r="G1363" s="86" t="b">
        <v>0</v>
      </c>
    </row>
    <row r="1364" spans="1:7" ht="15">
      <c r="A1364" s="86" t="s">
        <v>3279</v>
      </c>
      <c r="B1364" s="86">
        <v>3</v>
      </c>
      <c r="C1364" s="121">
        <v>0.003723824127465299</v>
      </c>
      <c r="D1364" s="86" t="s">
        <v>2573</v>
      </c>
      <c r="E1364" s="86" t="b">
        <v>0</v>
      </c>
      <c r="F1364" s="86" t="b">
        <v>0</v>
      </c>
      <c r="G1364" s="86" t="b">
        <v>0</v>
      </c>
    </row>
    <row r="1365" spans="1:7" ht="15">
      <c r="A1365" s="86" t="s">
        <v>375</v>
      </c>
      <c r="B1365" s="86">
        <v>3</v>
      </c>
      <c r="C1365" s="121">
        <v>0.003723824127465299</v>
      </c>
      <c r="D1365" s="86" t="s">
        <v>2573</v>
      </c>
      <c r="E1365" s="86" t="b">
        <v>0</v>
      </c>
      <c r="F1365" s="86" t="b">
        <v>0</v>
      </c>
      <c r="G1365" s="86" t="b">
        <v>0</v>
      </c>
    </row>
    <row r="1366" spans="1:7" ht="15">
      <c r="A1366" s="86" t="s">
        <v>3452</v>
      </c>
      <c r="B1366" s="86">
        <v>3</v>
      </c>
      <c r="C1366" s="121">
        <v>0.003723824127465299</v>
      </c>
      <c r="D1366" s="86" t="s">
        <v>2573</v>
      </c>
      <c r="E1366" s="86" t="b">
        <v>0</v>
      </c>
      <c r="F1366" s="86" t="b">
        <v>0</v>
      </c>
      <c r="G1366" s="86" t="b">
        <v>0</v>
      </c>
    </row>
    <row r="1367" spans="1:7" ht="15">
      <c r="A1367" s="86" t="s">
        <v>3453</v>
      </c>
      <c r="B1367" s="86">
        <v>3</v>
      </c>
      <c r="C1367" s="121">
        <v>0.003723824127465299</v>
      </c>
      <c r="D1367" s="86" t="s">
        <v>2573</v>
      </c>
      <c r="E1367" s="86" t="b">
        <v>0</v>
      </c>
      <c r="F1367" s="86" t="b">
        <v>0</v>
      </c>
      <c r="G1367" s="86" t="b">
        <v>0</v>
      </c>
    </row>
    <row r="1368" spans="1:7" ht="15">
      <c r="A1368" s="86" t="s">
        <v>3454</v>
      </c>
      <c r="B1368" s="86">
        <v>3</v>
      </c>
      <c r="C1368" s="121">
        <v>0.003723824127465299</v>
      </c>
      <c r="D1368" s="86" t="s">
        <v>2573</v>
      </c>
      <c r="E1368" s="86" t="b">
        <v>0</v>
      </c>
      <c r="F1368" s="86" t="b">
        <v>0</v>
      </c>
      <c r="G1368" s="86" t="b">
        <v>0</v>
      </c>
    </row>
    <row r="1369" spans="1:7" ht="15">
      <c r="A1369" s="86" t="s">
        <v>3264</v>
      </c>
      <c r="B1369" s="86">
        <v>3</v>
      </c>
      <c r="C1369" s="121">
        <v>0.003723824127465299</v>
      </c>
      <c r="D1369" s="86" t="s">
        <v>2573</v>
      </c>
      <c r="E1369" s="86" t="b">
        <v>0</v>
      </c>
      <c r="F1369" s="86" t="b">
        <v>0</v>
      </c>
      <c r="G1369" s="86" t="b">
        <v>0</v>
      </c>
    </row>
    <row r="1370" spans="1:7" ht="15">
      <c r="A1370" s="86" t="s">
        <v>3455</v>
      </c>
      <c r="B1370" s="86">
        <v>3</v>
      </c>
      <c r="C1370" s="121">
        <v>0.003723824127465299</v>
      </c>
      <c r="D1370" s="86" t="s">
        <v>2573</v>
      </c>
      <c r="E1370" s="86" t="b">
        <v>0</v>
      </c>
      <c r="F1370" s="86" t="b">
        <v>0</v>
      </c>
      <c r="G1370" s="86" t="b">
        <v>0</v>
      </c>
    </row>
    <row r="1371" spans="1:7" ht="15">
      <c r="A1371" s="86" t="s">
        <v>3456</v>
      </c>
      <c r="B1371" s="86">
        <v>3</v>
      </c>
      <c r="C1371" s="121">
        <v>0.003723824127465299</v>
      </c>
      <c r="D1371" s="86" t="s">
        <v>2573</v>
      </c>
      <c r="E1371" s="86" t="b">
        <v>0</v>
      </c>
      <c r="F1371" s="86" t="b">
        <v>0</v>
      </c>
      <c r="G1371" s="86" t="b">
        <v>0</v>
      </c>
    </row>
    <row r="1372" spans="1:7" ht="15">
      <c r="A1372" s="86" t="s">
        <v>3457</v>
      </c>
      <c r="B1372" s="86">
        <v>3</v>
      </c>
      <c r="C1372" s="121">
        <v>0.003723824127465299</v>
      </c>
      <c r="D1372" s="86" t="s">
        <v>2573</v>
      </c>
      <c r="E1372" s="86" t="b">
        <v>0</v>
      </c>
      <c r="F1372" s="86" t="b">
        <v>0</v>
      </c>
      <c r="G1372" s="86" t="b">
        <v>0</v>
      </c>
    </row>
    <row r="1373" spans="1:7" ht="15">
      <c r="A1373" s="86" t="s">
        <v>3324</v>
      </c>
      <c r="B1373" s="86">
        <v>3</v>
      </c>
      <c r="C1373" s="121">
        <v>0.003723824127465299</v>
      </c>
      <c r="D1373" s="86" t="s">
        <v>2573</v>
      </c>
      <c r="E1373" s="86" t="b">
        <v>0</v>
      </c>
      <c r="F1373" s="86" t="b">
        <v>0</v>
      </c>
      <c r="G1373" s="86" t="b">
        <v>0</v>
      </c>
    </row>
    <row r="1374" spans="1:7" ht="15">
      <c r="A1374" s="86" t="s">
        <v>3458</v>
      </c>
      <c r="B1374" s="86">
        <v>3</v>
      </c>
      <c r="C1374" s="121">
        <v>0.003723824127465299</v>
      </c>
      <c r="D1374" s="86" t="s">
        <v>2573</v>
      </c>
      <c r="E1374" s="86" t="b">
        <v>0</v>
      </c>
      <c r="F1374" s="86" t="b">
        <v>0</v>
      </c>
      <c r="G1374" s="86" t="b">
        <v>0</v>
      </c>
    </row>
    <row r="1375" spans="1:7" ht="15">
      <c r="A1375" s="86" t="s">
        <v>3459</v>
      </c>
      <c r="B1375" s="86">
        <v>3</v>
      </c>
      <c r="C1375" s="121">
        <v>0.003723824127465299</v>
      </c>
      <c r="D1375" s="86" t="s">
        <v>2573</v>
      </c>
      <c r="E1375" s="86" t="b">
        <v>0</v>
      </c>
      <c r="F1375" s="86" t="b">
        <v>0</v>
      </c>
      <c r="G1375" s="86" t="b">
        <v>0</v>
      </c>
    </row>
    <row r="1376" spans="1:7" ht="15">
      <c r="A1376" s="86" t="s">
        <v>3460</v>
      </c>
      <c r="B1376" s="86">
        <v>3</v>
      </c>
      <c r="C1376" s="121">
        <v>0.003723824127465299</v>
      </c>
      <c r="D1376" s="86" t="s">
        <v>2573</v>
      </c>
      <c r="E1376" s="86" t="b">
        <v>0</v>
      </c>
      <c r="F1376" s="86" t="b">
        <v>0</v>
      </c>
      <c r="G1376" s="86" t="b">
        <v>0</v>
      </c>
    </row>
    <row r="1377" spans="1:7" ht="15">
      <c r="A1377" s="86" t="s">
        <v>3183</v>
      </c>
      <c r="B1377" s="86">
        <v>3</v>
      </c>
      <c r="C1377" s="121">
        <v>0.003723824127465299</v>
      </c>
      <c r="D1377" s="86" t="s">
        <v>2573</v>
      </c>
      <c r="E1377" s="86" t="b">
        <v>0</v>
      </c>
      <c r="F1377" s="86" t="b">
        <v>0</v>
      </c>
      <c r="G1377" s="86" t="b">
        <v>0</v>
      </c>
    </row>
    <row r="1378" spans="1:7" ht="15">
      <c r="A1378" s="86" t="s">
        <v>3349</v>
      </c>
      <c r="B1378" s="86">
        <v>3</v>
      </c>
      <c r="C1378" s="121">
        <v>0.003723824127465299</v>
      </c>
      <c r="D1378" s="86" t="s">
        <v>2573</v>
      </c>
      <c r="E1378" s="86" t="b">
        <v>0</v>
      </c>
      <c r="F1378" s="86" t="b">
        <v>0</v>
      </c>
      <c r="G1378" s="86" t="b">
        <v>0</v>
      </c>
    </row>
    <row r="1379" spans="1:7" ht="15">
      <c r="A1379" s="86" t="s">
        <v>3230</v>
      </c>
      <c r="B1379" s="86">
        <v>3</v>
      </c>
      <c r="C1379" s="121">
        <v>0.003723824127465299</v>
      </c>
      <c r="D1379" s="86" t="s">
        <v>2573</v>
      </c>
      <c r="E1379" s="86" t="b">
        <v>0</v>
      </c>
      <c r="F1379" s="86" t="b">
        <v>0</v>
      </c>
      <c r="G1379" s="86" t="b">
        <v>0</v>
      </c>
    </row>
    <row r="1380" spans="1:7" ht="15">
      <c r="A1380" s="86" t="s">
        <v>3461</v>
      </c>
      <c r="B1380" s="86">
        <v>3</v>
      </c>
      <c r="C1380" s="121">
        <v>0.003723824127465299</v>
      </c>
      <c r="D1380" s="86" t="s">
        <v>2573</v>
      </c>
      <c r="E1380" s="86" t="b">
        <v>0</v>
      </c>
      <c r="F1380" s="86" t="b">
        <v>0</v>
      </c>
      <c r="G1380" s="86" t="b">
        <v>0</v>
      </c>
    </row>
    <row r="1381" spans="1:7" ht="15">
      <c r="A1381" s="86" t="s">
        <v>3196</v>
      </c>
      <c r="B1381" s="86">
        <v>3</v>
      </c>
      <c r="C1381" s="121">
        <v>0.003723824127465299</v>
      </c>
      <c r="D1381" s="86" t="s">
        <v>2573</v>
      </c>
      <c r="E1381" s="86" t="b">
        <v>0</v>
      </c>
      <c r="F1381" s="86" t="b">
        <v>0</v>
      </c>
      <c r="G1381" s="86" t="b">
        <v>0</v>
      </c>
    </row>
    <row r="1382" spans="1:7" ht="15">
      <c r="A1382" s="86" t="s">
        <v>3498</v>
      </c>
      <c r="B1382" s="86">
        <v>3</v>
      </c>
      <c r="C1382" s="121">
        <v>0.003723824127465299</v>
      </c>
      <c r="D1382" s="86" t="s">
        <v>2573</v>
      </c>
      <c r="E1382" s="86" t="b">
        <v>0</v>
      </c>
      <c r="F1382" s="86" t="b">
        <v>0</v>
      </c>
      <c r="G1382" s="86" t="b">
        <v>0</v>
      </c>
    </row>
    <row r="1383" spans="1:7" ht="15">
      <c r="A1383" s="86" t="s">
        <v>3343</v>
      </c>
      <c r="B1383" s="86">
        <v>3</v>
      </c>
      <c r="C1383" s="121">
        <v>0.003723824127465299</v>
      </c>
      <c r="D1383" s="86" t="s">
        <v>2573</v>
      </c>
      <c r="E1383" s="86" t="b">
        <v>1</v>
      </c>
      <c r="F1383" s="86" t="b">
        <v>0</v>
      </c>
      <c r="G1383" s="86" t="b">
        <v>0</v>
      </c>
    </row>
    <row r="1384" spans="1:7" ht="15">
      <c r="A1384" s="86" t="s">
        <v>3499</v>
      </c>
      <c r="B1384" s="86">
        <v>3</v>
      </c>
      <c r="C1384" s="121">
        <v>0.003723824127465299</v>
      </c>
      <c r="D1384" s="86" t="s">
        <v>2573</v>
      </c>
      <c r="E1384" s="86" t="b">
        <v>0</v>
      </c>
      <c r="F1384" s="86" t="b">
        <v>0</v>
      </c>
      <c r="G1384" s="86" t="b">
        <v>0</v>
      </c>
    </row>
    <row r="1385" spans="1:7" ht="15">
      <c r="A1385" s="86" t="s">
        <v>3364</v>
      </c>
      <c r="B1385" s="86">
        <v>3</v>
      </c>
      <c r="C1385" s="121">
        <v>0.003723824127465299</v>
      </c>
      <c r="D1385" s="86" t="s">
        <v>2573</v>
      </c>
      <c r="E1385" s="86" t="b">
        <v>0</v>
      </c>
      <c r="F1385" s="86" t="b">
        <v>0</v>
      </c>
      <c r="G1385" s="86" t="b">
        <v>0</v>
      </c>
    </row>
    <row r="1386" spans="1:7" ht="15">
      <c r="A1386" s="86" t="s">
        <v>3500</v>
      </c>
      <c r="B1386" s="86">
        <v>3</v>
      </c>
      <c r="C1386" s="121">
        <v>0.003723824127465299</v>
      </c>
      <c r="D1386" s="86" t="s">
        <v>2573</v>
      </c>
      <c r="E1386" s="86" t="b">
        <v>0</v>
      </c>
      <c r="F1386" s="86" t="b">
        <v>0</v>
      </c>
      <c r="G1386" s="86" t="b">
        <v>0</v>
      </c>
    </row>
    <row r="1387" spans="1:7" ht="15">
      <c r="A1387" s="86" t="s">
        <v>3336</v>
      </c>
      <c r="B1387" s="86">
        <v>3</v>
      </c>
      <c r="C1387" s="121">
        <v>0.003723824127465299</v>
      </c>
      <c r="D1387" s="86" t="s">
        <v>2573</v>
      </c>
      <c r="E1387" s="86" t="b">
        <v>0</v>
      </c>
      <c r="F1387" s="86" t="b">
        <v>0</v>
      </c>
      <c r="G1387" s="86" t="b">
        <v>0</v>
      </c>
    </row>
    <row r="1388" spans="1:7" ht="15">
      <c r="A1388" s="86" t="s">
        <v>3501</v>
      </c>
      <c r="B1388" s="86">
        <v>3</v>
      </c>
      <c r="C1388" s="121">
        <v>0.003723824127465299</v>
      </c>
      <c r="D1388" s="86" t="s">
        <v>2573</v>
      </c>
      <c r="E1388" s="86" t="b">
        <v>0</v>
      </c>
      <c r="F1388" s="86" t="b">
        <v>0</v>
      </c>
      <c r="G1388" s="86" t="b">
        <v>0</v>
      </c>
    </row>
    <row r="1389" spans="1:7" ht="15">
      <c r="A1389" s="86" t="s">
        <v>3352</v>
      </c>
      <c r="B1389" s="86">
        <v>3</v>
      </c>
      <c r="C1389" s="121">
        <v>0.003723824127465299</v>
      </c>
      <c r="D1389" s="86" t="s">
        <v>2573</v>
      </c>
      <c r="E1389" s="86" t="b">
        <v>0</v>
      </c>
      <c r="F1389" s="86" t="b">
        <v>0</v>
      </c>
      <c r="G1389" s="86" t="b">
        <v>0</v>
      </c>
    </row>
    <row r="1390" spans="1:7" ht="15">
      <c r="A1390" s="86" t="s">
        <v>3342</v>
      </c>
      <c r="B1390" s="86">
        <v>3</v>
      </c>
      <c r="C1390" s="121">
        <v>0.003723824127465299</v>
      </c>
      <c r="D1390" s="86" t="s">
        <v>2573</v>
      </c>
      <c r="E1390" s="86" t="b">
        <v>0</v>
      </c>
      <c r="F1390" s="86" t="b">
        <v>0</v>
      </c>
      <c r="G1390" s="86" t="b">
        <v>0</v>
      </c>
    </row>
    <row r="1391" spans="1:7" ht="15">
      <c r="A1391" s="86" t="s">
        <v>3325</v>
      </c>
      <c r="B1391" s="86">
        <v>2</v>
      </c>
      <c r="C1391" s="121">
        <v>0.0035681495428145503</v>
      </c>
      <c r="D1391" s="86" t="s">
        <v>2573</v>
      </c>
      <c r="E1391" s="86" t="b">
        <v>0</v>
      </c>
      <c r="F1391" s="86" t="b">
        <v>0</v>
      </c>
      <c r="G1391" s="86" t="b">
        <v>0</v>
      </c>
    </row>
    <row r="1392" spans="1:7" ht="15">
      <c r="A1392" s="86" t="s">
        <v>2651</v>
      </c>
      <c r="B1392" s="86">
        <v>2</v>
      </c>
      <c r="C1392" s="121">
        <v>0.0028832121237838764</v>
      </c>
      <c r="D1392" s="86" t="s">
        <v>2573</v>
      </c>
      <c r="E1392" s="86" t="b">
        <v>0</v>
      </c>
      <c r="F1392" s="86" t="b">
        <v>0</v>
      </c>
      <c r="G1392" s="86" t="b">
        <v>0</v>
      </c>
    </row>
    <row r="1393" spans="1:7" ht="15">
      <c r="A1393" s="86" t="s">
        <v>3486</v>
      </c>
      <c r="B1393" s="86">
        <v>2</v>
      </c>
      <c r="C1393" s="121">
        <v>0.0028832121237838764</v>
      </c>
      <c r="D1393" s="86" t="s">
        <v>2573</v>
      </c>
      <c r="E1393" s="86" t="b">
        <v>0</v>
      </c>
      <c r="F1393" s="86" t="b">
        <v>0</v>
      </c>
      <c r="G1393" s="86" t="b">
        <v>0</v>
      </c>
    </row>
    <row r="1394" spans="1:7" ht="15">
      <c r="A1394" s="86" t="s">
        <v>3487</v>
      </c>
      <c r="B1394" s="86">
        <v>2</v>
      </c>
      <c r="C1394" s="121">
        <v>0.0028832121237838764</v>
      </c>
      <c r="D1394" s="86" t="s">
        <v>2573</v>
      </c>
      <c r="E1394" s="86" t="b">
        <v>0</v>
      </c>
      <c r="F1394" s="86" t="b">
        <v>0</v>
      </c>
      <c r="G1394" s="86" t="b">
        <v>0</v>
      </c>
    </row>
    <row r="1395" spans="1:7" ht="15">
      <c r="A1395" s="86" t="s">
        <v>3488</v>
      </c>
      <c r="B1395" s="86">
        <v>2</v>
      </c>
      <c r="C1395" s="121">
        <v>0.0028832121237838764</v>
      </c>
      <c r="D1395" s="86" t="s">
        <v>2573</v>
      </c>
      <c r="E1395" s="86" t="b">
        <v>0</v>
      </c>
      <c r="F1395" s="86" t="b">
        <v>0</v>
      </c>
      <c r="G1395" s="86" t="b">
        <v>0</v>
      </c>
    </row>
    <row r="1396" spans="1:7" ht="15">
      <c r="A1396" s="86" t="s">
        <v>2772</v>
      </c>
      <c r="B1396" s="86">
        <v>2</v>
      </c>
      <c r="C1396" s="121">
        <v>0.0028832121237838764</v>
      </c>
      <c r="D1396" s="86" t="s">
        <v>2573</v>
      </c>
      <c r="E1396" s="86" t="b">
        <v>0</v>
      </c>
      <c r="F1396" s="86" t="b">
        <v>0</v>
      </c>
      <c r="G1396" s="86" t="b">
        <v>0</v>
      </c>
    </row>
    <row r="1397" spans="1:7" ht="15">
      <c r="A1397" s="86" t="s">
        <v>3489</v>
      </c>
      <c r="B1397" s="86">
        <v>2</v>
      </c>
      <c r="C1397" s="121">
        <v>0.0028832121237838764</v>
      </c>
      <c r="D1397" s="86" t="s">
        <v>2573</v>
      </c>
      <c r="E1397" s="86" t="b">
        <v>0</v>
      </c>
      <c r="F1397" s="86" t="b">
        <v>0</v>
      </c>
      <c r="G1397" s="86" t="b">
        <v>0</v>
      </c>
    </row>
    <row r="1398" spans="1:7" ht="15">
      <c r="A1398" s="86" t="s">
        <v>3286</v>
      </c>
      <c r="B1398" s="86">
        <v>2</v>
      </c>
      <c r="C1398" s="121">
        <v>0.0028832121237838764</v>
      </c>
      <c r="D1398" s="86" t="s">
        <v>2573</v>
      </c>
      <c r="E1398" s="86" t="b">
        <v>0</v>
      </c>
      <c r="F1398" s="86" t="b">
        <v>0</v>
      </c>
      <c r="G1398" s="86" t="b">
        <v>0</v>
      </c>
    </row>
    <row r="1399" spans="1:7" ht="15">
      <c r="A1399" s="86" t="s">
        <v>3490</v>
      </c>
      <c r="B1399" s="86">
        <v>2</v>
      </c>
      <c r="C1399" s="121">
        <v>0.0028832121237838764</v>
      </c>
      <c r="D1399" s="86" t="s">
        <v>2573</v>
      </c>
      <c r="E1399" s="86" t="b">
        <v>0</v>
      </c>
      <c r="F1399" s="86" t="b">
        <v>0</v>
      </c>
      <c r="G1399" s="86" t="b">
        <v>0</v>
      </c>
    </row>
    <row r="1400" spans="1:7" ht="15">
      <c r="A1400" s="86" t="s">
        <v>3491</v>
      </c>
      <c r="B1400" s="86">
        <v>2</v>
      </c>
      <c r="C1400" s="121">
        <v>0.0028832121237838764</v>
      </c>
      <c r="D1400" s="86" t="s">
        <v>2573</v>
      </c>
      <c r="E1400" s="86" t="b">
        <v>0</v>
      </c>
      <c r="F1400" s="86" t="b">
        <v>0</v>
      </c>
      <c r="G1400" s="86" t="b">
        <v>0</v>
      </c>
    </row>
    <row r="1401" spans="1:7" ht="15">
      <c r="A1401" s="86" t="s">
        <v>3492</v>
      </c>
      <c r="B1401" s="86">
        <v>2</v>
      </c>
      <c r="C1401" s="121">
        <v>0.0028832121237838764</v>
      </c>
      <c r="D1401" s="86" t="s">
        <v>2573</v>
      </c>
      <c r="E1401" s="86" t="b">
        <v>1</v>
      </c>
      <c r="F1401" s="86" t="b">
        <v>0</v>
      </c>
      <c r="G1401" s="86" t="b">
        <v>0</v>
      </c>
    </row>
    <row r="1402" spans="1:7" ht="15">
      <c r="A1402" s="86" t="s">
        <v>3224</v>
      </c>
      <c r="B1402" s="86">
        <v>2</v>
      </c>
      <c r="C1402" s="121">
        <v>0.0028832121237838764</v>
      </c>
      <c r="D1402" s="86" t="s">
        <v>2573</v>
      </c>
      <c r="E1402" s="86" t="b">
        <v>0</v>
      </c>
      <c r="F1402" s="86" t="b">
        <v>0</v>
      </c>
      <c r="G1402" s="86" t="b">
        <v>0</v>
      </c>
    </row>
    <row r="1403" spans="1:7" ht="15">
      <c r="A1403" s="86" t="s">
        <v>3493</v>
      </c>
      <c r="B1403" s="86">
        <v>2</v>
      </c>
      <c r="C1403" s="121">
        <v>0.0028832121237838764</v>
      </c>
      <c r="D1403" s="86" t="s">
        <v>2573</v>
      </c>
      <c r="E1403" s="86" t="b">
        <v>0</v>
      </c>
      <c r="F1403" s="86" t="b">
        <v>0</v>
      </c>
      <c r="G1403" s="86" t="b">
        <v>0</v>
      </c>
    </row>
    <row r="1404" spans="1:7" ht="15">
      <c r="A1404" s="86" t="s">
        <v>3494</v>
      </c>
      <c r="B1404" s="86">
        <v>2</v>
      </c>
      <c r="C1404" s="121">
        <v>0.0028832121237838764</v>
      </c>
      <c r="D1404" s="86" t="s">
        <v>2573</v>
      </c>
      <c r="E1404" s="86" t="b">
        <v>0</v>
      </c>
      <c r="F1404" s="86" t="b">
        <v>0</v>
      </c>
      <c r="G1404" s="86" t="b">
        <v>0</v>
      </c>
    </row>
    <row r="1405" spans="1:7" ht="15">
      <c r="A1405" s="86" t="s">
        <v>3495</v>
      </c>
      <c r="B1405" s="86">
        <v>2</v>
      </c>
      <c r="C1405" s="121">
        <v>0.0028832121237838764</v>
      </c>
      <c r="D1405" s="86" t="s">
        <v>2573</v>
      </c>
      <c r="E1405" s="86" t="b">
        <v>0</v>
      </c>
      <c r="F1405" s="86" t="b">
        <v>0</v>
      </c>
      <c r="G1405" s="86" t="b">
        <v>0</v>
      </c>
    </row>
    <row r="1406" spans="1:7" ht="15">
      <c r="A1406" s="86" t="s">
        <v>316</v>
      </c>
      <c r="B1406" s="86">
        <v>2</v>
      </c>
      <c r="C1406" s="121">
        <v>0.0028832121237838764</v>
      </c>
      <c r="D1406" s="86" t="s">
        <v>2573</v>
      </c>
      <c r="E1406" s="86" t="b">
        <v>0</v>
      </c>
      <c r="F1406" s="86" t="b">
        <v>0</v>
      </c>
      <c r="G1406" s="86" t="b">
        <v>0</v>
      </c>
    </row>
    <row r="1407" spans="1:7" ht="15">
      <c r="A1407" s="86" t="s">
        <v>3227</v>
      </c>
      <c r="B1407" s="86">
        <v>2</v>
      </c>
      <c r="C1407" s="121">
        <v>0.0028832121237838764</v>
      </c>
      <c r="D1407" s="86" t="s">
        <v>2573</v>
      </c>
      <c r="E1407" s="86" t="b">
        <v>0</v>
      </c>
      <c r="F1407" s="86" t="b">
        <v>0</v>
      </c>
      <c r="G1407" s="86" t="b">
        <v>0</v>
      </c>
    </row>
    <row r="1408" spans="1:7" ht="15">
      <c r="A1408" s="86" t="s">
        <v>3496</v>
      </c>
      <c r="B1408" s="86">
        <v>2</v>
      </c>
      <c r="C1408" s="121">
        <v>0.0028832121237838764</v>
      </c>
      <c r="D1408" s="86" t="s">
        <v>2573</v>
      </c>
      <c r="E1408" s="86" t="b">
        <v>0</v>
      </c>
      <c r="F1408" s="86" t="b">
        <v>0</v>
      </c>
      <c r="G1408" s="86" t="b">
        <v>0</v>
      </c>
    </row>
    <row r="1409" spans="1:7" ht="15">
      <c r="A1409" s="86" t="s">
        <v>3181</v>
      </c>
      <c r="B1409" s="86">
        <v>2</v>
      </c>
      <c r="C1409" s="121">
        <v>0.0028832121237838764</v>
      </c>
      <c r="D1409" s="86" t="s">
        <v>2573</v>
      </c>
      <c r="E1409" s="86" t="b">
        <v>0</v>
      </c>
      <c r="F1409" s="86" t="b">
        <v>0</v>
      </c>
      <c r="G1409" s="86" t="b">
        <v>0</v>
      </c>
    </row>
    <row r="1410" spans="1:7" ht="15">
      <c r="A1410" s="86" t="s">
        <v>3180</v>
      </c>
      <c r="B1410" s="86">
        <v>2</v>
      </c>
      <c r="C1410" s="121">
        <v>0.0028832121237838764</v>
      </c>
      <c r="D1410" s="86" t="s">
        <v>2573</v>
      </c>
      <c r="E1410" s="86" t="b">
        <v>0</v>
      </c>
      <c r="F1410" s="86" t="b">
        <v>0</v>
      </c>
      <c r="G1410" s="86" t="b">
        <v>0</v>
      </c>
    </row>
    <row r="1411" spans="1:7" ht="15">
      <c r="A1411" s="86" t="s">
        <v>2762</v>
      </c>
      <c r="B1411" s="86">
        <v>2</v>
      </c>
      <c r="C1411" s="121">
        <v>0.0028832121237838764</v>
      </c>
      <c r="D1411" s="86" t="s">
        <v>2573</v>
      </c>
      <c r="E1411" s="86" t="b">
        <v>0</v>
      </c>
      <c r="F1411" s="86" t="b">
        <v>0</v>
      </c>
      <c r="G1411" s="86" t="b">
        <v>0</v>
      </c>
    </row>
    <row r="1412" spans="1:7" ht="15">
      <c r="A1412" s="86" t="s">
        <v>3497</v>
      </c>
      <c r="B1412" s="86">
        <v>2</v>
      </c>
      <c r="C1412" s="121">
        <v>0.0028832121237838764</v>
      </c>
      <c r="D1412" s="86" t="s">
        <v>2573</v>
      </c>
      <c r="E1412" s="86" t="b">
        <v>0</v>
      </c>
      <c r="F1412" s="86" t="b">
        <v>0</v>
      </c>
      <c r="G1412" s="86" t="b">
        <v>0</v>
      </c>
    </row>
    <row r="1413" spans="1:7" ht="15">
      <c r="A1413" s="86" t="s">
        <v>3725</v>
      </c>
      <c r="B1413" s="86">
        <v>2</v>
      </c>
      <c r="C1413" s="121">
        <v>0.0028832121237838764</v>
      </c>
      <c r="D1413" s="86" t="s">
        <v>2573</v>
      </c>
      <c r="E1413" s="86" t="b">
        <v>0</v>
      </c>
      <c r="F1413" s="86" t="b">
        <v>0</v>
      </c>
      <c r="G1413" s="86" t="b">
        <v>0</v>
      </c>
    </row>
    <row r="1414" spans="1:7" ht="15">
      <c r="A1414" s="86" t="s">
        <v>3291</v>
      </c>
      <c r="B1414" s="86">
        <v>2</v>
      </c>
      <c r="C1414" s="121">
        <v>0.0028832121237838764</v>
      </c>
      <c r="D1414" s="86" t="s">
        <v>2573</v>
      </c>
      <c r="E1414" s="86" t="b">
        <v>0</v>
      </c>
      <c r="F1414" s="86" t="b">
        <v>0</v>
      </c>
      <c r="G1414" s="86" t="b">
        <v>0</v>
      </c>
    </row>
    <row r="1415" spans="1:7" ht="15">
      <c r="A1415" s="86" t="s">
        <v>3334</v>
      </c>
      <c r="B1415" s="86">
        <v>2</v>
      </c>
      <c r="C1415" s="121">
        <v>0.0028832121237838764</v>
      </c>
      <c r="D1415" s="86" t="s">
        <v>2573</v>
      </c>
      <c r="E1415" s="86" t="b">
        <v>0</v>
      </c>
      <c r="F1415" s="86" t="b">
        <v>0</v>
      </c>
      <c r="G1415" s="86" t="b">
        <v>0</v>
      </c>
    </row>
    <row r="1416" spans="1:7" ht="15">
      <c r="A1416" s="86" t="s">
        <v>3273</v>
      </c>
      <c r="B1416" s="86">
        <v>2</v>
      </c>
      <c r="C1416" s="121">
        <v>0.0028832121237838764</v>
      </c>
      <c r="D1416" s="86" t="s">
        <v>2573</v>
      </c>
      <c r="E1416" s="86" t="b">
        <v>0</v>
      </c>
      <c r="F1416" s="86" t="b">
        <v>0</v>
      </c>
      <c r="G1416" s="86" t="b">
        <v>0</v>
      </c>
    </row>
    <row r="1417" spans="1:7" ht="15">
      <c r="A1417" s="86" t="s">
        <v>3726</v>
      </c>
      <c r="B1417" s="86">
        <v>2</v>
      </c>
      <c r="C1417" s="121">
        <v>0.0028832121237838764</v>
      </c>
      <c r="D1417" s="86" t="s">
        <v>2573</v>
      </c>
      <c r="E1417" s="86" t="b">
        <v>0</v>
      </c>
      <c r="F1417" s="86" t="b">
        <v>0</v>
      </c>
      <c r="G1417" s="86" t="b">
        <v>0</v>
      </c>
    </row>
    <row r="1418" spans="1:7" ht="15">
      <c r="A1418" s="86" t="s">
        <v>3727</v>
      </c>
      <c r="B1418" s="86">
        <v>2</v>
      </c>
      <c r="C1418" s="121">
        <v>0.0028832121237838764</v>
      </c>
      <c r="D1418" s="86" t="s">
        <v>2573</v>
      </c>
      <c r="E1418" s="86" t="b">
        <v>0</v>
      </c>
      <c r="F1418" s="86" t="b">
        <v>0</v>
      </c>
      <c r="G1418" s="86" t="b">
        <v>0</v>
      </c>
    </row>
    <row r="1419" spans="1:7" ht="15">
      <c r="A1419" s="86" t="s">
        <v>3728</v>
      </c>
      <c r="B1419" s="86">
        <v>2</v>
      </c>
      <c r="C1419" s="121">
        <v>0.0028832121237838764</v>
      </c>
      <c r="D1419" s="86" t="s">
        <v>2573</v>
      </c>
      <c r="E1419" s="86" t="b">
        <v>0</v>
      </c>
      <c r="F1419" s="86" t="b">
        <v>0</v>
      </c>
      <c r="G1419" s="86" t="b">
        <v>0</v>
      </c>
    </row>
    <row r="1420" spans="1:7" ht="15">
      <c r="A1420" s="86" t="s">
        <v>3363</v>
      </c>
      <c r="B1420" s="86">
        <v>2</v>
      </c>
      <c r="C1420" s="121">
        <v>0.0028832121237838764</v>
      </c>
      <c r="D1420" s="86" t="s">
        <v>2573</v>
      </c>
      <c r="E1420" s="86" t="b">
        <v>0</v>
      </c>
      <c r="F1420" s="86" t="b">
        <v>0</v>
      </c>
      <c r="G1420" s="86" t="b">
        <v>0</v>
      </c>
    </row>
    <row r="1421" spans="1:7" ht="15">
      <c r="A1421" s="86" t="s">
        <v>3341</v>
      </c>
      <c r="B1421" s="86">
        <v>2</v>
      </c>
      <c r="C1421" s="121">
        <v>0.0028832121237838764</v>
      </c>
      <c r="D1421" s="86" t="s">
        <v>2573</v>
      </c>
      <c r="E1421" s="86" t="b">
        <v>0</v>
      </c>
      <c r="F1421" s="86" t="b">
        <v>0</v>
      </c>
      <c r="G1421" s="86" t="b">
        <v>0</v>
      </c>
    </row>
    <row r="1422" spans="1:7" ht="15">
      <c r="A1422" s="86" t="s">
        <v>3729</v>
      </c>
      <c r="B1422" s="86">
        <v>2</v>
      </c>
      <c r="C1422" s="121">
        <v>0.0028832121237838764</v>
      </c>
      <c r="D1422" s="86" t="s">
        <v>2573</v>
      </c>
      <c r="E1422" s="86" t="b">
        <v>0</v>
      </c>
      <c r="F1422" s="86" t="b">
        <v>0</v>
      </c>
      <c r="G1422" s="86" t="b">
        <v>0</v>
      </c>
    </row>
    <row r="1423" spans="1:7" ht="15">
      <c r="A1423" s="86" t="s">
        <v>348</v>
      </c>
      <c r="B1423" s="86">
        <v>2</v>
      </c>
      <c r="C1423" s="121">
        <v>0.0028832121237838764</v>
      </c>
      <c r="D1423" s="86" t="s">
        <v>2573</v>
      </c>
      <c r="E1423" s="86" t="b">
        <v>0</v>
      </c>
      <c r="F1423" s="86" t="b">
        <v>0</v>
      </c>
      <c r="G1423" s="86" t="b">
        <v>0</v>
      </c>
    </row>
    <row r="1424" spans="1:7" ht="15">
      <c r="A1424" s="86" t="s">
        <v>347</v>
      </c>
      <c r="B1424" s="86">
        <v>2</v>
      </c>
      <c r="C1424" s="121">
        <v>0.0028832121237838764</v>
      </c>
      <c r="D1424" s="86" t="s">
        <v>2573</v>
      </c>
      <c r="E1424" s="86" t="b">
        <v>0</v>
      </c>
      <c r="F1424" s="86" t="b">
        <v>0</v>
      </c>
      <c r="G1424" s="86" t="b">
        <v>0</v>
      </c>
    </row>
    <row r="1425" spans="1:7" ht="15">
      <c r="A1425" s="86" t="s">
        <v>3340</v>
      </c>
      <c r="B1425" s="86">
        <v>2</v>
      </c>
      <c r="C1425" s="121">
        <v>0.0028832121237838764</v>
      </c>
      <c r="D1425" s="86" t="s">
        <v>2573</v>
      </c>
      <c r="E1425" s="86" t="b">
        <v>0</v>
      </c>
      <c r="F1425" s="86" t="b">
        <v>0</v>
      </c>
      <c r="G1425" s="86" t="b">
        <v>0</v>
      </c>
    </row>
    <row r="1426" spans="1:7" ht="15">
      <c r="A1426" s="86" t="s">
        <v>3730</v>
      </c>
      <c r="B1426" s="86">
        <v>2</v>
      </c>
      <c r="C1426" s="121">
        <v>0.0028832121237838764</v>
      </c>
      <c r="D1426" s="86" t="s">
        <v>2573</v>
      </c>
      <c r="E1426" s="86" t="b">
        <v>0</v>
      </c>
      <c r="F1426" s="86" t="b">
        <v>0</v>
      </c>
      <c r="G1426" s="86" t="b">
        <v>0</v>
      </c>
    </row>
    <row r="1427" spans="1:7" ht="15">
      <c r="A1427" s="86" t="s">
        <v>3731</v>
      </c>
      <c r="B1427" s="86">
        <v>2</v>
      </c>
      <c r="C1427" s="121">
        <v>0.0028832121237838764</v>
      </c>
      <c r="D1427" s="86" t="s">
        <v>2573</v>
      </c>
      <c r="E1427" s="86" t="b">
        <v>0</v>
      </c>
      <c r="F1427" s="86" t="b">
        <v>0</v>
      </c>
      <c r="G1427" s="86" t="b">
        <v>0</v>
      </c>
    </row>
    <row r="1428" spans="1:7" ht="15">
      <c r="A1428" s="86" t="s">
        <v>3208</v>
      </c>
      <c r="B1428" s="86">
        <v>2</v>
      </c>
      <c r="C1428" s="121">
        <v>0.0028832121237838764</v>
      </c>
      <c r="D1428" s="86" t="s">
        <v>2573</v>
      </c>
      <c r="E1428" s="86" t="b">
        <v>0</v>
      </c>
      <c r="F1428" s="86" t="b">
        <v>0</v>
      </c>
      <c r="G1428" s="86" t="b">
        <v>0</v>
      </c>
    </row>
    <row r="1429" spans="1:7" ht="15">
      <c r="A1429" s="86" t="s">
        <v>3237</v>
      </c>
      <c r="B1429" s="86">
        <v>2</v>
      </c>
      <c r="C1429" s="121">
        <v>0.0028832121237838764</v>
      </c>
      <c r="D1429" s="86" t="s">
        <v>2573</v>
      </c>
      <c r="E1429" s="86" t="b">
        <v>0</v>
      </c>
      <c r="F1429" s="86" t="b">
        <v>0</v>
      </c>
      <c r="G1429" s="86" t="b">
        <v>0</v>
      </c>
    </row>
    <row r="1430" spans="1:7" ht="15">
      <c r="A1430" s="86" t="s">
        <v>3302</v>
      </c>
      <c r="B1430" s="86">
        <v>2</v>
      </c>
      <c r="C1430" s="121">
        <v>0.0028832121237838764</v>
      </c>
      <c r="D1430" s="86" t="s">
        <v>2573</v>
      </c>
      <c r="E1430" s="86" t="b">
        <v>0</v>
      </c>
      <c r="F1430" s="86" t="b">
        <v>0</v>
      </c>
      <c r="G1430" s="86" t="b">
        <v>0</v>
      </c>
    </row>
    <row r="1431" spans="1:7" ht="15">
      <c r="A1431" s="86" t="s">
        <v>3182</v>
      </c>
      <c r="B1431" s="86">
        <v>2</v>
      </c>
      <c r="C1431" s="121">
        <v>0.0035681495428145503</v>
      </c>
      <c r="D1431" s="86" t="s">
        <v>2573</v>
      </c>
      <c r="E1431" s="86" t="b">
        <v>0</v>
      </c>
      <c r="F1431" s="86" t="b">
        <v>0</v>
      </c>
      <c r="G1431" s="86" t="b">
        <v>0</v>
      </c>
    </row>
    <row r="1432" spans="1:7" ht="15">
      <c r="A1432" s="86" t="s">
        <v>2713</v>
      </c>
      <c r="B1432" s="86">
        <v>4</v>
      </c>
      <c r="C1432" s="121">
        <v>0</v>
      </c>
      <c r="D1432" s="86" t="s">
        <v>2574</v>
      </c>
      <c r="E1432" s="86" t="b">
        <v>0</v>
      </c>
      <c r="F1432" s="86" t="b">
        <v>0</v>
      </c>
      <c r="G1432" s="86" t="b">
        <v>0</v>
      </c>
    </row>
    <row r="1433" spans="1:7" ht="15">
      <c r="A1433" s="86" t="s">
        <v>221</v>
      </c>
      <c r="B1433" s="86">
        <v>4</v>
      </c>
      <c r="C1433" s="121">
        <v>0</v>
      </c>
      <c r="D1433" s="86" t="s">
        <v>2574</v>
      </c>
      <c r="E1433" s="86" t="b">
        <v>0</v>
      </c>
      <c r="F1433" s="86" t="b">
        <v>0</v>
      </c>
      <c r="G1433" s="86" t="b">
        <v>0</v>
      </c>
    </row>
    <row r="1434" spans="1:7" ht="15">
      <c r="A1434" s="86" t="s">
        <v>2736</v>
      </c>
      <c r="B1434" s="86">
        <v>3</v>
      </c>
      <c r="C1434" s="121">
        <v>0.005432118982969562</v>
      </c>
      <c r="D1434" s="86" t="s">
        <v>2574</v>
      </c>
      <c r="E1434" s="86" t="b">
        <v>0</v>
      </c>
      <c r="F1434" s="86" t="b">
        <v>0</v>
      </c>
      <c r="G1434" s="86" t="b">
        <v>0</v>
      </c>
    </row>
    <row r="1435" spans="1:7" ht="15">
      <c r="A1435" s="86" t="s">
        <v>2737</v>
      </c>
      <c r="B1435" s="86">
        <v>3</v>
      </c>
      <c r="C1435" s="121">
        <v>0.005432118982969562</v>
      </c>
      <c r="D1435" s="86" t="s">
        <v>2574</v>
      </c>
      <c r="E1435" s="86" t="b">
        <v>0</v>
      </c>
      <c r="F1435" s="86" t="b">
        <v>0</v>
      </c>
      <c r="G1435" s="86" t="b">
        <v>0</v>
      </c>
    </row>
    <row r="1436" spans="1:7" ht="15">
      <c r="A1436" s="86" t="s">
        <v>2650</v>
      </c>
      <c r="B1436" s="86">
        <v>3</v>
      </c>
      <c r="C1436" s="121">
        <v>0.005432118982969562</v>
      </c>
      <c r="D1436" s="86" t="s">
        <v>2574</v>
      </c>
      <c r="E1436" s="86" t="b">
        <v>0</v>
      </c>
      <c r="F1436" s="86" t="b">
        <v>0</v>
      </c>
      <c r="G1436" s="86" t="b">
        <v>0</v>
      </c>
    </row>
    <row r="1437" spans="1:7" ht="15">
      <c r="A1437" s="86" t="s">
        <v>2716</v>
      </c>
      <c r="B1437" s="86">
        <v>3</v>
      </c>
      <c r="C1437" s="121">
        <v>0.005432118982969562</v>
      </c>
      <c r="D1437" s="86" t="s">
        <v>2574</v>
      </c>
      <c r="E1437" s="86" t="b">
        <v>0</v>
      </c>
      <c r="F1437" s="86" t="b">
        <v>0</v>
      </c>
      <c r="G1437" s="86" t="b">
        <v>0</v>
      </c>
    </row>
    <row r="1438" spans="1:7" ht="15">
      <c r="A1438" s="86" t="s">
        <v>2738</v>
      </c>
      <c r="B1438" s="86">
        <v>3</v>
      </c>
      <c r="C1438" s="121">
        <v>0.005432118982969562</v>
      </c>
      <c r="D1438" s="86" t="s">
        <v>2574</v>
      </c>
      <c r="E1438" s="86" t="b">
        <v>0</v>
      </c>
      <c r="F1438" s="86" t="b">
        <v>0</v>
      </c>
      <c r="G1438" s="86" t="b">
        <v>0</v>
      </c>
    </row>
    <row r="1439" spans="1:7" ht="15">
      <c r="A1439" s="86" t="s">
        <v>2739</v>
      </c>
      <c r="B1439" s="86">
        <v>3</v>
      </c>
      <c r="C1439" s="121">
        <v>0.005432118982969562</v>
      </c>
      <c r="D1439" s="86" t="s">
        <v>2574</v>
      </c>
      <c r="E1439" s="86" t="b">
        <v>0</v>
      </c>
      <c r="F1439" s="86" t="b">
        <v>0</v>
      </c>
      <c r="G1439" s="86" t="b">
        <v>0</v>
      </c>
    </row>
    <row r="1440" spans="1:7" ht="15">
      <c r="A1440" s="86" t="s">
        <v>2740</v>
      </c>
      <c r="B1440" s="86">
        <v>3</v>
      </c>
      <c r="C1440" s="121">
        <v>0.005432118982969562</v>
      </c>
      <c r="D1440" s="86" t="s">
        <v>2574</v>
      </c>
      <c r="E1440" s="86" t="b">
        <v>0</v>
      </c>
      <c r="F1440" s="86" t="b">
        <v>0</v>
      </c>
      <c r="G1440" s="86" t="b">
        <v>0</v>
      </c>
    </row>
    <row r="1441" spans="1:7" ht="15">
      <c r="A1441" s="86" t="s">
        <v>2741</v>
      </c>
      <c r="B1441" s="86">
        <v>3</v>
      </c>
      <c r="C1441" s="121">
        <v>0.005432118982969562</v>
      </c>
      <c r="D1441" s="86" t="s">
        <v>2574</v>
      </c>
      <c r="E1441" s="86" t="b">
        <v>0</v>
      </c>
      <c r="F1441" s="86" t="b">
        <v>0</v>
      </c>
      <c r="G1441" s="86" t="b">
        <v>0</v>
      </c>
    </row>
    <row r="1442" spans="1:7" ht="15">
      <c r="A1442" s="86" t="s">
        <v>2733</v>
      </c>
      <c r="B1442" s="86">
        <v>3</v>
      </c>
      <c r="C1442" s="121">
        <v>0.005432118982969562</v>
      </c>
      <c r="D1442" s="86" t="s">
        <v>2574</v>
      </c>
      <c r="E1442" s="86" t="b">
        <v>0</v>
      </c>
      <c r="F1442" s="86" t="b">
        <v>0</v>
      </c>
      <c r="G1442" s="86" t="b">
        <v>0</v>
      </c>
    </row>
    <row r="1443" spans="1:7" ht="15">
      <c r="A1443" s="86" t="s">
        <v>3213</v>
      </c>
      <c r="B1443" s="86">
        <v>3</v>
      </c>
      <c r="C1443" s="121">
        <v>0.005432118982969562</v>
      </c>
      <c r="D1443" s="86" t="s">
        <v>2574</v>
      </c>
      <c r="E1443" s="86" t="b">
        <v>0</v>
      </c>
      <c r="F1443" s="86" t="b">
        <v>0</v>
      </c>
      <c r="G1443" s="86" t="b">
        <v>0</v>
      </c>
    </row>
    <row r="1444" spans="1:7" ht="15">
      <c r="A1444" s="86" t="s">
        <v>3393</v>
      </c>
      <c r="B1444" s="86">
        <v>3</v>
      </c>
      <c r="C1444" s="121">
        <v>0.005432118982969562</v>
      </c>
      <c r="D1444" s="86" t="s">
        <v>2574</v>
      </c>
      <c r="E1444" s="86" t="b">
        <v>0</v>
      </c>
      <c r="F1444" s="86" t="b">
        <v>0</v>
      </c>
      <c r="G1444" s="86" t="b">
        <v>0</v>
      </c>
    </row>
    <row r="1445" spans="1:7" ht="15">
      <c r="A1445" s="86" t="s">
        <v>3394</v>
      </c>
      <c r="B1445" s="86">
        <v>3</v>
      </c>
      <c r="C1445" s="121">
        <v>0.005432118982969562</v>
      </c>
      <c r="D1445" s="86" t="s">
        <v>2574</v>
      </c>
      <c r="E1445" s="86" t="b">
        <v>0</v>
      </c>
      <c r="F1445" s="86" t="b">
        <v>0</v>
      </c>
      <c r="G1445" s="86" t="b">
        <v>0</v>
      </c>
    </row>
    <row r="1446" spans="1:7" ht="15">
      <c r="A1446" s="86" t="s">
        <v>2717</v>
      </c>
      <c r="B1446" s="86">
        <v>3</v>
      </c>
      <c r="C1446" s="121">
        <v>0.005432118982969562</v>
      </c>
      <c r="D1446" s="86" t="s">
        <v>2574</v>
      </c>
      <c r="E1446" s="86" t="b">
        <v>0</v>
      </c>
      <c r="F1446" s="86" t="b">
        <v>0</v>
      </c>
      <c r="G1446" s="86" t="b">
        <v>0</v>
      </c>
    </row>
    <row r="1447" spans="1:7" ht="15">
      <c r="A1447" s="86" t="s">
        <v>3395</v>
      </c>
      <c r="B1447" s="86">
        <v>3</v>
      </c>
      <c r="C1447" s="121">
        <v>0.005432118982969562</v>
      </c>
      <c r="D1447" s="86" t="s">
        <v>2574</v>
      </c>
      <c r="E1447" s="86" t="b">
        <v>0</v>
      </c>
      <c r="F1447" s="86" t="b">
        <v>0</v>
      </c>
      <c r="G1447" s="86" t="b">
        <v>0</v>
      </c>
    </row>
    <row r="1448" spans="1:7" ht="15">
      <c r="A1448" s="86" t="s">
        <v>3396</v>
      </c>
      <c r="B1448" s="86">
        <v>3</v>
      </c>
      <c r="C1448" s="121">
        <v>0.005432118982969562</v>
      </c>
      <c r="D1448" s="86" t="s">
        <v>2574</v>
      </c>
      <c r="E1448" s="86" t="b">
        <v>0</v>
      </c>
      <c r="F1448" s="86" t="b">
        <v>0</v>
      </c>
      <c r="G1448" s="86" t="b">
        <v>0</v>
      </c>
    </row>
    <row r="1449" spans="1:7" ht="15">
      <c r="A1449" s="86" t="s">
        <v>3552</v>
      </c>
      <c r="B1449" s="86">
        <v>3</v>
      </c>
      <c r="C1449" s="121">
        <v>0.005432118982969562</v>
      </c>
      <c r="D1449" s="86" t="s">
        <v>2574</v>
      </c>
      <c r="E1449" s="86" t="b">
        <v>0</v>
      </c>
      <c r="F1449" s="86" t="b">
        <v>0</v>
      </c>
      <c r="G1449" s="86" t="b">
        <v>0</v>
      </c>
    </row>
    <row r="1450" spans="1:7" ht="15">
      <c r="A1450" s="86" t="s">
        <v>2713</v>
      </c>
      <c r="B1450" s="86">
        <v>8</v>
      </c>
      <c r="C1450" s="121">
        <v>0</v>
      </c>
      <c r="D1450" s="86" t="s">
        <v>2575</v>
      </c>
      <c r="E1450" s="86" t="b">
        <v>0</v>
      </c>
      <c r="F1450" s="86" t="b">
        <v>0</v>
      </c>
      <c r="G1450" s="86" t="b">
        <v>0</v>
      </c>
    </row>
    <row r="1451" spans="1:7" ht="15">
      <c r="A1451" s="86" t="s">
        <v>323</v>
      </c>
      <c r="B1451" s="86">
        <v>5</v>
      </c>
      <c r="C1451" s="121">
        <v>0.005027585779702581</v>
      </c>
      <c r="D1451" s="86" t="s">
        <v>2575</v>
      </c>
      <c r="E1451" s="86" t="b">
        <v>0</v>
      </c>
      <c r="F1451" s="86" t="b">
        <v>0</v>
      </c>
      <c r="G1451" s="86" t="b">
        <v>0</v>
      </c>
    </row>
    <row r="1452" spans="1:7" ht="15">
      <c r="A1452" s="86" t="s">
        <v>554</v>
      </c>
      <c r="B1452" s="86">
        <v>4</v>
      </c>
      <c r="C1452" s="121">
        <v>0.005931625530324753</v>
      </c>
      <c r="D1452" s="86" t="s">
        <v>2575</v>
      </c>
      <c r="E1452" s="86" t="b">
        <v>0</v>
      </c>
      <c r="F1452" s="86" t="b">
        <v>0</v>
      </c>
      <c r="G1452" s="86" t="b">
        <v>0</v>
      </c>
    </row>
    <row r="1453" spans="1:7" ht="15">
      <c r="A1453" s="86" t="s">
        <v>2743</v>
      </c>
      <c r="B1453" s="86">
        <v>4</v>
      </c>
      <c r="C1453" s="121">
        <v>0.005931625530324753</v>
      </c>
      <c r="D1453" s="86" t="s">
        <v>2575</v>
      </c>
      <c r="E1453" s="86" t="b">
        <v>0</v>
      </c>
      <c r="F1453" s="86" t="b">
        <v>0</v>
      </c>
      <c r="G1453" s="86" t="b">
        <v>0</v>
      </c>
    </row>
    <row r="1454" spans="1:7" ht="15">
      <c r="A1454" s="86" t="s">
        <v>2720</v>
      </c>
      <c r="B1454" s="86">
        <v>4</v>
      </c>
      <c r="C1454" s="121">
        <v>0.011863251060649506</v>
      </c>
      <c r="D1454" s="86" t="s">
        <v>2575</v>
      </c>
      <c r="E1454" s="86" t="b">
        <v>0</v>
      </c>
      <c r="F1454" s="86" t="b">
        <v>0</v>
      </c>
      <c r="G1454" s="86" t="b">
        <v>0</v>
      </c>
    </row>
    <row r="1455" spans="1:7" ht="15">
      <c r="A1455" s="86" t="s">
        <v>293</v>
      </c>
      <c r="B1455" s="86">
        <v>3</v>
      </c>
      <c r="C1455" s="121">
        <v>0.006295104417816962</v>
      </c>
      <c r="D1455" s="86" t="s">
        <v>2575</v>
      </c>
      <c r="E1455" s="86" t="b">
        <v>0</v>
      </c>
      <c r="F1455" s="86" t="b">
        <v>0</v>
      </c>
      <c r="G1455" s="86" t="b">
        <v>0</v>
      </c>
    </row>
    <row r="1456" spans="1:7" ht="15">
      <c r="A1456" s="86" t="s">
        <v>2744</v>
      </c>
      <c r="B1456" s="86">
        <v>3</v>
      </c>
      <c r="C1456" s="121">
        <v>0.006295104417816962</v>
      </c>
      <c r="D1456" s="86" t="s">
        <v>2575</v>
      </c>
      <c r="E1456" s="86" t="b">
        <v>0</v>
      </c>
      <c r="F1456" s="86" t="b">
        <v>0</v>
      </c>
      <c r="G1456" s="86" t="b">
        <v>0</v>
      </c>
    </row>
    <row r="1457" spans="1:7" ht="15">
      <c r="A1457" s="86" t="s">
        <v>2745</v>
      </c>
      <c r="B1457" s="86">
        <v>3</v>
      </c>
      <c r="C1457" s="121">
        <v>0.006295104417816962</v>
      </c>
      <c r="D1457" s="86" t="s">
        <v>2575</v>
      </c>
      <c r="E1457" s="86" t="b">
        <v>1</v>
      </c>
      <c r="F1457" s="86" t="b">
        <v>0</v>
      </c>
      <c r="G1457" s="86" t="b">
        <v>0</v>
      </c>
    </row>
    <row r="1458" spans="1:7" ht="15">
      <c r="A1458" s="86" t="s">
        <v>2746</v>
      </c>
      <c r="B1458" s="86">
        <v>3</v>
      </c>
      <c r="C1458" s="121">
        <v>0.006295104417816962</v>
      </c>
      <c r="D1458" s="86" t="s">
        <v>2575</v>
      </c>
      <c r="E1458" s="86" t="b">
        <v>0</v>
      </c>
      <c r="F1458" s="86" t="b">
        <v>0</v>
      </c>
      <c r="G1458" s="86" t="b">
        <v>0</v>
      </c>
    </row>
    <row r="1459" spans="1:7" ht="15">
      <c r="A1459" s="86" t="s">
        <v>2747</v>
      </c>
      <c r="B1459" s="86">
        <v>3</v>
      </c>
      <c r="C1459" s="121">
        <v>0.006295104417816962</v>
      </c>
      <c r="D1459" s="86" t="s">
        <v>2575</v>
      </c>
      <c r="E1459" s="86" t="b">
        <v>0</v>
      </c>
      <c r="F1459" s="86" t="b">
        <v>0</v>
      </c>
      <c r="G1459" s="86" t="b">
        <v>0</v>
      </c>
    </row>
    <row r="1460" spans="1:7" ht="15">
      <c r="A1460" s="86" t="s">
        <v>3432</v>
      </c>
      <c r="B1460" s="86">
        <v>3</v>
      </c>
      <c r="C1460" s="121">
        <v>0.006295104417816962</v>
      </c>
      <c r="D1460" s="86" t="s">
        <v>2575</v>
      </c>
      <c r="E1460" s="86" t="b">
        <v>0</v>
      </c>
      <c r="F1460" s="86" t="b">
        <v>0</v>
      </c>
      <c r="G1460" s="86" t="b">
        <v>0</v>
      </c>
    </row>
    <row r="1461" spans="1:7" ht="15">
      <c r="A1461" s="86" t="s">
        <v>3298</v>
      </c>
      <c r="B1461" s="86">
        <v>3</v>
      </c>
      <c r="C1461" s="121">
        <v>0.006295104417816962</v>
      </c>
      <c r="D1461" s="86" t="s">
        <v>2575</v>
      </c>
      <c r="E1461" s="86" t="b">
        <v>1</v>
      </c>
      <c r="F1461" s="86" t="b">
        <v>0</v>
      </c>
      <c r="G1461" s="86" t="b">
        <v>0</v>
      </c>
    </row>
    <row r="1462" spans="1:7" ht="15">
      <c r="A1462" s="86" t="s">
        <v>3194</v>
      </c>
      <c r="B1462" s="86">
        <v>3</v>
      </c>
      <c r="C1462" s="121">
        <v>0.006295104417816962</v>
      </c>
      <c r="D1462" s="86" t="s">
        <v>2575</v>
      </c>
      <c r="E1462" s="86" t="b">
        <v>0</v>
      </c>
      <c r="F1462" s="86" t="b">
        <v>0</v>
      </c>
      <c r="G1462" s="86" t="b">
        <v>0</v>
      </c>
    </row>
    <row r="1463" spans="1:7" ht="15">
      <c r="A1463" s="86" t="s">
        <v>3219</v>
      </c>
      <c r="B1463" s="86">
        <v>3</v>
      </c>
      <c r="C1463" s="121">
        <v>0.006295104417816962</v>
      </c>
      <c r="D1463" s="86" t="s">
        <v>2575</v>
      </c>
      <c r="E1463" s="86" t="b">
        <v>0</v>
      </c>
      <c r="F1463" s="86" t="b">
        <v>0</v>
      </c>
      <c r="G1463" s="86" t="b">
        <v>0</v>
      </c>
    </row>
    <row r="1464" spans="1:7" ht="15">
      <c r="A1464" s="86" t="s">
        <v>3320</v>
      </c>
      <c r="B1464" s="86">
        <v>2</v>
      </c>
      <c r="C1464" s="121">
        <v>0.005931625530324753</v>
      </c>
      <c r="D1464" s="86" t="s">
        <v>2575</v>
      </c>
      <c r="E1464" s="86" t="b">
        <v>0</v>
      </c>
      <c r="F1464" s="86" t="b">
        <v>0</v>
      </c>
      <c r="G1464" s="86" t="b">
        <v>0</v>
      </c>
    </row>
    <row r="1465" spans="1:7" ht="15">
      <c r="A1465" s="86" t="s">
        <v>3321</v>
      </c>
      <c r="B1465" s="86">
        <v>2</v>
      </c>
      <c r="C1465" s="121">
        <v>0.005931625530324753</v>
      </c>
      <c r="D1465" s="86" t="s">
        <v>2575</v>
      </c>
      <c r="E1465" s="86" t="b">
        <v>0</v>
      </c>
      <c r="F1465" s="86" t="b">
        <v>0</v>
      </c>
      <c r="G1465" s="86" t="b">
        <v>0</v>
      </c>
    </row>
    <row r="1466" spans="1:7" ht="15">
      <c r="A1466" s="86" t="s">
        <v>3553</v>
      </c>
      <c r="B1466" s="86">
        <v>2</v>
      </c>
      <c r="C1466" s="121">
        <v>0.005931625530324753</v>
      </c>
      <c r="D1466" s="86" t="s">
        <v>2575</v>
      </c>
      <c r="E1466" s="86" t="b">
        <v>0</v>
      </c>
      <c r="F1466" s="86" t="b">
        <v>0</v>
      </c>
      <c r="G1466" s="86" t="b">
        <v>0</v>
      </c>
    </row>
    <row r="1467" spans="1:7" ht="15">
      <c r="A1467" s="86" t="s">
        <v>3354</v>
      </c>
      <c r="B1467" s="86">
        <v>2</v>
      </c>
      <c r="C1467" s="121">
        <v>0.005931625530324753</v>
      </c>
      <c r="D1467" s="86" t="s">
        <v>2575</v>
      </c>
      <c r="E1467" s="86" t="b">
        <v>0</v>
      </c>
      <c r="F1467" s="86" t="b">
        <v>0</v>
      </c>
      <c r="G1467" s="86" t="b">
        <v>0</v>
      </c>
    </row>
    <row r="1468" spans="1:7" ht="15">
      <c r="A1468" s="86" t="s">
        <v>3300</v>
      </c>
      <c r="B1468" s="86">
        <v>2</v>
      </c>
      <c r="C1468" s="121">
        <v>0.005931625530324753</v>
      </c>
      <c r="D1468" s="86" t="s">
        <v>2575</v>
      </c>
      <c r="E1468" s="86" t="b">
        <v>0</v>
      </c>
      <c r="F1468" s="86" t="b">
        <v>0</v>
      </c>
      <c r="G1468" s="86" t="b">
        <v>0</v>
      </c>
    </row>
    <row r="1469" spans="1:7" ht="15">
      <c r="A1469" s="86" t="s">
        <v>3301</v>
      </c>
      <c r="B1469" s="86">
        <v>2</v>
      </c>
      <c r="C1469" s="121">
        <v>0.005931625530324753</v>
      </c>
      <c r="D1469" s="86" t="s">
        <v>2575</v>
      </c>
      <c r="E1469" s="86" t="b">
        <v>0</v>
      </c>
      <c r="F1469" s="86" t="b">
        <v>0</v>
      </c>
      <c r="G1469" s="86" t="b">
        <v>0</v>
      </c>
    </row>
    <row r="1470" spans="1:7" ht="15">
      <c r="A1470" s="86" t="s">
        <v>349</v>
      </c>
      <c r="B1470" s="86">
        <v>2</v>
      </c>
      <c r="C1470" s="121">
        <v>0.005931625530324753</v>
      </c>
      <c r="D1470" s="86" t="s">
        <v>2575</v>
      </c>
      <c r="E1470" s="86" t="b">
        <v>0</v>
      </c>
      <c r="F1470" s="86" t="b">
        <v>0</v>
      </c>
      <c r="G1470" s="86" t="b">
        <v>0</v>
      </c>
    </row>
    <row r="1471" spans="1:7" ht="15">
      <c r="A1471" s="86" t="s">
        <v>3433</v>
      </c>
      <c r="B1471" s="86">
        <v>2</v>
      </c>
      <c r="C1471" s="121">
        <v>0.005931625530324753</v>
      </c>
      <c r="D1471" s="86" t="s">
        <v>2575</v>
      </c>
      <c r="E1471" s="86" t="b">
        <v>0</v>
      </c>
      <c r="F1471" s="86" t="b">
        <v>0</v>
      </c>
      <c r="G1471" s="86" t="b">
        <v>0</v>
      </c>
    </row>
    <row r="1472" spans="1:7" ht="15">
      <c r="A1472" s="86" t="s">
        <v>3434</v>
      </c>
      <c r="B1472" s="86">
        <v>2</v>
      </c>
      <c r="C1472" s="121">
        <v>0.005931625530324753</v>
      </c>
      <c r="D1472" s="86" t="s">
        <v>2575</v>
      </c>
      <c r="E1472" s="86" t="b">
        <v>0</v>
      </c>
      <c r="F1472" s="86" t="b">
        <v>0</v>
      </c>
      <c r="G1472" s="86" t="b">
        <v>0</v>
      </c>
    </row>
    <row r="1473" spans="1:7" ht="15">
      <c r="A1473" s="86" t="s">
        <v>2723</v>
      </c>
      <c r="B1473" s="86">
        <v>2</v>
      </c>
      <c r="C1473" s="121">
        <v>0.005931625530324753</v>
      </c>
      <c r="D1473" s="86" t="s">
        <v>2575</v>
      </c>
      <c r="E1473" s="86" t="b">
        <v>0</v>
      </c>
      <c r="F1473" s="86" t="b">
        <v>0</v>
      </c>
      <c r="G1473" s="86" t="b">
        <v>0</v>
      </c>
    </row>
    <row r="1474" spans="1:7" ht="15">
      <c r="A1474" s="86" t="s">
        <v>3157</v>
      </c>
      <c r="B1474" s="86">
        <v>2</v>
      </c>
      <c r="C1474" s="121">
        <v>0.005931625530324753</v>
      </c>
      <c r="D1474" s="86" t="s">
        <v>2575</v>
      </c>
      <c r="E1474" s="86" t="b">
        <v>0</v>
      </c>
      <c r="F1474" s="86" t="b">
        <v>0</v>
      </c>
      <c r="G1474" s="86" t="b">
        <v>0</v>
      </c>
    </row>
    <row r="1475" spans="1:7" ht="15">
      <c r="A1475" s="86" t="s">
        <v>3202</v>
      </c>
      <c r="B1475" s="86">
        <v>2</v>
      </c>
      <c r="C1475" s="121">
        <v>0.005931625530324753</v>
      </c>
      <c r="D1475" s="86" t="s">
        <v>2575</v>
      </c>
      <c r="E1475" s="86" t="b">
        <v>0</v>
      </c>
      <c r="F1475" s="86" t="b">
        <v>0</v>
      </c>
      <c r="G1475" s="86" t="b">
        <v>0</v>
      </c>
    </row>
    <row r="1476" spans="1:7" ht="15">
      <c r="A1476" s="86" t="s">
        <v>3435</v>
      </c>
      <c r="B1476" s="86">
        <v>2</v>
      </c>
      <c r="C1476" s="121">
        <v>0.005931625530324753</v>
      </c>
      <c r="D1476" s="86" t="s">
        <v>2575</v>
      </c>
      <c r="E1476" s="86" t="b">
        <v>0</v>
      </c>
      <c r="F1476" s="86" t="b">
        <v>0</v>
      </c>
      <c r="G1476" s="86" t="b">
        <v>0</v>
      </c>
    </row>
    <row r="1477" spans="1:7" ht="15">
      <c r="A1477" s="86" t="s">
        <v>3436</v>
      </c>
      <c r="B1477" s="86">
        <v>2</v>
      </c>
      <c r="C1477" s="121">
        <v>0.005931625530324753</v>
      </c>
      <c r="D1477" s="86" t="s">
        <v>2575</v>
      </c>
      <c r="E1477" s="86" t="b">
        <v>0</v>
      </c>
      <c r="F1477" s="86" t="b">
        <v>0</v>
      </c>
      <c r="G1477" s="86" t="b">
        <v>0</v>
      </c>
    </row>
    <row r="1478" spans="1:7" ht="15">
      <c r="A1478" s="86" t="s">
        <v>3437</v>
      </c>
      <c r="B1478" s="86">
        <v>2</v>
      </c>
      <c r="C1478" s="121">
        <v>0.005931625530324753</v>
      </c>
      <c r="D1478" s="86" t="s">
        <v>2575</v>
      </c>
      <c r="E1478" s="86" t="b">
        <v>0</v>
      </c>
      <c r="F1478" s="86" t="b">
        <v>0</v>
      </c>
      <c r="G1478" s="86" t="b">
        <v>0</v>
      </c>
    </row>
    <row r="1479" spans="1:7" ht="15">
      <c r="A1479" s="86" t="s">
        <v>3190</v>
      </c>
      <c r="B1479" s="86">
        <v>2</v>
      </c>
      <c r="C1479" s="121">
        <v>0.005931625530324753</v>
      </c>
      <c r="D1479" s="86" t="s">
        <v>2575</v>
      </c>
      <c r="E1479" s="86" t="b">
        <v>0</v>
      </c>
      <c r="F1479" s="86" t="b">
        <v>0</v>
      </c>
      <c r="G1479" s="86" t="b">
        <v>0</v>
      </c>
    </row>
    <row r="1480" spans="1:7" ht="15">
      <c r="A1480" s="86" t="s">
        <v>3438</v>
      </c>
      <c r="B1480" s="86">
        <v>2</v>
      </c>
      <c r="C1480" s="121">
        <v>0.005931625530324753</v>
      </c>
      <c r="D1480" s="86" t="s">
        <v>2575</v>
      </c>
      <c r="E1480" s="86" t="b">
        <v>0</v>
      </c>
      <c r="F1480" s="86" t="b">
        <v>0</v>
      </c>
      <c r="G1480" s="86" t="b">
        <v>0</v>
      </c>
    </row>
    <row r="1481" spans="1:7" ht="15">
      <c r="A1481" s="86" t="s">
        <v>3439</v>
      </c>
      <c r="B1481" s="86">
        <v>2</v>
      </c>
      <c r="C1481" s="121">
        <v>0.005931625530324753</v>
      </c>
      <c r="D1481" s="86" t="s">
        <v>2575</v>
      </c>
      <c r="E1481" s="86" t="b">
        <v>0</v>
      </c>
      <c r="F1481" s="86" t="b">
        <v>0</v>
      </c>
      <c r="G1481" s="86" t="b">
        <v>0</v>
      </c>
    </row>
    <row r="1482" spans="1:7" ht="15">
      <c r="A1482" s="86" t="s">
        <v>3440</v>
      </c>
      <c r="B1482" s="86">
        <v>2</v>
      </c>
      <c r="C1482" s="121">
        <v>0.005931625530324753</v>
      </c>
      <c r="D1482" s="86" t="s">
        <v>2575</v>
      </c>
      <c r="E1482" s="86" t="b">
        <v>0</v>
      </c>
      <c r="F1482" s="86" t="b">
        <v>0</v>
      </c>
      <c r="G1482" s="86" t="b">
        <v>0</v>
      </c>
    </row>
    <row r="1483" spans="1:7" ht="15">
      <c r="A1483" s="86" t="s">
        <v>2685</v>
      </c>
      <c r="B1483" s="86">
        <v>2</v>
      </c>
      <c r="C1483" s="121">
        <v>0.005931625530324753</v>
      </c>
      <c r="D1483" s="86" t="s">
        <v>2575</v>
      </c>
      <c r="E1483" s="86" t="b">
        <v>0</v>
      </c>
      <c r="F1483" s="86" t="b">
        <v>0</v>
      </c>
      <c r="G1483" s="86" t="b">
        <v>0</v>
      </c>
    </row>
    <row r="1484" spans="1:7" ht="15">
      <c r="A1484" s="86" t="s">
        <v>3441</v>
      </c>
      <c r="B1484" s="86">
        <v>2</v>
      </c>
      <c r="C1484" s="121">
        <v>0.005931625530324753</v>
      </c>
      <c r="D1484" s="86" t="s">
        <v>2575</v>
      </c>
      <c r="E1484" s="86" t="b">
        <v>0</v>
      </c>
      <c r="F1484" s="86" t="b">
        <v>0</v>
      </c>
      <c r="G1484" s="86" t="b">
        <v>0</v>
      </c>
    </row>
    <row r="1485" spans="1:7" ht="15">
      <c r="A1485" s="86" t="s">
        <v>2769</v>
      </c>
      <c r="B1485" s="86">
        <v>2</v>
      </c>
      <c r="C1485" s="121">
        <v>0.005931625530324753</v>
      </c>
      <c r="D1485" s="86" t="s">
        <v>2575</v>
      </c>
      <c r="E1485" s="86" t="b">
        <v>0</v>
      </c>
      <c r="F1485" s="86" t="b">
        <v>0</v>
      </c>
      <c r="G1485" s="86" t="b">
        <v>0</v>
      </c>
    </row>
    <row r="1486" spans="1:7" ht="15">
      <c r="A1486" s="86" t="s">
        <v>3442</v>
      </c>
      <c r="B1486" s="86">
        <v>2</v>
      </c>
      <c r="C1486" s="121">
        <v>0.005931625530324753</v>
      </c>
      <c r="D1486" s="86" t="s">
        <v>2575</v>
      </c>
      <c r="E1486" s="86" t="b">
        <v>0</v>
      </c>
      <c r="F1486" s="86" t="b">
        <v>0</v>
      </c>
      <c r="G1486" s="86" t="b">
        <v>0</v>
      </c>
    </row>
    <row r="1487" spans="1:7" ht="15">
      <c r="A1487" s="86" t="s">
        <v>3443</v>
      </c>
      <c r="B1487" s="86">
        <v>2</v>
      </c>
      <c r="C1487" s="121">
        <v>0.005931625530324753</v>
      </c>
      <c r="D1487" s="86" t="s">
        <v>2575</v>
      </c>
      <c r="E1487" s="86" t="b">
        <v>0</v>
      </c>
      <c r="F1487" s="86" t="b">
        <v>0</v>
      </c>
      <c r="G1487" s="86" t="b">
        <v>0</v>
      </c>
    </row>
    <row r="1488" spans="1:7" ht="15">
      <c r="A1488" s="86" t="s">
        <v>350</v>
      </c>
      <c r="B1488" s="86">
        <v>2</v>
      </c>
      <c r="C1488" s="121">
        <v>0.005931625530324753</v>
      </c>
      <c r="D1488" s="86" t="s">
        <v>2575</v>
      </c>
      <c r="E1488" s="86" t="b">
        <v>0</v>
      </c>
      <c r="F1488" s="86" t="b">
        <v>0</v>
      </c>
      <c r="G1488" s="86" t="b">
        <v>0</v>
      </c>
    </row>
    <row r="1489" spans="1:7" ht="15">
      <c r="A1489" s="86" t="s">
        <v>3160</v>
      </c>
      <c r="B1489" s="86">
        <v>2</v>
      </c>
      <c r="C1489" s="121">
        <v>0.005931625530324753</v>
      </c>
      <c r="D1489" s="86" t="s">
        <v>2575</v>
      </c>
      <c r="E1489" s="86" t="b">
        <v>0</v>
      </c>
      <c r="F1489" s="86" t="b">
        <v>0</v>
      </c>
      <c r="G1489" s="86" t="b">
        <v>0</v>
      </c>
    </row>
    <row r="1490" spans="1:7" ht="15">
      <c r="A1490" s="86" t="s">
        <v>3161</v>
      </c>
      <c r="B1490" s="86">
        <v>2</v>
      </c>
      <c r="C1490" s="121">
        <v>0.005931625530324753</v>
      </c>
      <c r="D1490" s="86" t="s">
        <v>2575</v>
      </c>
      <c r="E1490" s="86" t="b">
        <v>0</v>
      </c>
      <c r="F1490" s="86" t="b">
        <v>0</v>
      </c>
      <c r="G1490" s="86" t="b">
        <v>0</v>
      </c>
    </row>
    <row r="1491" spans="1:7" ht="15">
      <c r="A1491" s="86" t="s">
        <v>3294</v>
      </c>
      <c r="B1491" s="86">
        <v>2</v>
      </c>
      <c r="C1491" s="121">
        <v>0.005931625530324753</v>
      </c>
      <c r="D1491" s="86" t="s">
        <v>2575</v>
      </c>
      <c r="E1491" s="86" t="b">
        <v>0</v>
      </c>
      <c r="F1491" s="86" t="b">
        <v>0</v>
      </c>
      <c r="G1491" s="86" t="b">
        <v>0</v>
      </c>
    </row>
    <row r="1492" spans="1:7" ht="15">
      <c r="A1492" s="86" t="s">
        <v>3261</v>
      </c>
      <c r="B1492" s="86">
        <v>2</v>
      </c>
      <c r="C1492" s="121">
        <v>0.005931625530324753</v>
      </c>
      <c r="D1492" s="86" t="s">
        <v>2575</v>
      </c>
      <c r="E1492" s="86" t="b">
        <v>0</v>
      </c>
      <c r="F1492" s="86" t="b">
        <v>0</v>
      </c>
      <c r="G1492" s="86" t="b">
        <v>0</v>
      </c>
    </row>
    <row r="1493" spans="1:7" ht="15">
      <c r="A1493" s="86" t="s">
        <v>3246</v>
      </c>
      <c r="B1493" s="86">
        <v>2</v>
      </c>
      <c r="C1493" s="121">
        <v>0.005931625530324753</v>
      </c>
      <c r="D1493" s="86" t="s">
        <v>2575</v>
      </c>
      <c r="E1493" s="86" t="b">
        <v>0</v>
      </c>
      <c r="F1493" s="86" t="b">
        <v>0</v>
      </c>
      <c r="G1493" s="86" t="b">
        <v>0</v>
      </c>
    </row>
    <row r="1494" spans="1:7" ht="15">
      <c r="A1494" s="86" t="s">
        <v>3165</v>
      </c>
      <c r="B1494" s="86">
        <v>2</v>
      </c>
      <c r="C1494" s="121">
        <v>0.005931625530324753</v>
      </c>
      <c r="D1494" s="86" t="s">
        <v>2575</v>
      </c>
      <c r="E1494" s="86" t="b">
        <v>0</v>
      </c>
      <c r="F1494" s="86" t="b">
        <v>0</v>
      </c>
      <c r="G1494" s="86" t="b">
        <v>0</v>
      </c>
    </row>
    <row r="1495" spans="1:7" ht="15">
      <c r="A1495" s="86" t="s">
        <v>2721</v>
      </c>
      <c r="B1495" s="86">
        <v>2</v>
      </c>
      <c r="C1495" s="121">
        <v>0.005931625530324753</v>
      </c>
      <c r="D1495" s="86" t="s">
        <v>2575</v>
      </c>
      <c r="E1495" s="86" t="b">
        <v>0</v>
      </c>
      <c r="F1495" s="86" t="b">
        <v>0</v>
      </c>
      <c r="G1495" s="86" t="b">
        <v>0</v>
      </c>
    </row>
    <row r="1496" spans="1:7" ht="15">
      <c r="A1496" s="86" t="s">
        <v>3181</v>
      </c>
      <c r="B1496" s="86">
        <v>2</v>
      </c>
      <c r="C1496" s="121">
        <v>0.005931625530324753</v>
      </c>
      <c r="D1496" s="86" t="s">
        <v>2575</v>
      </c>
      <c r="E1496" s="86" t="b">
        <v>0</v>
      </c>
      <c r="F1496" s="86" t="b">
        <v>0</v>
      </c>
      <c r="G1496" s="86" t="b">
        <v>0</v>
      </c>
    </row>
    <row r="1497" spans="1:7" ht="15">
      <c r="A1497" s="86" t="s">
        <v>3180</v>
      </c>
      <c r="B1497" s="86">
        <v>2</v>
      </c>
      <c r="C1497" s="121">
        <v>0.005931625530324753</v>
      </c>
      <c r="D1497" s="86" t="s">
        <v>2575</v>
      </c>
      <c r="E1497" s="86" t="b">
        <v>0</v>
      </c>
      <c r="F1497" s="86" t="b">
        <v>0</v>
      </c>
      <c r="G1497" s="86" t="b">
        <v>0</v>
      </c>
    </row>
    <row r="1498" spans="1:7" ht="15">
      <c r="A1498" s="86" t="s">
        <v>2762</v>
      </c>
      <c r="B1498" s="86">
        <v>2</v>
      </c>
      <c r="C1498" s="121">
        <v>0.005931625530324753</v>
      </c>
      <c r="D1498" s="86" t="s">
        <v>2575</v>
      </c>
      <c r="E1498" s="86" t="b">
        <v>0</v>
      </c>
      <c r="F1498" s="86" t="b">
        <v>0</v>
      </c>
      <c r="G1498" s="86" t="b">
        <v>0</v>
      </c>
    </row>
    <row r="1499" spans="1:7" ht="15">
      <c r="A1499" s="86" t="s">
        <v>3444</v>
      </c>
      <c r="B1499" s="86">
        <v>2</v>
      </c>
      <c r="C1499" s="121">
        <v>0.005931625530324753</v>
      </c>
      <c r="D1499" s="86" t="s">
        <v>2575</v>
      </c>
      <c r="E1499" s="86" t="b">
        <v>0</v>
      </c>
      <c r="F1499" s="86" t="b">
        <v>0</v>
      </c>
      <c r="G1499" s="86" t="b">
        <v>0</v>
      </c>
    </row>
    <row r="1500" spans="1:7" ht="15">
      <c r="A1500" s="86" t="s">
        <v>3710</v>
      </c>
      <c r="B1500" s="86">
        <v>2</v>
      </c>
      <c r="C1500" s="121">
        <v>0.005931625530324753</v>
      </c>
      <c r="D1500" s="86" t="s">
        <v>2575</v>
      </c>
      <c r="E1500" s="86" t="b">
        <v>0</v>
      </c>
      <c r="F1500" s="86" t="b">
        <v>0</v>
      </c>
      <c r="G1500" s="86" t="b">
        <v>0</v>
      </c>
    </row>
    <row r="1501" spans="1:7" ht="15">
      <c r="A1501" s="86" t="s">
        <v>2765</v>
      </c>
      <c r="B1501" s="86">
        <v>2</v>
      </c>
      <c r="C1501" s="121">
        <v>0.005931625530324753</v>
      </c>
      <c r="D1501" s="86" t="s">
        <v>2575</v>
      </c>
      <c r="E1501" s="86" t="b">
        <v>0</v>
      </c>
      <c r="F1501" s="86" t="b">
        <v>0</v>
      </c>
      <c r="G1501" s="86" t="b">
        <v>0</v>
      </c>
    </row>
    <row r="1502" spans="1:7" ht="15">
      <c r="A1502" s="86" t="s">
        <v>2766</v>
      </c>
      <c r="B1502" s="86">
        <v>2</v>
      </c>
      <c r="C1502" s="121">
        <v>0.005931625530324753</v>
      </c>
      <c r="D1502" s="86" t="s">
        <v>2575</v>
      </c>
      <c r="E1502" s="86" t="b">
        <v>0</v>
      </c>
      <c r="F1502" s="86" t="b">
        <v>0</v>
      </c>
      <c r="G1502" s="86" t="b">
        <v>0</v>
      </c>
    </row>
    <row r="1503" spans="1:7" ht="15">
      <c r="A1503" s="86" t="s">
        <v>3711</v>
      </c>
      <c r="B1503" s="86">
        <v>2</v>
      </c>
      <c r="C1503" s="121">
        <v>0.005931625530324753</v>
      </c>
      <c r="D1503" s="86" t="s">
        <v>2575</v>
      </c>
      <c r="E1503" s="86" t="b">
        <v>0</v>
      </c>
      <c r="F1503" s="86" t="b">
        <v>0</v>
      </c>
      <c r="G1503" s="86" t="b">
        <v>0</v>
      </c>
    </row>
    <row r="1504" spans="1:7" ht="15">
      <c r="A1504" s="86" t="s">
        <v>3339</v>
      </c>
      <c r="B1504" s="86">
        <v>2</v>
      </c>
      <c r="C1504" s="121">
        <v>0.005931625530324753</v>
      </c>
      <c r="D1504" s="86" t="s">
        <v>2575</v>
      </c>
      <c r="E1504" s="86" t="b">
        <v>0</v>
      </c>
      <c r="F1504" s="86" t="b">
        <v>0</v>
      </c>
      <c r="G1504" s="86" t="b">
        <v>0</v>
      </c>
    </row>
    <row r="1505" spans="1:7" ht="15">
      <c r="A1505" s="86" t="s">
        <v>3712</v>
      </c>
      <c r="B1505" s="86">
        <v>2</v>
      </c>
      <c r="C1505" s="121">
        <v>0.005931625530324753</v>
      </c>
      <c r="D1505" s="86" t="s">
        <v>2575</v>
      </c>
      <c r="E1505" s="86" t="b">
        <v>0</v>
      </c>
      <c r="F1505" s="86" t="b">
        <v>0</v>
      </c>
      <c r="G1505" s="86" t="b">
        <v>0</v>
      </c>
    </row>
    <row r="1506" spans="1:7" ht="15">
      <c r="A1506" s="86" t="s">
        <v>3297</v>
      </c>
      <c r="B1506" s="86">
        <v>2</v>
      </c>
      <c r="C1506" s="121">
        <v>0.005931625530324753</v>
      </c>
      <c r="D1506" s="86" t="s">
        <v>2575</v>
      </c>
      <c r="E1506" s="86" t="b">
        <v>0</v>
      </c>
      <c r="F1506" s="86" t="b">
        <v>0</v>
      </c>
      <c r="G1506" s="86" t="b">
        <v>0</v>
      </c>
    </row>
    <row r="1507" spans="1:7" ht="15">
      <c r="A1507" s="86" t="s">
        <v>352</v>
      </c>
      <c r="B1507" s="86">
        <v>2</v>
      </c>
      <c r="C1507" s="121">
        <v>0.005931625530324753</v>
      </c>
      <c r="D1507" s="86" t="s">
        <v>2575</v>
      </c>
      <c r="E1507" s="86" t="b">
        <v>0</v>
      </c>
      <c r="F1507" s="86" t="b">
        <v>0</v>
      </c>
      <c r="G1507" s="86" t="b">
        <v>0</v>
      </c>
    </row>
    <row r="1508" spans="1:7" ht="15">
      <c r="A1508" s="86" t="s">
        <v>351</v>
      </c>
      <c r="B1508" s="86">
        <v>2</v>
      </c>
      <c r="C1508" s="121">
        <v>0.005931625530324753</v>
      </c>
      <c r="D1508" s="86" t="s">
        <v>2575</v>
      </c>
      <c r="E1508" s="86" t="b">
        <v>0</v>
      </c>
      <c r="F1508" s="86" t="b">
        <v>0</v>
      </c>
      <c r="G1508" s="86" t="b">
        <v>0</v>
      </c>
    </row>
    <row r="1509" spans="1:7" ht="15">
      <c r="A1509" s="86" t="s">
        <v>3417</v>
      </c>
      <c r="B1509" s="86">
        <v>2</v>
      </c>
      <c r="C1509" s="121">
        <v>0.005931625530324753</v>
      </c>
      <c r="D1509" s="86" t="s">
        <v>2575</v>
      </c>
      <c r="E1509" s="86" t="b">
        <v>0</v>
      </c>
      <c r="F1509" s="86" t="b">
        <v>0</v>
      </c>
      <c r="G1509" s="86" t="b">
        <v>0</v>
      </c>
    </row>
    <row r="1510" spans="1:7" ht="15">
      <c r="A1510" s="86" t="s">
        <v>3299</v>
      </c>
      <c r="B1510" s="86">
        <v>2</v>
      </c>
      <c r="C1510" s="121">
        <v>0.005931625530324753</v>
      </c>
      <c r="D1510" s="86" t="s">
        <v>2575</v>
      </c>
      <c r="E1510" s="86" t="b">
        <v>0</v>
      </c>
      <c r="F1510" s="86" t="b">
        <v>0</v>
      </c>
      <c r="G1510" s="86" t="b">
        <v>0</v>
      </c>
    </row>
    <row r="1511" spans="1:7" ht="15">
      <c r="A1511" s="86" t="s">
        <v>3713</v>
      </c>
      <c r="B1511" s="86">
        <v>2</v>
      </c>
      <c r="C1511" s="121">
        <v>0.005931625530324753</v>
      </c>
      <c r="D1511" s="86" t="s">
        <v>2575</v>
      </c>
      <c r="E1511" s="86" t="b">
        <v>1</v>
      </c>
      <c r="F1511" s="86" t="b">
        <v>0</v>
      </c>
      <c r="G1511" s="86" t="b">
        <v>0</v>
      </c>
    </row>
    <row r="1512" spans="1:7" ht="15">
      <c r="A1512" s="86" t="s">
        <v>3714</v>
      </c>
      <c r="B1512" s="86">
        <v>2</v>
      </c>
      <c r="C1512" s="121">
        <v>0.005931625530324753</v>
      </c>
      <c r="D1512" s="86" t="s">
        <v>2575</v>
      </c>
      <c r="E1512" s="86" t="b">
        <v>0</v>
      </c>
      <c r="F1512" s="86" t="b">
        <v>0</v>
      </c>
      <c r="G1512" s="86" t="b">
        <v>0</v>
      </c>
    </row>
    <row r="1513" spans="1:7" ht="15">
      <c r="A1513" s="86" t="s">
        <v>3715</v>
      </c>
      <c r="B1513" s="86">
        <v>2</v>
      </c>
      <c r="C1513" s="121">
        <v>0.005931625530324753</v>
      </c>
      <c r="D1513" s="86" t="s">
        <v>2575</v>
      </c>
      <c r="E1513" s="86" t="b">
        <v>0</v>
      </c>
      <c r="F1513" s="86" t="b">
        <v>0</v>
      </c>
      <c r="G1513" s="86" t="b">
        <v>0</v>
      </c>
    </row>
    <row r="1514" spans="1:7" ht="15">
      <c r="A1514" s="86" t="s">
        <v>2713</v>
      </c>
      <c r="B1514" s="86">
        <v>6</v>
      </c>
      <c r="C1514" s="121">
        <v>0</v>
      </c>
      <c r="D1514" s="86" t="s">
        <v>2576</v>
      </c>
      <c r="E1514" s="86" t="b">
        <v>0</v>
      </c>
      <c r="F1514" s="86" t="b">
        <v>0</v>
      </c>
      <c r="G1514" s="86" t="b">
        <v>0</v>
      </c>
    </row>
    <row r="1515" spans="1:7" ht="15">
      <c r="A1515" s="86" t="s">
        <v>2728</v>
      </c>
      <c r="B1515" s="86">
        <v>6</v>
      </c>
      <c r="C1515" s="121">
        <v>0</v>
      </c>
      <c r="D1515" s="86" t="s">
        <v>2576</v>
      </c>
      <c r="E1515" s="86" t="b">
        <v>0</v>
      </c>
      <c r="F1515" s="86" t="b">
        <v>0</v>
      </c>
      <c r="G1515" s="86" t="b">
        <v>0</v>
      </c>
    </row>
    <row r="1516" spans="1:7" ht="15">
      <c r="A1516" s="86" t="s">
        <v>2714</v>
      </c>
      <c r="B1516" s="86">
        <v>3</v>
      </c>
      <c r="C1516" s="121">
        <v>0.00813594582875625</v>
      </c>
      <c r="D1516" s="86" t="s">
        <v>2576</v>
      </c>
      <c r="E1516" s="86" t="b">
        <v>0</v>
      </c>
      <c r="F1516" s="86" t="b">
        <v>0</v>
      </c>
      <c r="G1516" s="86" t="b">
        <v>0</v>
      </c>
    </row>
    <row r="1517" spans="1:7" ht="15">
      <c r="A1517" s="86" t="s">
        <v>2729</v>
      </c>
      <c r="B1517" s="86">
        <v>3</v>
      </c>
      <c r="C1517" s="121">
        <v>0.00813594582875625</v>
      </c>
      <c r="D1517" s="86" t="s">
        <v>2576</v>
      </c>
      <c r="E1517" s="86" t="b">
        <v>0</v>
      </c>
      <c r="F1517" s="86" t="b">
        <v>0</v>
      </c>
      <c r="G1517" s="86" t="b">
        <v>0</v>
      </c>
    </row>
    <row r="1518" spans="1:7" ht="15">
      <c r="A1518" s="86" t="s">
        <v>2749</v>
      </c>
      <c r="B1518" s="86">
        <v>3</v>
      </c>
      <c r="C1518" s="121">
        <v>0.00813594582875625</v>
      </c>
      <c r="D1518" s="86" t="s">
        <v>2576</v>
      </c>
      <c r="E1518" s="86" t="b">
        <v>0</v>
      </c>
      <c r="F1518" s="86" t="b">
        <v>0</v>
      </c>
      <c r="G1518" s="86" t="b">
        <v>0</v>
      </c>
    </row>
    <row r="1519" spans="1:7" ht="15">
      <c r="A1519" s="86" t="s">
        <v>2750</v>
      </c>
      <c r="B1519" s="86">
        <v>3</v>
      </c>
      <c r="C1519" s="121">
        <v>0.00813594582875625</v>
      </c>
      <c r="D1519" s="86" t="s">
        <v>2576</v>
      </c>
      <c r="E1519" s="86" t="b">
        <v>0</v>
      </c>
      <c r="F1519" s="86" t="b">
        <v>0</v>
      </c>
      <c r="G1519" s="86" t="b">
        <v>0</v>
      </c>
    </row>
    <row r="1520" spans="1:7" ht="15">
      <c r="A1520" s="86" t="s">
        <v>2751</v>
      </c>
      <c r="B1520" s="86">
        <v>3</v>
      </c>
      <c r="C1520" s="121">
        <v>0.00813594582875625</v>
      </c>
      <c r="D1520" s="86" t="s">
        <v>2576</v>
      </c>
      <c r="E1520" s="86" t="b">
        <v>0</v>
      </c>
      <c r="F1520" s="86" t="b">
        <v>0</v>
      </c>
      <c r="G1520" s="86" t="b">
        <v>0</v>
      </c>
    </row>
    <row r="1521" spans="1:7" ht="15">
      <c r="A1521" s="86" t="s">
        <v>2752</v>
      </c>
      <c r="B1521" s="86">
        <v>3</v>
      </c>
      <c r="C1521" s="121">
        <v>0.00813594582875625</v>
      </c>
      <c r="D1521" s="86" t="s">
        <v>2576</v>
      </c>
      <c r="E1521" s="86" t="b">
        <v>0</v>
      </c>
      <c r="F1521" s="86" t="b">
        <v>0</v>
      </c>
      <c r="G1521" s="86" t="b">
        <v>0</v>
      </c>
    </row>
    <row r="1522" spans="1:7" ht="15">
      <c r="A1522" s="86" t="s">
        <v>2753</v>
      </c>
      <c r="B1522" s="86">
        <v>3</v>
      </c>
      <c r="C1522" s="121">
        <v>0.00813594582875625</v>
      </c>
      <c r="D1522" s="86" t="s">
        <v>2576</v>
      </c>
      <c r="E1522" s="86" t="b">
        <v>0</v>
      </c>
      <c r="F1522" s="86" t="b">
        <v>0</v>
      </c>
      <c r="G1522" s="86" t="b">
        <v>0</v>
      </c>
    </row>
    <row r="1523" spans="1:7" ht="15">
      <c r="A1523" s="86" t="s">
        <v>2754</v>
      </c>
      <c r="B1523" s="86">
        <v>3</v>
      </c>
      <c r="C1523" s="121">
        <v>0.00813594582875625</v>
      </c>
      <c r="D1523" s="86" t="s">
        <v>2576</v>
      </c>
      <c r="E1523" s="86" t="b">
        <v>0</v>
      </c>
      <c r="F1523" s="86" t="b">
        <v>0</v>
      </c>
      <c r="G1523" s="86" t="b">
        <v>0</v>
      </c>
    </row>
    <row r="1524" spans="1:7" ht="15">
      <c r="A1524" s="86" t="s">
        <v>3155</v>
      </c>
      <c r="B1524" s="86">
        <v>3</v>
      </c>
      <c r="C1524" s="121">
        <v>0.00813594582875625</v>
      </c>
      <c r="D1524" s="86" t="s">
        <v>2576</v>
      </c>
      <c r="E1524" s="86" t="b">
        <v>0</v>
      </c>
      <c r="F1524" s="86" t="b">
        <v>0</v>
      </c>
      <c r="G1524" s="86" t="b">
        <v>0</v>
      </c>
    </row>
    <row r="1525" spans="1:7" ht="15">
      <c r="A1525" s="86" t="s">
        <v>301</v>
      </c>
      <c r="B1525" s="86">
        <v>3</v>
      </c>
      <c r="C1525" s="121">
        <v>0.00813594582875625</v>
      </c>
      <c r="D1525" s="86" t="s">
        <v>2576</v>
      </c>
      <c r="E1525" s="86" t="b">
        <v>0</v>
      </c>
      <c r="F1525" s="86" t="b">
        <v>0</v>
      </c>
      <c r="G1525" s="86" t="b">
        <v>0</v>
      </c>
    </row>
    <row r="1526" spans="1:7" ht="15">
      <c r="A1526" s="86" t="s">
        <v>336</v>
      </c>
      <c r="B1526" s="86">
        <v>3</v>
      </c>
      <c r="C1526" s="121">
        <v>0.00813594582875625</v>
      </c>
      <c r="D1526" s="86" t="s">
        <v>2576</v>
      </c>
      <c r="E1526" s="86" t="b">
        <v>0</v>
      </c>
      <c r="F1526" s="86" t="b">
        <v>0</v>
      </c>
      <c r="G1526" s="86" t="b">
        <v>0</v>
      </c>
    </row>
    <row r="1527" spans="1:7" ht="15">
      <c r="A1527" s="86" t="s">
        <v>3382</v>
      </c>
      <c r="B1527" s="86">
        <v>3</v>
      </c>
      <c r="C1527" s="121">
        <v>0.00813594582875625</v>
      </c>
      <c r="D1527" s="86" t="s">
        <v>2576</v>
      </c>
      <c r="E1527" s="86" t="b">
        <v>0</v>
      </c>
      <c r="F1527" s="86" t="b">
        <v>0</v>
      </c>
      <c r="G1527" s="86" t="b">
        <v>0</v>
      </c>
    </row>
    <row r="1528" spans="1:7" ht="15">
      <c r="A1528" s="86" t="s">
        <v>3383</v>
      </c>
      <c r="B1528" s="86">
        <v>3</v>
      </c>
      <c r="C1528" s="121">
        <v>0.00813594582875625</v>
      </c>
      <c r="D1528" s="86" t="s">
        <v>2576</v>
      </c>
      <c r="E1528" s="86" t="b">
        <v>0</v>
      </c>
      <c r="F1528" s="86" t="b">
        <v>0</v>
      </c>
      <c r="G1528" s="86" t="b">
        <v>0</v>
      </c>
    </row>
    <row r="1529" spans="1:7" ht="15">
      <c r="A1529" s="86" t="s">
        <v>335</v>
      </c>
      <c r="B1529" s="86">
        <v>3</v>
      </c>
      <c r="C1529" s="121">
        <v>0.00813594582875625</v>
      </c>
      <c r="D1529" s="86" t="s">
        <v>2576</v>
      </c>
      <c r="E1529" s="86" t="b">
        <v>0</v>
      </c>
      <c r="F1529" s="86" t="b">
        <v>0</v>
      </c>
      <c r="G1529" s="86" t="b">
        <v>0</v>
      </c>
    </row>
    <row r="1530" spans="1:7" ht="15">
      <c r="A1530" s="86" t="s">
        <v>3384</v>
      </c>
      <c r="B1530" s="86">
        <v>3</v>
      </c>
      <c r="C1530" s="121">
        <v>0.00813594582875625</v>
      </c>
      <c r="D1530" s="86" t="s">
        <v>2576</v>
      </c>
      <c r="E1530" s="86" t="b">
        <v>0</v>
      </c>
      <c r="F1530" s="86" t="b">
        <v>0</v>
      </c>
      <c r="G1530" s="86" t="b">
        <v>0</v>
      </c>
    </row>
    <row r="1531" spans="1:7" ht="15">
      <c r="A1531" s="86" t="s">
        <v>2723</v>
      </c>
      <c r="B1531" s="86">
        <v>3</v>
      </c>
      <c r="C1531" s="121">
        <v>0.00813594582875625</v>
      </c>
      <c r="D1531" s="86" t="s">
        <v>2576</v>
      </c>
      <c r="E1531" s="86" t="b">
        <v>0</v>
      </c>
      <c r="F1531" s="86" t="b">
        <v>0</v>
      </c>
      <c r="G1531" s="86" t="b">
        <v>0</v>
      </c>
    </row>
    <row r="1532" spans="1:7" ht="15">
      <c r="A1532" s="86" t="s">
        <v>3385</v>
      </c>
      <c r="B1532" s="86">
        <v>3</v>
      </c>
      <c r="C1532" s="121">
        <v>0.00813594582875625</v>
      </c>
      <c r="D1532" s="86" t="s">
        <v>2576</v>
      </c>
      <c r="E1532" s="86" t="b">
        <v>0</v>
      </c>
      <c r="F1532" s="86" t="b">
        <v>0</v>
      </c>
      <c r="G1532" s="86" t="b">
        <v>0</v>
      </c>
    </row>
    <row r="1533" spans="1:7" ht="15">
      <c r="A1533" s="86" t="s">
        <v>3386</v>
      </c>
      <c r="B1533" s="86">
        <v>3</v>
      </c>
      <c r="C1533" s="121">
        <v>0.00813594582875625</v>
      </c>
      <c r="D1533" s="86" t="s">
        <v>2576</v>
      </c>
      <c r="E1533" s="86" t="b">
        <v>0</v>
      </c>
      <c r="F1533" s="86" t="b">
        <v>0</v>
      </c>
      <c r="G1533" s="86" t="b">
        <v>0</v>
      </c>
    </row>
    <row r="1534" spans="1:7" ht="15">
      <c r="A1534" s="86" t="s">
        <v>302</v>
      </c>
      <c r="B1534" s="86">
        <v>3</v>
      </c>
      <c r="C1534" s="121">
        <v>0.00813594582875625</v>
      </c>
      <c r="D1534" s="86" t="s">
        <v>2576</v>
      </c>
      <c r="E1534" s="86" t="b">
        <v>0</v>
      </c>
      <c r="F1534" s="86" t="b">
        <v>0</v>
      </c>
      <c r="G1534" s="86" t="b">
        <v>0</v>
      </c>
    </row>
    <row r="1535" spans="1:7" ht="15">
      <c r="A1535" s="86" t="s">
        <v>2719</v>
      </c>
      <c r="B1535" s="86">
        <v>3</v>
      </c>
      <c r="C1535" s="121">
        <v>0.00813594582875625</v>
      </c>
      <c r="D1535" s="86" t="s">
        <v>2576</v>
      </c>
      <c r="E1535" s="86" t="b">
        <v>0</v>
      </c>
      <c r="F1535" s="86" t="b">
        <v>0</v>
      </c>
      <c r="G1535" s="86" t="b">
        <v>0</v>
      </c>
    </row>
    <row r="1536" spans="1:7" ht="15">
      <c r="A1536" s="86" t="s">
        <v>3290</v>
      </c>
      <c r="B1536" s="86">
        <v>3</v>
      </c>
      <c r="C1536" s="121">
        <v>0.00813594582875625</v>
      </c>
      <c r="D1536" s="86" t="s">
        <v>2576</v>
      </c>
      <c r="E1536" s="86" t="b">
        <v>0</v>
      </c>
      <c r="F1536" s="86" t="b">
        <v>0</v>
      </c>
      <c r="G1536" s="86" t="b">
        <v>0</v>
      </c>
    </row>
    <row r="1537" spans="1:7" ht="15">
      <c r="A1537" s="86" t="s">
        <v>3250</v>
      </c>
      <c r="B1537" s="86">
        <v>3</v>
      </c>
      <c r="C1537" s="121">
        <v>0.00813594582875625</v>
      </c>
      <c r="D1537" s="86" t="s">
        <v>2576</v>
      </c>
      <c r="E1537" s="86" t="b">
        <v>0</v>
      </c>
      <c r="F1537" s="86" t="b">
        <v>0</v>
      </c>
      <c r="G1537" s="86" t="b">
        <v>0</v>
      </c>
    </row>
    <row r="1538" spans="1:7" ht="15">
      <c r="A1538" s="86" t="s">
        <v>3387</v>
      </c>
      <c r="B1538" s="86">
        <v>3</v>
      </c>
      <c r="C1538" s="121">
        <v>0.00813594582875625</v>
      </c>
      <c r="D1538" s="86" t="s">
        <v>2576</v>
      </c>
      <c r="E1538" s="86" t="b">
        <v>0</v>
      </c>
      <c r="F1538" s="86" t="b">
        <v>0</v>
      </c>
      <c r="G1538" s="86" t="b">
        <v>0</v>
      </c>
    </row>
    <row r="1539" spans="1:7" ht="15">
      <c r="A1539" s="86" t="s">
        <v>3388</v>
      </c>
      <c r="B1539" s="86">
        <v>3</v>
      </c>
      <c r="C1539" s="121">
        <v>0.00813594582875625</v>
      </c>
      <c r="D1539" s="86" t="s">
        <v>2576</v>
      </c>
      <c r="E1539" s="86" t="b">
        <v>0</v>
      </c>
      <c r="F1539" s="86" t="b">
        <v>0</v>
      </c>
      <c r="G1539" s="86" t="b">
        <v>0</v>
      </c>
    </row>
    <row r="1540" spans="1:7" ht="15">
      <c r="A1540" s="86" t="s">
        <v>3222</v>
      </c>
      <c r="B1540" s="86">
        <v>3</v>
      </c>
      <c r="C1540" s="121">
        <v>0.00813594582875625</v>
      </c>
      <c r="D1540" s="86" t="s">
        <v>2576</v>
      </c>
      <c r="E1540" s="86" t="b">
        <v>0</v>
      </c>
      <c r="F1540" s="86" t="b">
        <v>0</v>
      </c>
      <c r="G1540" s="86" t="b">
        <v>0</v>
      </c>
    </row>
    <row r="1541" spans="1:7" ht="15">
      <c r="A1541" s="86" t="s">
        <v>3389</v>
      </c>
      <c r="B1541" s="86">
        <v>3</v>
      </c>
      <c r="C1541" s="121">
        <v>0.00813594582875625</v>
      </c>
      <c r="D1541" s="86" t="s">
        <v>2576</v>
      </c>
      <c r="E1541" s="86" t="b">
        <v>0</v>
      </c>
      <c r="F1541" s="86" t="b">
        <v>0</v>
      </c>
      <c r="G1541" s="86" t="b">
        <v>0</v>
      </c>
    </row>
    <row r="1542" spans="1:7" ht="15">
      <c r="A1542" s="86" t="s">
        <v>2716</v>
      </c>
      <c r="B1542" s="86">
        <v>3</v>
      </c>
      <c r="C1542" s="121">
        <v>0.00813594582875625</v>
      </c>
      <c r="D1542" s="86" t="s">
        <v>2576</v>
      </c>
      <c r="E1542" s="86" t="b">
        <v>0</v>
      </c>
      <c r="F1542" s="86" t="b">
        <v>0</v>
      </c>
      <c r="G1542" s="86" t="b">
        <v>0</v>
      </c>
    </row>
    <row r="1543" spans="1:7" ht="15">
      <c r="A1543" s="86" t="s">
        <v>3390</v>
      </c>
      <c r="B1543" s="86">
        <v>3</v>
      </c>
      <c r="C1543" s="121">
        <v>0.00813594582875625</v>
      </c>
      <c r="D1543" s="86" t="s">
        <v>2576</v>
      </c>
      <c r="E1543" s="86" t="b">
        <v>0</v>
      </c>
      <c r="F1543" s="86" t="b">
        <v>0</v>
      </c>
      <c r="G1543" s="86" t="b">
        <v>0</v>
      </c>
    </row>
    <row r="1544" spans="1:7" ht="15">
      <c r="A1544" s="86" t="s">
        <v>2715</v>
      </c>
      <c r="B1544" s="86">
        <v>3</v>
      </c>
      <c r="C1544" s="121">
        <v>0.00813594582875625</v>
      </c>
      <c r="D1544" s="86" t="s">
        <v>2576</v>
      </c>
      <c r="E1544" s="86" t="b">
        <v>0</v>
      </c>
      <c r="F1544" s="86" t="b">
        <v>0</v>
      </c>
      <c r="G1544" s="86" t="b">
        <v>0</v>
      </c>
    </row>
    <row r="1545" spans="1:7" ht="15">
      <c r="A1545" s="86" t="s">
        <v>3391</v>
      </c>
      <c r="B1545" s="86">
        <v>3</v>
      </c>
      <c r="C1545" s="121">
        <v>0.00813594582875625</v>
      </c>
      <c r="D1545" s="86" t="s">
        <v>2576</v>
      </c>
      <c r="E1545" s="86" t="b">
        <v>0</v>
      </c>
      <c r="F1545" s="86" t="b">
        <v>0</v>
      </c>
      <c r="G1545" s="86" t="b">
        <v>0</v>
      </c>
    </row>
    <row r="1546" spans="1:7" ht="15">
      <c r="A1546" s="86" t="s">
        <v>3194</v>
      </c>
      <c r="B1546" s="86">
        <v>3</v>
      </c>
      <c r="C1546" s="121">
        <v>0.00813594582875625</v>
      </c>
      <c r="D1546" s="86" t="s">
        <v>2576</v>
      </c>
      <c r="E1546" s="86" t="b">
        <v>0</v>
      </c>
      <c r="F1546" s="86" t="b">
        <v>0</v>
      </c>
      <c r="G1546" s="86" t="b">
        <v>0</v>
      </c>
    </row>
    <row r="1547" spans="1:7" ht="15">
      <c r="A1547" s="86" t="s">
        <v>3192</v>
      </c>
      <c r="B1547" s="86">
        <v>3</v>
      </c>
      <c r="C1547" s="121">
        <v>0.00813594582875625</v>
      </c>
      <c r="D1547" s="86" t="s">
        <v>2576</v>
      </c>
      <c r="E1547" s="86" t="b">
        <v>0</v>
      </c>
      <c r="F1547" s="86" t="b">
        <v>0</v>
      </c>
      <c r="G1547" s="86" t="b">
        <v>0</v>
      </c>
    </row>
    <row r="1548" spans="1:7" ht="15">
      <c r="A1548" s="86" t="s">
        <v>3392</v>
      </c>
      <c r="B1548" s="86">
        <v>3</v>
      </c>
      <c r="C1548" s="121">
        <v>0.00813594582875625</v>
      </c>
      <c r="D1548" s="86" t="s">
        <v>2576</v>
      </c>
      <c r="E1548" s="86" t="b">
        <v>0</v>
      </c>
      <c r="F1548" s="86" t="b">
        <v>0</v>
      </c>
      <c r="G1548" s="86" t="b">
        <v>0</v>
      </c>
    </row>
    <row r="1549" spans="1:7" ht="15">
      <c r="A1549" s="86" t="s">
        <v>2717</v>
      </c>
      <c r="B1549" s="86">
        <v>9</v>
      </c>
      <c r="C1549" s="121">
        <v>0</v>
      </c>
      <c r="D1549" s="86" t="s">
        <v>2577</v>
      </c>
      <c r="E1549" s="86" t="b">
        <v>0</v>
      </c>
      <c r="F1549" s="86" t="b">
        <v>0</v>
      </c>
      <c r="G1549" s="86" t="b">
        <v>0</v>
      </c>
    </row>
    <row r="1550" spans="1:7" ht="15">
      <c r="A1550" s="86" t="s">
        <v>304</v>
      </c>
      <c r="B1550" s="86">
        <v>9</v>
      </c>
      <c r="C1550" s="121">
        <v>0</v>
      </c>
      <c r="D1550" s="86" t="s">
        <v>2577</v>
      </c>
      <c r="E1550" s="86" t="b">
        <v>0</v>
      </c>
      <c r="F1550" s="86" t="b">
        <v>0</v>
      </c>
      <c r="G1550" s="86" t="b">
        <v>0</v>
      </c>
    </row>
    <row r="1551" spans="1:7" ht="15">
      <c r="A1551" s="86" t="s">
        <v>2713</v>
      </c>
      <c r="B1551" s="86">
        <v>9</v>
      </c>
      <c r="C1551" s="121">
        <v>0</v>
      </c>
      <c r="D1551" s="86" t="s">
        <v>2577</v>
      </c>
      <c r="E1551" s="86" t="b">
        <v>0</v>
      </c>
      <c r="F1551" s="86" t="b">
        <v>0</v>
      </c>
      <c r="G1551" s="86" t="b">
        <v>0</v>
      </c>
    </row>
    <row r="1552" spans="1:7" ht="15">
      <c r="A1552" s="86" t="s">
        <v>2756</v>
      </c>
      <c r="B1552" s="86">
        <v>5</v>
      </c>
      <c r="C1552" s="121">
        <v>0.0056476217943209304</v>
      </c>
      <c r="D1552" s="86" t="s">
        <v>2577</v>
      </c>
      <c r="E1552" s="86" t="b">
        <v>0</v>
      </c>
      <c r="F1552" s="86" t="b">
        <v>0</v>
      </c>
      <c r="G1552" s="86" t="b">
        <v>0</v>
      </c>
    </row>
    <row r="1553" spans="1:7" ht="15">
      <c r="A1553" s="86" t="s">
        <v>2729</v>
      </c>
      <c r="B1553" s="86">
        <v>5</v>
      </c>
      <c r="C1553" s="121">
        <v>0.0056476217943209304</v>
      </c>
      <c r="D1553" s="86" t="s">
        <v>2577</v>
      </c>
      <c r="E1553" s="86" t="b">
        <v>0</v>
      </c>
      <c r="F1553" s="86" t="b">
        <v>0</v>
      </c>
      <c r="G1553" s="86" t="b">
        <v>0</v>
      </c>
    </row>
    <row r="1554" spans="1:7" ht="15">
      <c r="A1554" s="86" t="s">
        <v>2757</v>
      </c>
      <c r="B1554" s="86">
        <v>4</v>
      </c>
      <c r="C1554" s="121">
        <v>0.0062333189046258845</v>
      </c>
      <c r="D1554" s="86" t="s">
        <v>2577</v>
      </c>
      <c r="E1554" s="86" t="b">
        <v>0</v>
      </c>
      <c r="F1554" s="86" t="b">
        <v>0</v>
      </c>
      <c r="G1554" s="86" t="b">
        <v>0</v>
      </c>
    </row>
    <row r="1555" spans="1:7" ht="15">
      <c r="A1555" s="86" t="s">
        <v>2722</v>
      </c>
      <c r="B1555" s="86">
        <v>4</v>
      </c>
      <c r="C1555" s="121">
        <v>0.0062333189046258845</v>
      </c>
      <c r="D1555" s="86" t="s">
        <v>2577</v>
      </c>
      <c r="E1555" s="86" t="b">
        <v>0</v>
      </c>
      <c r="F1555" s="86" t="b">
        <v>0</v>
      </c>
      <c r="G1555" s="86" t="b">
        <v>0</v>
      </c>
    </row>
    <row r="1556" spans="1:7" ht="15">
      <c r="A1556" s="86" t="s">
        <v>2758</v>
      </c>
      <c r="B1556" s="86">
        <v>3</v>
      </c>
      <c r="C1556" s="121">
        <v>0.006333467983004369</v>
      </c>
      <c r="D1556" s="86" t="s">
        <v>2577</v>
      </c>
      <c r="E1556" s="86" t="b">
        <v>0</v>
      </c>
      <c r="F1556" s="86" t="b">
        <v>0</v>
      </c>
      <c r="G1556" s="86" t="b">
        <v>0</v>
      </c>
    </row>
    <row r="1557" spans="1:7" ht="15">
      <c r="A1557" s="86" t="s">
        <v>2759</v>
      </c>
      <c r="B1557" s="86">
        <v>3</v>
      </c>
      <c r="C1557" s="121">
        <v>0.006333467983004369</v>
      </c>
      <c r="D1557" s="86" t="s">
        <v>2577</v>
      </c>
      <c r="E1557" s="86" t="b">
        <v>0</v>
      </c>
      <c r="F1557" s="86" t="b">
        <v>0</v>
      </c>
      <c r="G1557" s="86" t="b">
        <v>0</v>
      </c>
    </row>
    <row r="1558" spans="1:7" ht="15">
      <c r="A1558" s="86" t="s">
        <v>2760</v>
      </c>
      <c r="B1558" s="86">
        <v>3</v>
      </c>
      <c r="C1558" s="121">
        <v>0.006333467983004369</v>
      </c>
      <c r="D1558" s="86" t="s">
        <v>2577</v>
      </c>
      <c r="E1558" s="86" t="b">
        <v>0</v>
      </c>
      <c r="F1558" s="86" t="b">
        <v>0</v>
      </c>
      <c r="G1558" s="86" t="b">
        <v>0</v>
      </c>
    </row>
    <row r="1559" spans="1:7" ht="15">
      <c r="A1559" s="86" t="s">
        <v>3526</v>
      </c>
      <c r="B1559" s="86">
        <v>3</v>
      </c>
      <c r="C1559" s="121">
        <v>0.006333467983004369</v>
      </c>
      <c r="D1559" s="86" t="s">
        <v>2577</v>
      </c>
      <c r="E1559" s="86" t="b">
        <v>0</v>
      </c>
      <c r="F1559" s="86" t="b">
        <v>0</v>
      </c>
      <c r="G1559" s="86" t="b">
        <v>0</v>
      </c>
    </row>
    <row r="1560" spans="1:7" ht="15">
      <c r="A1560" s="86" t="s">
        <v>2721</v>
      </c>
      <c r="B1560" s="86">
        <v>3</v>
      </c>
      <c r="C1560" s="121">
        <v>0.006333467983004369</v>
      </c>
      <c r="D1560" s="86" t="s">
        <v>2577</v>
      </c>
      <c r="E1560" s="86" t="b">
        <v>0</v>
      </c>
      <c r="F1560" s="86" t="b">
        <v>0</v>
      </c>
      <c r="G1560" s="86" t="b">
        <v>0</v>
      </c>
    </row>
    <row r="1561" spans="1:7" ht="15">
      <c r="A1561" s="86" t="s">
        <v>3155</v>
      </c>
      <c r="B1561" s="86">
        <v>3</v>
      </c>
      <c r="C1561" s="121">
        <v>0.006333467983004369</v>
      </c>
      <c r="D1561" s="86" t="s">
        <v>2577</v>
      </c>
      <c r="E1561" s="86" t="b">
        <v>0</v>
      </c>
      <c r="F1561" s="86" t="b">
        <v>0</v>
      </c>
      <c r="G1561" s="86" t="b">
        <v>0</v>
      </c>
    </row>
    <row r="1562" spans="1:7" ht="15">
      <c r="A1562" s="86" t="s">
        <v>3265</v>
      </c>
      <c r="B1562" s="86">
        <v>3</v>
      </c>
      <c r="C1562" s="121">
        <v>0.006333467983004369</v>
      </c>
      <c r="D1562" s="86" t="s">
        <v>2577</v>
      </c>
      <c r="E1562" s="86" t="b">
        <v>0</v>
      </c>
      <c r="F1562" s="86" t="b">
        <v>0</v>
      </c>
      <c r="G1562" s="86" t="b">
        <v>0</v>
      </c>
    </row>
    <row r="1563" spans="1:7" ht="15">
      <c r="A1563" s="86" t="s">
        <v>3239</v>
      </c>
      <c r="B1563" s="86">
        <v>3</v>
      </c>
      <c r="C1563" s="121">
        <v>0.006333467983004369</v>
      </c>
      <c r="D1563" s="86" t="s">
        <v>2577</v>
      </c>
      <c r="E1563" s="86" t="b">
        <v>0</v>
      </c>
      <c r="F1563" s="86" t="b">
        <v>0</v>
      </c>
      <c r="G1563" s="86" t="b">
        <v>0</v>
      </c>
    </row>
    <row r="1564" spans="1:7" ht="15">
      <c r="A1564" s="86" t="s">
        <v>2765</v>
      </c>
      <c r="B1564" s="86">
        <v>3</v>
      </c>
      <c r="C1564" s="121">
        <v>0.006333467983004369</v>
      </c>
      <c r="D1564" s="86" t="s">
        <v>2577</v>
      </c>
      <c r="E1564" s="86" t="b">
        <v>0</v>
      </c>
      <c r="F1564" s="86" t="b">
        <v>0</v>
      </c>
      <c r="G1564" s="86" t="b">
        <v>0</v>
      </c>
    </row>
    <row r="1565" spans="1:7" ht="15">
      <c r="A1565" s="86" t="s">
        <v>2741</v>
      </c>
      <c r="B1565" s="86">
        <v>3</v>
      </c>
      <c r="C1565" s="121">
        <v>0.006333467983004369</v>
      </c>
      <c r="D1565" s="86" t="s">
        <v>2577</v>
      </c>
      <c r="E1565" s="86" t="b">
        <v>0</v>
      </c>
      <c r="F1565" s="86" t="b">
        <v>0</v>
      </c>
      <c r="G1565" s="86" t="b">
        <v>0</v>
      </c>
    </row>
    <row r="1566" spans="1:7" ht="15">
      <c r="A1566" s="86" t="s">
        <v>2716</v>
      </c>
      <c r="B1566" s="86">
        <v>3</v>
      </c>
      <c r="C1566" s="121">
        <v>0.006333467983004369</v>
      </c>
      <c r="D1566" s="86" t="s">
        <v>2577</v>
      </c>
      <c r="E1566" s="86" t="b">
        <v>0</v>
      </c>
      <c r="F1566" s="86" t="b">
        <v>0</v>
      </c>
      <c r="G1566" s="86" t="b">
        <v>0</v>
      </c>
    </row>
    <row r="1567" spans="1:7" ht="15">
      <c r="A1567" s="86" t="s">
        <v>3527</v>
      </c>
      <c r="B1567" s="86">
        <v>3</v>
      </c>
      <c r="C1567" s="121">
        <v>0.006333467983004369</v>
      </c>
      <c r="D1567" s="86" t="s">
        <v>2577</v>
      </c>
      <c r="E1567" s="86" t="b">
        <v>0</v>
      </c>
      <c r="F1567" s="86" t="b">
        <v>0</v>
      </c>
      <c r="G1567" s="86" t="b">
        <v>0</v>
      </c>
    </row>
    <row r="1568" spans="1:7" ht="15">
      <c r="A1568" s="86" t="s">
        <v>3528</v>
      </c>
      <c r="B1568" s="86">
        <v>3</v>
      </c>
      <c r="C1568" s="121">
        <v>0.006333467983004369</v>
      </c>
      <c r="D1568" s="86" t="s">
        <v>2577</v>
      </c>
      <c r="E1568" s="86" t="b">
        <v>0</v>
      </c>
      <c r="F1568" s="86" t="b">
        <v>0</v>
      </c>
      <c r="G1568" s="86" t="b">
        <v>0</v>
      </c>
    </row>
    <row r="1569" spans="1:7" ht="15">
      <c r="A1569" s="86" t="s">
        <v>3529</v>
      </c>
      <c r="B1569" s="86">
        <v>3</v>
      </c>
      <c r="C1569" s="121">
        <v>0.006333467983004369</v>
      </c>
      <c r="D1569" s="86" t="s">
        <v>2577</v>
      </c>
      <c r="E1569" s="86" t="b">
        <v>0</v>
      </c>
      <c r="F1569" s="86" t="b">
        <v>0</v>
      </c>
      <c r="G1569" s="86" t="b">
        <v>0</v>
      </c>
    </row>
    <row r="1570" spans="1:7" ht="15">
      <c r="A1570" s="86" t="s">
        <v>3190</v>
      </c>
      <c r="B1570" s="86">
        <v>3</v>
      </c>
      <c r="C1570" s="121">
        <v>0.006333467983004369</v>
      </c>
      <c r="D1570" s="86" t="s">
        <v>2577</v>
      </c>
      <c r="E1570" s="86" t="b">
        <v>0</v>
      </c>
      <c r="F1570" s="86" t="b">
        <v>0</v>
      </c>
      <c r="G1570" s="86" t="b">
        <v>0</v>
      </c>
    </row>
    <row r="1571" spans="1:7" ht="15">
      <c r="A1571" s="86" t="s">
        <v>2714</v>
      </c>
      <c r="B1571" s="86">
        <v>3</v>
      </c>
      <c r="C1571" s="121">
        <v>0.006333467983004369</v>
      </c>
      <c r="D1571" s="86" t="s">
        <v>2577</v>
      </c>
      <c r="E1571" s="86" t="b">
        <v>0</v>
      </c>
      <c r="F1571" s="86" t="b">
        <v>0</v>
      </c>
      <c r="G1571" s="86" t="b">
        <v>0</v>
      </c>
    </row>
    <row r="1572" spans="1:7" ht="15">
      <c r="A1572" s="86" t="s">
        <v>2723</v>
      </c>
      <c r="B1572" s="86">
        <v>3</v>
      </c>
      <c r="C1572" s="121">
        <v>0.006333467983004369</v>
      </c>
      <c r="D1572" s="86" t="s">
        <v>2577</v>
      </c>
      <c r="E1572" s="86" t="b">
        <v>0</v>
      </c>
      <c r="F1572" s="86" t="b">
        <v>0</v>
      </c>
      <c r="G1572" s="86" t="b">
        <v>0</v>
      </c>
    </row>
    <row r="1573" spans="1:7" ht="15">
      <c r="A1573" s="86" t="s">
        <v>3538</v>
      </c>
      <c r="B1573" s="86">
        <v>3</v>
      </c>
      <c r="C1573" s="121">
        <v>0.006333467983004369</v>
      </c>
      <c r="D1573" s="86" t="s">
        <v>2577</v>
      </c>
      <c r="E1573" s="86" t="b">
        <v>0</v>
      </c>
      <c r="F1573" s="86" t="b">
        <v>0</v>
      </c>
      <c r="G1573" s="86" t="b">
        <v>0</v>
      </c>
    </row>
    <row r="1574" spans="1:7" ht="15">
      <c r="A1574" s="86" t="s">
        <v>3241</v>
      </c>
      <c r="B1574" s="86">
        <v>3</v>
      </c>
      <c r="C1574" s="121">
        <v>0.006333467983004369</v>
      </c>
      <c r="D1574" s="86" t="s">
        <v>2577</v>
      </c>
      <c r="E1574" s="86" t="b">
        <v>0</v>
      </c>
      <c r="F1574" s="86" t="b">
        <v>0</v>
      </c>
      <c r="G1574" s="86" t="b">
        <v>0</v>
      </c>
    </row>
    <row r="1575" spans="1:7" ht="15">
      <c r="A1575" s="86" t="s">
        <v>3160</v>
      </c>
      <c r="B1575" s="86">
        <v>3</v>
      </c>
      <c r="C1575" s="121">
        <v>0.006333467983004369</v>
      </c>
      <c r="D1575" s="86" t="s">
        <v>2577</v>
      </c>
      <c r="E1575" s="86" t="b">
        <v>0</v>
      </c>
      <c r="F1575" s="86" t="b">
        <v>0</v>
      </c>
      <c r="G1575" s="86" t="b">
        <v>0</v>
      </c>
    </row>
    <row r="1576" spans="1:7" ht="15">
      <c r="A1576" s="86" t="s">
        <v>3539</v>
      </c>
      <c r="B1576" s="86">
        <v>3</v>
      </c>
      <c r="C1576" s="121">
        <v>0.006333467983004369</v>
      </c>
      <c r="D1576" s="86" t="s">
        <v>2577</v>
      </c>
      <c r="E1576" s="86" t="b">
        <v>0</v>
      </c>
      <c r="F1576" s="86" t="b">
        <v>0</v>
      </c>
      <c r="G1576" s="86" t="b">
        <v>0</v>
      </c>
    </row>
    <row r="1577" spans="1:7" ht="15">
      <c r="A1577" s="86" t="s">
        <v>3540</v>
      </c>
      <c r="B1577" s="86">
        <v>3</v>
      </c>
      <c r="C1577" s="121">
        <v>0.006333467983004369</v>
      </c>
      <c r="D1577" s="86" t="s">
        <v>2577</v>
      </c>
      <c r="E1577" s="86" t="b">
        <v>0</v>
      </c>
      <c r="F1577" s="86" t="b">
        <v>0</v>
      </c>
      <c r="G1577" s="86" t="b">
        <v>0</v>
      </c>
    </row>
    <row r="1578" spans="1:7" ht="15">
      <c r="A1578" s="86" t="s">
        <v>3179</v>
      </c>
      <c r="B1578" s="86">
        <v>3</v>
      </c>
      <c r="C1578" s="121">
        <v>0.006333467983004369</v>
      </c>
      <c r="D1578" s="86" t="s">
        <v>2577</v>
      </c>
      <c r="E1578" s="86" t="b">
        <v>0</v>
      </c>
      <c r="F1578" s="86" t="b">
        <v>0</v>
      </c>
      <c r="G1578" s="86" t="b">
        <v>0</v>
      </c>
    </row>
    <row r="1579" spans="1:7" ht="15">
      <c r="A1579" s="86" t="s">
        <v>3217</v>
      </c>
      <c r="B1579" s="86">
        <v>3</v>
      </c>
      <c r="C1579" s="121">
        <v>0.006333467983004369</v>
      </c>
      <c r="D1579" s="86" t="s">
        <v>2577</v>
      </c>
      <c r="E1579" s="86" t="b">
        <v>0</v>
      </c>
      <c r="F1579" s="86" t="b">
        <v>0</v>
      </c>
      <c r="G1579" s="86" t="b">
        <v>0</v>
      </c>
    </row>
    <row r="1580" spans="1:7" ht="15">
      <c r="A1580" s="86" t="s">
        <v>3541</v>
      </c>
      <c r="B1580" s="86">
        <v>3</v>
      </c>
      <c r="C1580" s="121">
        <v>0.006333467983004369</v>
      </c>
      <c r="D1580" s="86" t="s">
        <v>2577</v>
      </c>
      <c r="E1580" s="86" t="b">
        <v>0</v>
      </c>
      <c r="F1580" s="86" t="b">
        <v>0</v>
      </c>
      <c r="G1580" s="86" t="b">
        <v>0</v>
      </c>
    </row>
    <row r="1581" spans="1:7" ht="15">
      <c r="A1581" s="86" t="s">
        <v>3542</v>
      </c>
      <c r="B1581" s="86">
        <v>3</v>
      </c>
      <c r="C1581" s="121">
        <v>0.006333467983004369</v>
      </c>
      <c r="D1581" s="86" t="s">
        <v>2577</v>
      </c>
      <c r="E1581" s="86" t="b">
        <v>0</v>
      </c>
      <c r="F1581" s="86" t="b">
        <v>0</v>
      </c>
      <c r="G1581" s="86" t="b">
        <v>0</v>
      </c>
    </row>
    <row r="1582" spans="1:7" ht="15">
      <c r="A1582" s="86" t="s">
        <v>3543</v>
      </c>
      <c r="B1582" s="86">
        <v>3</v>
      </c>
      <c r="C1582" s="121">
        <v>0.006333467983004369</v>
      </c>
      <c r="D1582" s="86" t="s">
        <v>2577</v>
      </c>
      <c r="E1582" s="86" t="b">
        <v>0</v>
      </c>
      <c r="F1582" s="86" t="b">
        <v>0</v>
      </c>
      <c r="G1582" s="86" t="b">
        <v>0</v>
      </c>
    </row>
    <row r="1583" spans="1:7" ht="15">
      <c r="A1583" s="86" t="s">
        <v>3544</v>
      </c>
      <c r="B1583" s="86">
        <v>3</v>
      </c>
      <c r="C1583" s="121">
        <v>0.006333467983004369</v>
      </c>
      <c r="D1583" s="86" t="s">
        <v>2577</v>
      </c>
      <c r="E1583" s="86" t="b">
        <v>0</v>
      </c>
      <c r="F1583" s="86" t="b">
        <v>0</v>
      </c>
      <c r="G1583" s="86" t="b">
        <v>0</v>
      </c>
    </row>
    <row r="1584" spans="1:7" ht="15">
      <c r="A1584" s="86" t="s">
        <v>3545</v>
      </c>
      <c r="B1584" s="86">
        <v>3</v>
      </c>
      <c r="C1584" s="121">
        <v>0.006333467983004369</v>
      </c>
      <c r="D1584" s="86" t="s">
        <v>2577</v>
      </c>
      <c r="E1584" s="86" t="b">
        <v>0</v>
      </c>
      <c r="F1584" s="86" t="b">
        <v>0</v>
      </c>
      <c r="G1584" s="86" t="b">
        <v>0</v>
      </c>
    </row>
    <row r="1585" spans="1:7" ht="15">
      <c r="A1585" s="86" t="s">
        <v>3212</v>
      </c>
      <c r="B1585" s="86">
        <v>3</v>
      </c>
      <c r="C1585" s="121">
        <v>0.006333467983004369</v>
      </c>
      <c r="D1585" s="86" t="s">
        <v>2577</v>
      </c>
      <c r="E1585" s="86" t="b">
        <v>0</v>
      </c>
      <c r="F1585" s="86" t="b">
        <v>0</v>
      </c>
      <c r="G1585" s="86" t="b">
        <v>0</v>
      </c>
    </row>
    <row r="1586" spans="1:7" ht="15">
      <c r="A1586" s="86" t="s">
        <v>3546</v>
      </c>
      <c r="B1586" s="86">
        <v>3</v>
      </c>
      <c r="C1586" s="121">
        <v>0.006333467983004369</v>
      </c>
      <c r="D1586" s="86" t="s">
        <v>2577</v>
      </c>
      <c r="E1586" s="86" t="b">
        <v>0</v>
      </c>
      <c r="F1586" s="86" t="b">
        <v>0</v>
      </c>
      <c r="G1586" s="86" t="b">
        <v>0</v>
      </c>
    </row>
    <row r="1587" spans="1:7" ht="15">
      <c r="A1587" s="86" t="s">
        <v>3547</v>
      </c>
      <c r="B1587" s="86">
        <v>3</v>
      </c>
      <c r="C1587" s="121">
        <v>0.006333467983004369</v>
      </c>
      <c r="D1587" s="86" t="s">
        <v>2577</v>
      </c>
      <c r="E1587" s="86" t="b">
        <v>0</v>
      </c>
      <c r="F1587" s="86" t="b">
        <v>0</v>
      </c>
      <c r="G1587" s="86" t="b">
        <v>0</v>
      </c>
    </row>
    <row r="1588" spans="1:7" ht="15">
      <c r="A1588" s="86" t="s">
        <v>3181</v>
      </c>
      <c r="B1588" s="86">
        <v>3</v>
      </c>
      <c r="C1588" s="121">
        <v>0.006333467983004369</v>
      </c>
      <c r="D1588" s="86" t="s">
        <v>2577</v>
      </c>
      <c r="E1588" s="86" t="b">
        <v>0</v>
      </c>
      <c r="F1588" s="86" t="b">
        <v>0</v>
      </c>
      <c r="G1588" s="86" t="b">
        <v>0</v>
      </c>
    </row>
    <row r="1589" spans="1:7" ht="15">
      <c r="A1589" s="86" t="s">
        <v>3180</v>
      </c>
      <c r="B1589" s="86">
        <v>3</v>
      </c>
      <c r="C1589" s="121">
        <v>0.006333467983004369</v>
      </c>
      <c r="D1589" s="86" t="s">
        <v>2577</v>
      </c>
      <c r="E1589" s="86" t="b">
        <v>0</v>
      </c>
      <c r="F1589" s="86" t="b">
        <v>0</v>
      </c>
      <c r="G1589" s="86" t="b">
        <v>0</v>
      </c>
    </row>
    <row r="1590" spans="1:7" ht="15">
      <c r="A1590" s="86" t="s">
        <v>2762</v>
      </c>
      <c r="B1590" s="86">
        <v>3</v>
      </c>
      <c r="C1590" s="121">
        <v>0.006333467983004369</v>
      </c>
      <c r="D1590" s="86" t="s">
        <v>2577</v>
      </c>
      <c r="E1590" s="86" t="b">
        <v>0</v>
      </c>
      <c r="F1590" s="86" t="b">
        <v>0</v>
      </c>
      <c r="G1590" s="86" t="b">
        <v>0</v>
      </c>
    </row>
    <row r="1591" spans="1:7" ht="15">
      <c r="A1591" s="86" t="s">
        <v>3548</v>
      </c>
      <c r="B1591" s="86">
        <v>3</v>
      </c>
      <c r="C1591" s="121">
        <v>0.006333467983004369</v>
      </c>
      <c r="D1591" s="86" t="s">
        <v>2577</v>
      </c>
      <c r="E1591" s="86" t="b">
        <v>0</v>
      </c>
      <c r="F1591" s="86" t="b">
        <v>0</v>
      </c>
      <c r="G1591" s="86" t="b">
        <v>0</v>
      </c>
    </row>
    <row r="1592" spans="1:7" ht="15">
      <c r="A1592" s="86" t="s">
        <v>293</v>
      </c>
      <c r="B1592" s="86">
        <v>3</v>
      </c>
      <c r="C1592" s="121">
        <v>0.006333467983004369</v>
      </c>
      <c r="D1592" s="86" t="s">
        <v>2577</v>
      </c>
      <c r="E1592" s="86" t="b">
        <v>0</v>
      </c>
      <c r="F1592" s="86" t="b">
        <v>0</v>
      </c>
      <c r="G1592" s="86" t="b">
        <v>0</v>
      </c>
    </row>
    <row r="1593" spans="1:7" ht="15">
      <c r="A1593" s="86" t="s">
        <v>3204</v>
      </c>
      <c r="B1593" s="86">
        <v>3</v>
      </c>
      <c r="C1593" s="121">
        <v>0.006333467983004369</v>
      </c>
      <c r="D1593" s="86" t="s">
        <v>2577</v>
      </c>
      <c r="E1593" s="86" t="b">
        <v>0</v>
      </c>
      <c r="F1593" s="86" t="b">
        <v>0</v>
      </c>
      <c r="G1593" s="86" t="b">
        <v>0</v>
      </c>
    </row>
    <row r="1594" spans="1:7" ht="15">
      <c r="A1594" s="86" t="s">
        <v>3549</v>
      </c>
      <c r="B1594" s="86">
        <v>3</v>
      </c>
      <c r="C1594" s="121">
        <v>0.006333467983004369</v>
      </c>
      <c r="D1594" s="86" t="s">
        <v>2577</v>
      </c>
      <c r="E1594" s="86" t="b">
        <v>0</v>
      </c>
      <c r="F1594" s="86" t="b">
        <v>0</v>
      </c>
      <c r="G1594" s="86" t="b">
        <v>0</v>
      </c>
    </row>
    <row r="1595" spans="1:7" ht="15">
      <c r="A1595" s="86" t="s">
        <v>3550</v>
      </c>
      <c r="B1595" s="86">
        <v>3</v>
      </c>
      <c r="C1595" s="121">
        <v>0.006333467983004369</v>
      </c>
      <c r="D1595" s="86" t="s">
        <v>2577</v>
      </c>
      <c r="E1595" s="86" t="b">
        <v>0</v>
      </c>
      <c r="F1595" s="86" t="b">
        <v>0</v>
      </c>
      <c r="G1595" s="86" t="b">
        <v>0</v>
      </c>
    </row>
    <row r="1596" spans="1:7" ht="15">
      <c r="A1596" s="86" t="s">
        <v>3551</v>
      </c>
      <c r="B1596" s="86">
        <v>3</v>
      </c>
      <c r="C1596" s="121">
        <v>0.006333467983004369</v>
      </c>
      <c r="D1596" s="86" t="s">
        <v>2577</v>
      </c>
      <c r="E1596" s="86" t="b">
        <v>0</v>
      </c>
      <c r="F1596" s="86" t="b">
        <v>0</v>
      </c>
      <c r="G1596" s="86" t="b">
        <v>0</v>
      </c>
    </row>
    <row r="1597" spans="1:7" ht="15">
      <c r="A1597" s="86" t="s">
        <v>3200</v>
      </c>
      <c r="B1597" s="86">
        <v>3</v>
      </c>
      <c r="C1597" s="121">
        <v>0.006333467983004369</v>
      </c>
      <c r="D1597" s="86" t="s">
        <v>2577</v>
      </c>
      <c r="E1597" s="86" t="b">
        <v>0</v>
      </c>
      <c r="F1597" s="86" t="b">
        <v>0</v>
      </c>
      <c r="G1597" s="86" t="b">
        <v>0</v>
      </c>
    </row>
    <row r="1598" spans="1:7" ht="15">
      <c r="A1598" s="86" t="s">
        <v>338</v>
      </c>
      <c r="B1598" s="86">
        <v>2</v>
      </c>
      <c r="C1598" s="121">
        <v>0.00578064171482605</v>
      </c>
      <c r="D1598" s="86" t="s">
        <v>2577</v>
      </c>
      <c r="E1598" s="86" t="b">
        <v>0</v>
      </c>
      <c r="F1598" s="86" t="b">
        <v>0</v>
      </c>
      <c r="G1598" s="86" t="b">
        <v>0</v>
      </c>
    </row>
    <row r="1599" spans="1:7" ht="15">
      <c r="A1599" s="86" t="s">
        <v>3530</v>
      </c>
      <c r="B1599" s="86">
        <v>2</v>
      </c>
      <c r="C1599" s="121">
        <v>0.00578064171482605</v>
      </c>
      <c r="D1599" s="86" t="s">
        <v>2577</v>
      </c>
      <c r="E1599" s="86" t="b">
        <v>0</v>
      </c>
      <c r="F1599" s="86" t="b">
        <v>0</v>
      </c>
      <c r="G1599" s="86" t="b">
        <v>0</v>
      </c>
    </row>
    <row r="1600" spans="1:7" ht="15">
      <c r="A1600" s="86" t="s">
        <v>3531</v>
      </c>
      <c r="B1600" s="86">
        <v>2</v>
      </c>
      <c r="C1600" s="121">
        <v>0.00578064171482605</v>
      </c>
      <c r="D1600" s="86" t="s">
        <v>2577</v>
      </c>
      <c r="E1600" s="86" t="b">
        <v>0</v>
      </c>
      <c r="F1600" s="86" t="b">
        <v>0</v>
      </c>
      <c r="G1600" s="86" t="b">
        <v>0</v>
      </c>
    </row>
    <row r="1601" spans="1:7" ht="15">
      <c r="A1601" s="86" t="s">
        <v>3532</v>
      </c>
      <c r="B1601" s="86">
        <v>2</v>
      </c>
      <c r="C1601" s="121">
        <v>0.00578064171482605</v>
      </c>
      <c r="D1601" s="86" t="s">
        <v>2577</v>
      </c>
      <c r="E1601" s="86" t="b">
        <v>0</v>
      </c>
      <c r="F1601" s="86" t="b">
        <v>0</v>
      </c>
      <c r="G1601" s="86" t="b">
        <v>0</v>
      </c>
    </row>
    <row r="1602" spans="1:7" ht="15">
      <c r="A1602" s="86" t="s">
        <v>3183</v>
      </c>
      <c r="B1602" s="86">
        <v>2</v>
      </c>
      <c r="C1602" s="121">
        <v>0.00578064171482605</v>
      </c>
      <c r="D1602" s="86" t="s">
        <v>2577</v>
      </c>
      <c r="E1602" s="86" t="b">
        <v>0</v>
      </c>
      <c r="F1602" s="86" t="b">
        <v>0</v>
      </c>
      <c r="G1602" s="86" t="b">
        <v>0</v>
      </c>
    </row>
    <row r="1603" spans="1:7" ht="15">
      <c r="A1603" s="86" t="s">
        <v>3533</v>
      </c>
      <c r="B1603" s="86">
        <v>2</v>
      </c>
      <c r="C1603" s="121">
        <v>0.00578064171482605</v>
      </c>
      <c r="D1603" s="86" t="s">
        <v>2577</v>
      </c>
      <c r="E1603" s="86" t="b">
        <v>0</v>
      </c>
      <c r="F1603" s="86" t="b">
        <v>0</v>
      </c>
      <c r="G1603" s="86" t="b">
        <v>0</v>
      </c>
    </row>
    <row r="1604" spans="1:7" ht="15">
      <c r="A1604" s="86" t="s">
        <v>2679</v>
      </c>
      <c r="B1604" s="86">
        <v>2</v>
      </c>
      <c r="C1604" s="121">
        <v>0.00578064171482605</v>
      </c>
      <c r="D1604" s="86" t="s">
        <v>2577</v>
      </c>
      <c r="E1604" s="86" t="b">
        <v>0</v>
      </c>
      <c r="F1604" s="86" t="b">
        <v>0</v>
      </c>
      <c r="G1604" s="86" t="b">
        <v>0</v>
      </c>
    </row>
    <row r="1605" spans="1:7" ht="15">
      <c r="A1605" s="86" t="s">
        <v>3534</v>
      </c>
      <c r="B1605" s="86">
        <v>2</v>
      </c>
      <c r="C1605" s="121">
        <v>0.00578064171482605</v>
      </c>
      <c r="D1605" s="86" t="s">
        <v>2577</v>
      </c>
      <c r="E1605" s="86" t="b">
        <v>0</v>
      </c>
      <c r="F1605" s="86" t="b">
        <v>0</v>
      </c>
      <c r="G1605" s="86" t="b">
        <v>0</v>
      </c>
    </row>
    <row r="1606" spans="1:7" ht="15">
      <c r="A1606" s="86" t="s">
        <v>3535</v>
      </c>
      <c r="B1606" s="86">
        <v>2</v>
      </c>
      <c r="C1606" s="121">
        <v>0.00578064171482605</v>
      </c>
      <c r="D1606" s="86" t="s">
        <v>2577</v>
      </c>
      <c r="E1606" s="86" t="b">
        <v>0</v>
      </c>
      <c r="F1606" s="86" t="b">
        <v>0</v>
      </c>
      <c r="G1606" s="86" t="b">
        <v>0</v>
      </c>
    </row>
    <row r="1607" spans="1:7" ht="15">
      <c r="A1607" s="86" t="s">
        <v>3195</v>
      </c>
      <c r="B1607" s="86">
        <v>2</v>
      </c>
      <c r="C1607" s="121">
        <v>0.00578064171482605</v>
      </c>
      <c r="D1607" s="86" t="s">
        <v>2577</v>
      </c>
      <c r="E1607" s="86" t="b">
        <v>0</v>
      </c>
      <c r="F1607" s="86" t="b">
        <v>0</v>
      </c>
      <c r="G1607" s="86" t="b">
        <v>0</v>
      </c>
    </row>
    <row r="1608" spans="1:7" ht="15">
      <c r="A1608" s="86" t="s">
        <v>3536</v>
      </c>
      <c r="B1608" s="86">
        <v>2</v>
      </c>
      <c r="C1608" s="121">
        <v>0.00578064171482605</v>
      </c>
      <c r="D1608" s="86" t="s">
        <v>2577</v>
      </c>
      <c r="E1608" s="86" t="b">
        <v>0</v>
      </c>
      <c r="F1608" s="86" t="b">
        <v>0</v>
      </c>
      <c r="G1608" s="86" t="b">
        <v>0</v>
      </c>
    </row>
    <row r="1609" spans="1:7" ht="15">
      <c r="A1609" s="86" t="s">
        <v>3216</v>
      </c>
      <c r="B1609" s="86">
        <v>2</v>
      </c>
      <c r="C1609" s="121">
        <v>0.00578064171482605</v>
      </c>
      <c r="D1609" s="86" t="s">
        <v>2577</v>
      </c>
      <c r="E1609" s="86" t="b">
        <v>0</v>
      </c>
      <c r="F1609" s="86" t="b">
        <v>0</v>
      </c>
      <c r="G1609" s="86" t="b">
        <v>0</v>
      </c>
    </row>
    <row r="1610" spans="1:7" ht="15">
      <c r="A1610" s="86" t="s">
        <v>2751</v>
      </c>
      <c r="B1610" s="86">
        <v>2</v>
      </c>
      <c r="C1610" s="121">
        <v>0.00578064171482605</v>
      </c>
      <c r="D1610" s="86" t="s">
        <v>2577</v>
      </c>
      <c r="E1610" s="86" t="b">
        <v>0</v>
      </c>
      <c r="F1610" s="86" t="b">
        <v>0</v>
      </c>
      <c r="G1610" s="86" t="b">
        <v>0</v>
      </c>
    </row>
    <row r="1611" spans="1:7" ht="15">
      <c r="A1611" s="86" t="s">
        <v>3258</v>
      </c>
      <c r="B1611" s="86">
        <v>2</v>
      </c>
      <c r="C1611" s="121">
        <v>0.00578064171482605</v>
      </c>
      <c r="D1611" s="86" t="s">
        <v>2577</v>
      </c>
      <c r="E1611" s="86" t="b">
        <v>0</v>
      </c>
      <c r="F1611" s="86" t="b">
        <v>0</v>
      </c>
      <c r="G1611" s="86" t="b">
        <v>0</v>
      </c>
    </row>
    <row r="1612" spans="1:7" ht="15">
      <c r="A1612" s="86" t="s">
        <v>3370</v>
      </c>
      <c r="B1612" s="86">
        <v>2</v>
      </c>
      <c r="C1612" s="121">
        <v>0.00578064171482605</v>
      </c>
      <c r="D1612" s="86" t="s">
        <v>2577</v>
      </c>
      <c r="E1612" s="86" t="b">
        <v>0</v>
      </c>
      <c r="F1612" s="86" t="b">
        <v>0</v>
      </c>
      <c r="G1612" s="86" t="b">
        <v>0</v>
      </c>
    </row>
    <row r="1613" spans="1:7" ht="15">
      <c r="A1613" s="86" t="s">
        <v>3537</v>
      </c>
      <c r="B1613" s="86">
        <v>2</v>
      </c>
      <c r="C1613" s="121">
        <v>0.00578064171482605</v>
      </c>
      <c r="D1613" s="86" t="s">
        <v>2577</v>
      </c>
      <c r="E1613" s="86" t="b">
        <v>0</v>
      </c>
      <c r="F1613" s="86" t="b">
        <v>0</v>
      </c>
      <c r="G1613" s="86" t="b">
        <v>0</v>
      </c>
    </row>
    <row r="1614" spans="1:7" ht="15">
      <c r="A1614" s="86" t="s">
        <v>2719</v>
      </c>
      <c r="B1614" s="86">
        <v>2</v>
      </c>
      <c r="C1614" s="121">
        <v>0.00578064171482605</v>
      </c>
      <c r="D1614" s="86" t="s">
        <v>2577</v>
      </c>
      <c r="E1614" s="86" t="b">
        <v>0</v>
      </c>
      <c r="F1614" s="86" t="b">
        <v>0</v>
      </c>
      <c r="G1614" s="86" t="b">
        <v>0</v>
      </c>
    </row>
    <row r="1615" spans="1:7" ht="15">
      <c r="A1615" s="86" t="s">
        <v>2715</v>
      </c>
      <c r="B1615" s="86">
        <v>2</v>
      </c>
      <c r="C1615" s="121">
        <v>0.00578064171482605</v>
      </c>
      <c r="D1615" s="86" t="s">
        <v>2577</v>
      </c>
      <c r="E1615" s="86" t="b">
        <v>0</v>
      </c>
      <c r="F1615" s="86" t="b">
        <v>0</v>
      </c>
      <c r="G1615" s="86" t="b">
        <v>0</v>
      </c>
    </row>
    <row r="1616" spans="1:7" ht="15">
      <c r="A1616" s="86" t="s">
        <v>3261</v>
      </c>
      <c r="B1616" s="86">
        <v>2</v>
      </c>
      <c r="C1616" s="121">
        <v>0.00578064171482605</v>
      </c>
      <c r="D1616" s="86" t="s">
        <v>2577</v>
      </c>
      <c r="E1616" s="86" t="b">
        <v>0</v>
      </c>
      <c r="F1616" s="86" t="b">
        <v>0</v>
      </c>
      <c r="G1616" s="86" t="b">
        <v>0</v>
      </c>
    </row>
    <row r="1617" spans="1:7" ht="15">
      <c r="A1617" s="86" t="s">
        <v>3194</v>
      </c>
      <c r="B1617" s="86">
        <v>2</v>
      </c>
      <c r="C1617" s="121">
        <v>0.00578064171482605</v>
      </c>
      <c r="D1617" s="86" t="s">
        <v>2577</v>
      </c>
      <c r="E1617" s="86" t="b">
        <v>0</v>
      </c>
      <c r="F1617" s="86" t="b">
        <v>0</v>
      </c>
      <c r="G1617" s="86" t="b">
        <v>0</v>
      </c>
    </row>
    <row r="1618" spans="1:7" ht="15">
      <c r="A1618" s="86" t="s">
        <v>3219</v>
      </c>
      <c r="B1618" s="86">
        <v>2</v>
      </c>
      <c r="C1618" s="121">
        <v>0.00578064171482605</v>
      </c>
      <c r="D1618" s="86" t="s">
        <v>2577</v>
      </c>
      <c r="E1618" s="86" t="b">
        <v>0</v>
      </c>
      <c r="F1618" s="86" t="b">
        <v>0</v>
      </c>
      <c r="G1618" s="86" t="b">
        <v>0</v>
      </c>
    </row>
    <row r="1619" spans="1:7" ht="15">
      <c r="A1619" s="86" t="s">
        <v>3185</v>
      </c>
      <c r="B1619" s="86">
        <v>2</v>
      </c>
      <c r="C1619" s="121">
        <v>0.00578064171482605</v>
      </c>
      <c r="D1619" s="86" t="s">
        <v>2577</v>
      </c>
      <c r="E1619" s="86" t="b">
        <v>0</v>
      </c>
      <c r="F1619" s="86" t="b">
        <v>0</v>
      </c>
      <c r="G1619" s="86" t="b">
        <v>0</v>
      </c>
    </row>
    <row r="1620" spans="1:7" ht="15">
      <c r="A1620" s="86" t="s">
        <v>2717</v>
      </c>
      <c r="B1620" s="86">
        <v>4</v>
      </c>
      <c r="C1620" s="121">
        <v>0.009262461405045577</v>
      </c>
      <c r="D1620" s="86" t="s">
        <v>2578</v>
      </c>
      <c r="E1620" s="86" t="b">
        <v>0</v>
      </c>
      <c r="F1620" s="86" t="b">
        <v>0</v>
      </c>
      <c r="G1620" s="86" t="b">
        <v>0</v>
      </c>
    </row>
    <row r="1621" spans="1:7" ht="15">
      <c r="A1621" s="86" t="s">
        <v>2713</v>
      </c>
      <c r="B1621" s="86">
        <v>4</v>
      </c>
      <c r="C1621" s="121">
        <v>0</v>
      </c>
      <c r="D1621" s="86" t="s">
        <v>2578</v>
      </c>
      <c r="E1621" s="86" t="b">
        <v>0</v>
      </c>
      <c r="F1621" s="86" t="b">
        <v>0</v>
      </c>
      <c r="G1621" s="86" t="b">
        <v>0</v>
      </c>
    </row>
    <row r="1622" spans="1:7" ht="15">
      <c r="A1622" s="86" t="s">
        <v>2716</v>
      </c>
      <c r="B1622" s="86">
        <v>3</v>
      </c>
      <c r="C1622" s="121">
        <v>0.002883201614037691</v>
      </c>
      <c r="D1622" s="86" t="s">
        <v>2578</v>
      </c>
      <c r="E1622" s="86" t="b">
        <v>0</v>
      </c>
      <c r="F1622" s="86" t="b">
        <v>0</v>
      </c>
      <c r="G1622" s="86" t="b">
        <v>0</v>
      </c>
    </row>
    <row r="1623" spans="1:7" ht="15">
      <c r="A1623" s="86" t="s">
        <v>2722</v>
      </c>
      <c r="B1623" s="86">
        <v>3</v>
      </c>
      <c r="C1623" s="121">
        <v>0.0069468460537841815</v>
      </c>
      <c r="D1623" s="86" t="s">
        <v>2578</v>
      </c>
      <c r="E1623" s="86" t="b">
        <v>0</v>
      </c>
      <c r="F1623" s="86" t="b">
        <v>0</v>
      </c>
      <c r="G1623" s="86" t="b">
        <v>0</v>
      </c>
    </row>
    <row r="1624" spans="1:7" ht="15">
      <c r="A1624" s="86" t="s">
        <v>2723</v>
      </c>
      <c r="B1624" s="86">
        <v>3</v>
      </c>
      <c r="C1624" s="121">
        <v>0.002883201614037691</v>
      </c>
      <c r="D1624" s="86" t="s">
        <v>2578</v>
      </c>
      <c r="E1624" s="86" t="b">
        <v>0</v>
      </c>
      <c r="F1624" s="86" t="b">
        <v>0</v>
      </c>
      <c r="G1624" s="86" t="b">
        <v>0</v>
      </c>
    </row>
    <row r="1625" spans="1:7" ht="15">
      <c r="A1625" s="86" t="s">
        <v>247</v>
      </c>
      <c r="B1625" s="86">
        <v>3</v>
      </c>
      <c r="C1625" s="121">
        <v>0.002883201614037691</v>
      </c>
      <c r="D1625" s="86" t="s">
        <v>2578</v>
      </c>
      <c r="E1625" s="86" t="b">
        <v>0</v>
      </c>
      <c r="F1625" s="86" t="b">
        <v>0</v>
      </c>
      <c r="G1625" s="86" t="b">
        <v>0</v>
      </c>
    </row>
    <row r="1626" spans="1:7" ht="15">
      <c r="A1626" s="86" t="s">
        <v>2649</v>
      </c>
      <c r="B1626" s="86">
        <v>3</v>
      </c>
      <c r="C1626" s="121">
        <v>0.002883201614037691</v>
      </c>
      <c r="D1626" s="86" t="s">
        <v>2578</v>
      </c>
      <c r="E1626" s="86" t="b">
        <v>0</v>
      </c>
      <c r="F1626" s="86" t="b">
        <v>0</v>
      </c>
      <c r="G1626" s="86" t="b">
        <v>0</v>
      </c>
    </row>
    <row r="1627" spans="1:7" ht="15">
      <c r="A1627" s="86" t="s">
        <v>2762</v>
      </c>
      <c r="B1627" s="86">
        <v>3</v>
      </c>
      <c r="C1627" s="121">
        <v>0.002883201614037691</v>
      </c>
      <c r="D1627" s="86" t="s">
        <v>2578</v>
      </c>
      <c r="E1627" s="86" t="b">
        <v>0</v>
      </c>
      <c r="F1627" s="86" t="b">
        <v>0</v>
      </c>
      <c r="G1627" s="86" t="b">
        <v>0</v>
      </c>
    </row>
    <row r="1628" spans="1:7" ht="15">
      <c r="A1628" s="86" t="s">
        <v>2763</v>
      </c>
      <c r="B1628" s="86">
        <v>2</v>
      </c>
      <c r="C1628" s="121">
        <v>0.004631230702522788</v>
      </c>
      <c r="D1628" s="86" t="s">
        <v>2578</v>
      </c>
      <c r="E1628" s="86" t="b">
        <v>0</v>
      </c>
      <c r="F1628" s="86" t="b">
        <v>0</v>
      </c>
      <c r="G1628" s="86" t="b">
        <v>0</v>
      </c>
    </row>
    <row r="1629" spans="1:7" ht="15">
      <c r="A1629" s="86" t="s">
        <v>2729</v>
      </c>
      <c r="B1629" s="86">
        <v>2</v>
      </c>
      <c r="C1629" s="121">
        <v>0.004631230702522788</v>
      </c>
      <c r="D1629" s="86" t="s">
        <v>2578</v>
      </c>
      <c r="E1629" s="86" t="b">
        <v>0</v>
      </c>
      <c r="F1629" s="86" t="b">
        <v>0</v>
      </c>
      <c r="G1629" s="86" t="b">
        <v>0</v>
      </c>
    </row>
    <row r="1630" spans="1:7" ht="15">
      <c r="A1630" s="86" t="s">
        <v>3259</v>
      </c>
      <c r="B1630" s="86">
        <v>2</v>
      </c>
      <c r="C1630" s="121">
        <v>0.004631230702522788</v>
      </c>
      <c r="D1630" s="86" t="s">
        <v>2578</v>
      </c>
      <c r="E1630" s="86" t="b">
        <v>0</v>
      </c>
      <c r="F1630" s="86" t="b">
        <v>0</v>
      </c>
      <c r="G1630" s="86" t="b">
        <v>0</v>
      </c>
    </row>
    <row r="1631" spans="1:7" ht="15">
      <c r="A1631" s="86" t="s">
        <v>3517</v>
      </c>
      <c r="B1631" s="86">
        <v>2</v>
      </c>
      <c r="C1631" s="121">
        <v>0.004631230702522788</v>
      </c>
      <c r="D1631" s="86" t="s">
        <v>2578</v>
      </c>
      <c r="E1631" s="86" t="b">
        <v>0</v>
      </c>
      <c r="F1631" s="86" t="b">
        <v>0</v>
      </c>
      <c r="G1631" s="86" t="b">
        <v>0</v>
      </c>
    </row>
    <row r="1632" spans="1:7" ht="15">
      <c r="A1632" s="86" t="s">
        <v>3303</v>
      </c>
      <c r="B1632" s="86">
        <v>2</v>
      </c>
      <c r="C1632" s="121">
        <v>0.004631230702522788</v>
      </c>
      <c r="D1632" s="86" t="s">
        <v>2578</v>
      </c>
      <c r="E1632" s="86" t="b">
        <v>0</v>
      </c>
      <c r="F1632" s="86" t="b">
        <v>0</v>
      </c>
      <c r="G1632" s="86" t="b">
        <v>0</v>
      </c>
    </row>
    <row r="1633" spans="1:7" ht="15">
      <c r="A1633" s="86" t="s">
        <v>3231</v>
      </c>
      <c r="B1633" s="86">
        <v>2</v>
      </c>
      <c r="C1633" s="121">
        <v>0.004631230702522788</v>
      </c>
      <c r="D1633" s="86" t="s">
        <v>2578</v>
      </c>
      <c r="E1633" s="86" t="b">
        <v>0</v>
      </c>
      <c r="F1633" s="86" t="b">
        <v>0</v>
      </c>
      <c r="G1633" s="86" t="b">
        <v>0</v>
      </c>
    </row>
    <row r="1634" spans="1:7" ht="15">
      <c r="A1634" s="86" t="s">
        <v>3518</v>
      </c>
      <c r="B1634" s="86">
        <v>2</v>
      </c>
      <c r="C1634" s="121">
        <v>0.004631230702522788</v>
      </c>
      <c r="D1634" s="86" t="s">
        <v>2578</v>
      </c>
      <c r="E1634" s="86" t="b">
        <v>0</v>
      </c>
      <c r="F1634" s="86" t="b">
        <v>0</v>
      </c>
      <c r="G1634" s="86" t="b">
        <v>0</v>
      </c>
    </row>
    <row r="1635" spans="1:7" ht="15">
      <c r="A1635" s="86" t="s">
        <v>3249</v>
      </c>
      <c r="B1635" s="86">
        <v>2</v>
      </c>
      <c r="C1635" s="121">
        <v>0.004631230702522788</v>
      </c>
      <c r="D1635" s="86" t="s">
        <v>2578</v>
      </c>
      <c r="E1635" s="86" t="b">
        <v>0</v>
      </c>
      <c r="F1635" s="86" t="b">
        <v>0</v>
      </c>
      <c r="G1635" s="86" t="b">
        <v>0</v>
      </c>
    </row>
    <row r="1636" spans="1:7" ht="15">
      <c r="A1636" s="86" t="s">
        <v>3519</v>
      </c>
      <c r="B1636" s="86">
        <v>2</v>
      </c>
      <c r="C1636" s="121">
        <v>0.004631230702522788</v>
      </c>
      <c r="D1636" s="86" t="s">
        <v>2578</v>
      </c>
      <c r="E1636" s="86" t="b">
        <v>0</v>
      </c>
      <c r="F1636" s="86" t="b">
        <v>0</v>
      </c>
      <c r="G1636" s="86" t="b">
        <v>0</v>
      </c>
    </row>
    <row r="1637" spans="1:7" ht="15">
      <c r="A1637" s="86" t="s">
        <v>3520</v>
      </c>
      <c r="B1637" s="86">
        <v>2</v>
      </c>
      <c r="C1637" s="121">
        <v>0.004631230702522788</v>
      </c>
      <c r="D1637" s="86" t="s">
        <v>2578</v>
      </c>
      <c r="E1637" s="86" t="b">
        <v>0</v>
      </c>
      <c r="F1637" s="86" t="b">
        <v>0</v>
      </c>
      <c r="G1637" s="86" t="b">
        <v>0</v>
      </c>
    </row>
    <row r="1638" spans="1:7" ht="15">
      <c r="A1638" s="86" t="s">
        <v>3233</v>
      </c>
      <c r="B1638" s="86">
        <v>2</v>
      </c>
      <c r="C1638" s="121">
        <v>0.004631230702522788</v>
      </c>
      <c r="D1638" s="86" t="s">
        <v>2578</v>
      </c>
      <c r="E1638" s="86" t="b">
        <v>0</v>
      </c>
      <c r="F1638" s="86" t="b">
        <v>0</v>
      </c>
      <c r="G1638" s="86" t="b">
        <v>0</v>
      </c>
    </row>
    <row r="1639" spans="1:7" ht="15">
      <c r="A1639" s="86" t="s">
        <v>3234</v>
      </c>
      <c r="B1639" s="86">
        <v>2</v>
      </c>
      <c r="C1639" s="121">
        <v>0.004631230702522788</v>
      </c>
      <c r="D1639" s="86" t="s">
        <v>2578</v>
      </c>
      <c r="E1639" s="86" t="b">
        <v>0</v>
      </c>
      <c r="F1639" s="86" t="b">
        <v>0</v>
      </c>
      <c r="G1639" s="86" t="b">
        <v>0</v>
      </c>
    </row>
    <row r="1640" spans="1:7" ht="15">
      <c r="A1640" s="86" t="s">
        <v>3331</v>
      </c>
      <c r="B1640" s="86">
        <v>2</v>
      </c>
      <c r="C1640" s="121">
        <v>0.004631230702522788</v>
      </c>
      <c r="D1640" s="86" t="s">
        <v>2578</v>
      </c>
      <c r="E1640" s="86" t="b">
        <v>0</v>
      </c>
      <c r="F1640" s="86" t="b">
        <v>0</v>
      </c>
      <c r="G1640" s="86" t="b">
        <v>0</v>
      </c>
    </row>
    <row r="1641" spans="1:7" ht="15">
      <c r="A1641" s="86" t="s">
        <v>2725</v>
      </c>
      <c r="B1641" s="86">
        <v>2</v>
      </c>
      <c r="C1641" s="121">
        <v>0.004631230702522788</v>
      </c>
      <c r="D1641" s="86" t="s">
        <v>2578</v>
      </c>
      <c r="E1641" s="86" t="b">
        <v>0</v>
      </c>
      <c r="F1641" s="86" t="b">
        <v>0</v>
      </c>
      <c r="G1641" s="86" t="b">
        <v>0</v>
      </c>
    </row>
    <row r="1642" spans="1:7" ht="15">
      <c r="A1642" s="86" t="s">
        <v>3521</v>
      </c>
      <c r="B1642" s="86">
        <v>2</v>
      </c>
      <c r="C1642" s="121">
        <v>0.004631230702522788</v>
      </c>
      <c r="D1642" s="86" t="s">
        <v>2578</v>
      </c>
      <c r="E1642" s="86" t="b">
        <v>0</v>
      </c>
      <c r="F1642" s="86" t="b">
        <v>0</v>
      </c>
      <c r="G1642" s="86" t="b">
        <v>0</v>
      </c>
    </row>
    <row r="1643" spans="1:7" ht="15">
      <c r="A1643" s="86" t="s">
        <v>3157</v>
      </c>
      <c r="B1643" s="86">
        <v>2</v>
      </c>
      <c r="C1643" s="121">
        <v>0.004631230702522788</v>
      </c>
      <c r="D1643" s="86" t="s">
        <v>2578</v>
      </c>
      <c r="E1643" s="86" t="b">
        <v>0</v>
      </c>
      <c r="F1643" s="86" t="b">
        <v>0</v>
      </c>
      <c r="G1643" s="86" t="b">
        <v>0</v>
      </c>
    </row>
    <row r="1644" spans="1:7" ht="15">
      <c r="A1644" s="86" t="s">
        <v>3522</v>
      </c>
      <c r="B1644" s="86">
        <v>2</v>
      </c>
      <c r="C1644" s="121">
        <v>0.004631230702522788</v>
      </c>
      <c r="D1644" s="86" t="s">
        <v>2578</v>
      </c>
      <c r="E1644" s="86" t="b">
        <v>0</v>
      </c>
      <c r="F1644" s="86" t="b">
        <v>0</v>
      </c>
      <c r="G1644" s="86" t="b">
        <v>0</v>
      </c>
    </row>
    <row r="1645" spans="1:7" ht="15">
      <c r="A1645" s="86" t="s">
        <v>3523</v>
      </c>
      <c r="B1645" s="86">
        <v>2</v>
      </c>
      <c r="C1645" s="121">
        <v>0.004631230702522788</v>
      </c>
      <c r="D1645" s="86" t="s">
        <v>2578</v>
      </c>
      <c r="E1645" s="86" t="b">
        <v>0</v>
      </c>
      <c r="F1645" s="86" t="b">
        <v>0</v>
      </c>
      <c r="G1645" s="86" t="b">
        <v>0</v>
      </c>
    </row>
    <row r="1646" spans="1:7" ht="15">
      <c r="A1646" s="86" t="s">
        <v>3217</v>
      </c>
      <c r="B1646" s="86">
        <v>2</v>
      </c>
      <c r="C1646" s="121">
        <v>0.004631230702522788</v>
      </c>
      <c r="D1646" s="86" t="s">
        <v>2578</v>
      </c>
      <c r="E1646" s="86" t="b">
        <v>0</v>
      </c>
      <c r="F1646" s="86" t="b">
        <v>0</v>
      </c>
      <c r="G1646" s="86" t="b">
        <v>0</v>
      </c>
    </row>
    <row r="1647" spans="1:7" ht="15">
      <c r="A1647" s="86" t="s">
        <v>3269</v>
      </c>
      <c r="B1647" s="86">
        <v>2</v>
      </c>
      <c r="C1647" s="121">
        <v>0.004631230702522788</v>
      </c>
      <c r="D1647" s="86" t="s">
        <v>2578</v>
      </c>
      <c r="E1647" s="86" t="b">
        <v>0</v>
      </c>
      <c r="F1647" s="86" t="b">
        <v>0</v>
      </c>
      <c r="G1647" s="86" t="b">
        <v>0</v>
      </c>
    </row>
    <row r="1648" spans="1:7" ht="15">
      <c r="A1648" s="86" t="s">
        <v>3524</v>
      </c>
      <c r="B1648" s="86">
        <v>2</v>
      </c>
      <c r="C1648" s="121">
        <v>0.004631230702522788</v>
      </c>
      <c r="D1648" s="86" t="s">
        <v>2578</v>
      </c>
      <c r="E1648" s="86" t="b">
        <v>0</v>
      </c>
      <c r="F1648" s="86" t="b">
        <v>0</v>
      </c>
      <c r="G1648" s="86" t="b">
        <v>0</v>
      </c>
    </row>
    <row r="1649" spans="1:7" ht="15">
      <c r="A1649" s="86" t="s">
        <v>3257</v>
      </c>
      <c r="B1649" s="86">
        <v>2</v>
      </c>
      <c r="C1649" s="121">
        <v>0.004631230702522788</v>
      </c>
      <c r="D1649" s="86" t="s">
        <v>2578</v>
      </c>
      <c r="E1649" s="86" t="b">
        <v>0</v>
      </c>
      <c r="F1649" s="86" t="b">
        <v>0</v>
      </c>
      <c r="G1649" s="86" t="b">
        <v>0</v>
      </c>
    </row>
    <row r="1650" spans="1:7" ht="15">
      <c r="A1650" s="86" t="s">
        <v>3344</v>
      </c>
      <c r="B1650" s="86">
        <v>2</v>
      </c>
      <c r="C1650" s="121">
        <v>0.004631230702522788</v>
      </c>
      <c r="D1650" s="86" t="s">
        <v>2578</v>
      </c>
      <c r="E1650" s="86" t="b">
        <v>0</v>
      </c>
      <c r="F1650" s="86" t="b">
        <v>0</v>
      </c>
      <c r="G1650" s="86" t="b">
        <v>0</v>
      </c>
    </row>
    <row r="1651" spans="1:7" ht="15">
      <c r="A1651" s="86" t="s">
        <v>3165</v>
      </c>
      <c r="B1651" s="86">
        <v>2</v>
      </c>
      <c r="C1651" s="121">
        <v>0.004631230702522788</v>
      </c>
      <c r="D1651" s="86" t="s">
        <v>2578</v>
      </c>
      <c r="E1651" s="86" t="b">
        <v>0</v>
      </c>
      <c r="F1651" s="86" t="b">
        <v>0</v>
      </c>
      <c r="G1651" s="86" t="b">
        <v>0</v>
      </c>
    </row>
    <row r="1652" spans="1:7" ht="15">
      <c r="A1652" s="86" t="s">
        <v>2721</v>
      </c>
      <c r="B1652" s="86">
        <v>2</v>
      </c>
      <c r="C1652" s="121">
        <v>0.004631230702522788</v>
      </c>
      <c r="D1652" s="86" t="s">
        <v>2578</v>
      </c>
      <c r="E1652" s="86" t="b">
        <v>0</v>
      </c>
      <c r="F1652" s="86" t="b">
        <v>0</v>
      </c>
      <c r="G1652" s="86" t="b">
        <v>0</v>
      </c>
    </row>
    <row r="1653" spans="1:7" ht="15">
      <c r="A1653" s="86" t="s">
        <v>3181</v>
      </c>
      <c r="B1653" s="86">
        <v>2</v>
      </c>
      <c r="C1653" s="121">
        <v>0.004631230702522788</v>
      </c>
      <c r="D1653" s="86" t="s">
        <v>2578</v>
      </c>
      <c r="E1653" s="86" t="b">
        <v>0</v>
      </c>
      <c r="F1653" s="86" t="b">
        <v>0</v>
      </c>
      <c r="G1653" s="86" t="b">
        <v>0</v>
      </c>
    </row>
    <row r="1654" spans="1:7" ht="15">
      <c r="A1654" s="86" t="s">
        <v>3180</v>
      </c>
      <c r="B1654" s="86">
        <v>2</v>
      </c>
      <c r="C1654" s="121">
        <v>0.004631230702522788</v>
      </c>
      <c r="D1654" s="86" t="s">
        <v>2578</v>
      </c>
      <c r="E1654" s="86" t="b">
        <v>0</v>
      </c>
      <c r="F1654" s="86" t="b">
        <v>0</v>
      </c>
      <c r="G1654" s="86" t="b">
        <v>0</v>
      </c>
    </row>
    <row r="1655" spans="1:7" ht="15">
      <c r="A1655" s="86" t="s">
        <v>3525</v>
      </c>
      <c r="B1655" s="86">
        <v>2</v>
      </c>
      <c r="C1655" s="121">
        <v>0.004631230702522788</v>
      </c>
      <c r="D1655" s="86" t="s">
        <v>2578</v>
      </c>
      <c r="E1655" s="86" t="b">
        <v>0</v>
      </c>
      <c r="F1655" s="86" t="b">
        <v>0</v>
      </c>
      <c r="G1655" s="86" t="b">
        <v>0</v>
      </c>
    </row>
    <row r="1656" spans="1:7" ht="15">
      <c r="A1656" s="86" t="s">
        <v>3743</v>
      </c>
      <c r="B1656" s="86">
        <v>2</v>
      </c>
      <c r="C1656" s="121">
        <v>0.009262461405045577</v>
      </c>
      <c r="D1656" s="86" t="s">
        <v>2578</v>
      </c>
      <c r="E1656" s="86" t="b">
        <v>0</v>
      </c>
      <c r="F1656" s="86" t="b">
        <v>0</v>
      </c>
      <c r="G1656" s="86" t="b">
        <v>0</v>
      </c>
    </row>
    <row r="1657" spans="1:7" ht="15">
      <c r="A1657" s="86" t="s">
        <v>3744</v>
      </c>
      <c r="B1657" s="86">
        <v>2</v>
      </c>
      <c r="C1657" s="121">
        <v>0.009262461405045577</v>
      </c>
      <c r="D1657" s="86" t="s">
        <v>2578</v>
      </c>
      <c r="E1657" s="86" t="b">
        <v>0</v>
      </c>
      <c r="F1657" s="86" t="b">
        <v>0</v>
      </c>
      <c r="G1657" s="86" t="b">
        <v>0</v>
      </c>
    </row>
    <row r="1658" spans="1:7" ht="15">
      <c r="A1658" s="86" t="s">
        <v>3225</v>
      </c>
      <c r="B1658" s="86">
        <v>2</v>
      </c>
      <c r="C1658" s="121">
        <v>0.009262461405045577</v>
      </c>
      <c r="D1658" s="86" t="s">
        <v>2578</v>
      </c>
      <c r="E1658" s="86" t="b">
        <v>0</v>
      </c>
      <c r="F1658" s="86" t="b">
        <v>0</v>
      </c>
      <c r="G1658" s="86" t="b">
        <v>0</v>
      </c>
    </row>
    <row r="1659" spans="1:7" ht="15">
      <c r="A1659" s="86" t="s">
        <v>2713</v>
      </c>
      <c r="B1659" s="86">
        <v>5</v>
      </c>
      <c r="C1659" s="121">
        <v>0</v>
      </c>
      <c r="D1659" s="86" t="s">
        <v>2579</v>
      </c>
      <c r="E1659" s="86" t="b">
        <v>0</v>
      </c>
      <c r="F1659" s="86" t="b">
        <v>0</v>
      </c>
      <c r="G1659" s="86" t="b">
        <v>0</v>
      </c>
    </row>
    <row r="1660" spans="1:7" ht="15">
      <c r="A1660" s="86" t="s">
        <v>2741</v>
      </c>
      <c r="B1660" s="86">
        <v>4</v>
      </c>
      <c r="C1660" s="121">
        <v>0.003763495650798307</v>
      </c>
      <c r="D1660" s="86" t="s">
        <v>2579</v>
      </c>
      <c r="E1660" s="86" t="b">
        <v>0</v>
      </c>
      <c r="F1660" s="86" t="b">
        <v>0</v>
      </c>
      <c r="G1660" s="86" t="b">
        <v>0</v>
      </c>
    </row>
    <row r="1661" spans="1:7" ht="15">
      <c r="A1661" s="86" t="s">
        <v>2715</v>
      </c>
      <c r="B1661" s="86">
        <v>4</v>
      </c>
      <c r="C1661" s="121">
        <v>0.008615485421994423</v>
      </c>
      <c r="D1661" s="86" t="s">
        <v>2579</v>
      </c>
      <c r="E1661" s="86" t="b">
        <v>0</v>
      </c>
      <c r="F1661" s="86" t="b">
        <v>0</v>
      </c>
      <c r="G1661" s="86" t="b">
        <v>0</v>
      </c>
    </row>
    <row r="1662" spans="1:7" ht="15">
      <c r="A1662" s="86" t="s">
        <v>2722</v>
      </c>
      <c r="B1662" s="86">
        <v>4</v>
      </c>
      <c r="C1662" s="121">
        <v>0.008615485421994423</v>
      </c>
      <c r="D1662" s="86" t="s">
        <v>2579</v>
      </c>
      <c r="E1662" s="86" t="b">
        <v>0</v>
      </c>
      <c r="F1662" s="86" t="b">
        <v>0</v>
      </c>
      <c r="G1662" s="86" t="b">
        <v>0</v>
      </c>
    </row>
    <row r="1663" spans="1:7" ht="15">
      <c r="A1663" s="86" t="s">
        <v>2716</v>
      </c>
      <c r="B1663" s="86">
        <v>3</v>
      </c>
      <c r="C1663" s="121">
        <v>0.011590485689476824</v>
      </c>
      <c r="D1663" s="86" t="s">
        <v>2579</v>
      </c>
      <c r="E1663" s="86" t="b">
        <v>0</v>
      </c>
      <c r="F1663" s="86" t="b">
        <v>0</v>
      </c>
      <c r="G1663" s="86" t="b">
        <v>0</v>
      </c>
    </row>
    <row r="1664" spans="1:7" ht="15">
      <c r="A1664" s="86" t="s">
        <v>2714</v>
      </c>
      <c r="B1664" s="86">
        <v>3</v>
      </c>
      <c r="C1664" s="121">
        <v>0.011590485689476824</v>
      </c>
      <c r="D1664" s="86" t="s">
        <v>2579</v>
      </c>
      <c r="E1664" s="86" t="b">
        <v>0</v>
      </c>
      <c r="F1664" s="86" t="b">
        <v>0</v>
      </c>
      <c r="G1664" s="86" t="b">
        <v>0</v>
      </c>
    </row>
    <row r="1665" spans="1:7" ht="15">
      <c r="A1665" s="86" t="s">
        <v>2765</v>
      </c>
      <c r="B1665" s="86">
        <v>3</v>
      </c>
      <c r="C1665" s="121">
        <v>0.006461614066495818</v>
      </c>
      <c r="D1665" s="86" t="s">
        <v>2579</v>
      </c>
      <c r="E1665" s="86" t="b">
        <v>0</v>
      </c>
      <c r="F1665" s="86" t="b">
        <v>0</v>
      </c>
      <c r="G1665" s="86" t="b">
        <v>0</v>
      </c>
    </row>
    <row r="1666" spans="1:7" ht="15">
      <c r="A1666" s="86" t="s">
        <v>2766</v>
      </c>
      <c r="B1666" s="86">
        <v>3</v>
      </c>
      <c r="C1666" s="121">
        <v>0.006461614066495818</v>
      </c>
      <c r="D1666" s="86" t="s">
        <v>2579</v>
      </c>
      <c r="E1666" s="86" t="b">
        <v>0</v>
      </c>
      <c r="F1666" s="86" t="b">
        <v>0</v>
      </c>
      <c r="G1666" s="86" t="b">
        <v>0</v>
      </c>
    </row>
    <row r="1667" spans="1:7" ht="15">
      <c r="A1667" s="86" t="s">
        <v>2736</v>
      </c>
      <c r="B1667" s="86">
        <v>2</v>
      </c>
      <c r="C1667" s="121">
        <v>0.013572233093903277</v>
      </c>
      <c r="D1667" s="86" t="s">
        <v>2579</v>
      </c>
      <c r="E1667" s="86" t="b">
        <v>0</v>
      </c>
      <c r="F1667" s="86" t="b">
        <v>0</v>
      </c>
      <c r="G1667" s="86" t="b">
        <v>0</v>
      </c>
    </row>
    <row r="1668" spans="1:7" ht="15">
      <c r="A1668" s="86" t="s">
        <v>2737</v>
      </c>
      <c r="B1668" s="86">
        <v>2</v>
      </c>
      <c r="C1668" s="121">
        <v>0.013572233093903277</v>
      </c>
      <c r="D1668" s="86" t="s">
        <v>2579</v>
      </c>
      <c r="E1668" s="86" t="b">
        <v>0</v>
      </c>
      <c r="F1668" s="86" t="b">
        <v>0</v>
      </c>
      <c r="G1668" s="86" t="b">
        <v>0</v>
      </c>
    </row>
    <row r="1669" spans="1:7" ht="15">
      <c r="A1669" s="86" t="s">
        <v>2650</v>
      </c>
      <c r="B1669" s="86">
        <v>2</v>
      </c>
      <c r="C1669" s="121">
        <v>0.013572233093903277</v>
      </c>
      <c r="D1669" s="86" t="s">
        <v>2579</v>
      </c>
      <c r="E1669" s="86" t="b">
        <v>0</v>
      </c>
      <c r="F1669" s="86" t="b">
        <v>0</v>
      </c>
      <c r="G1669" s="86" t="b">
        <v>0</v>
      </c>
    </row>
    <row r="1670" spans="1:7" ht="15">
      <c r="A1670" s="86" t="s">
        <v>2738</v>
      </c>
      <c r="B1670" s="86">
        <v>2</v>
      </c>
      <c r="C1670" s="121">
        <v>0.013572233093903277</v>
      </c>
      <c r="D1670" s="86" t="s">
        <v>2579</v>
      </c>
      <c r="E1670" s="86" t="b">
        <v>0</v>
      </c>
      <c r="F1670" s="86" t="b">
        <v>0</v>
      </c>
      <c r="G1670" s="86" t="b">
        <v>0</v>
      </c>
    </row>
    <row r="1671" spans="1:7" ht="15">
      <c r="A1671" s="86" t="s">
        <v>2739</v>
      </c>
      <c r="B1671" s="86">
        <v>2</v>
      </c>
      <c r="C1671" s="121">
        <v>0.013572233093903277</v>
      </c>
      <c r="D1671" s="86" t="s">
        <v>2579</v>
      </c>
      <c r="E1671" s="86" t="b">
        <v>0</v>
      </c>
      <c r="F1671" s="86" t="b">
        <v>0</v>
      </c>
      <c r="G1671" s="86" t="b">
        <v>0</v>
      </c>
    </row>
    <row r="1672" spans="1:7" ht="15">
      <c r="A1672" s="86" t="s">
        <v>2733</v>
      </c>
      <c r="B1672" s="86">
        <v>2</v>
      </c>
      <c r="C1672" s="121">
        <v>0.013572233093903277</v>
      </c>
      <c r="D1672" s="86" t="s">
        <v>2579</v>
      </c>
      <c r="E1672" s="86" t="b">
        <v>0</v>
      </c>
      <c r="F1672" s="86" t="b">
        <v>0</v>
      </c>
      <c r="G1672" s="86" t="b">
        <v>0</v>
      </c>
    </row>
    <row r="1673" spans="1:7" ht="15">
      <c r="A1673" s="86" t="s">
        <v>2717</v>
      </c>
      <c r="B1673" s="86">
        <v>2</v>
      </c>
      <c r="C1673" s="121">
        <v>0.007726990459651215</v>
      </c>
      <c r="D1673" s="86" t="s">
        <v>2579</v>
      </c>
      <c r="E1673" s="86" t="b">
        <v>0</v>
      </c>
      <c r="F1673" s="86" t="b">
        <v>0</v>
      </c>
      <c r="G1673" s="86" t="b">
        <v>0</v>
      </c>
    </row>
    <row r="1674" spans="1:7" ht="15">
      <c r="A1674" s="86" t="s">
        <v>220</v>
      </c>
      <c r="B1674" s="86">
        <v>2</v>
      </c>
      <c r="C1674" s="121">
        <v>0.013572233093903277</v>
      </c>
      <c r="D1674" s="86" t="s">
        <v>2579</v>
      </c>
      <c r="E1674" s="86" t="b">
        <v>0</v>
      </c>
      <c r="F1674" s="86" t="b">
        <v>0</v>
      </c>
      <c r="G1674" s="86" t="b">
        <v>0</v>
      </c>
    </row>
    <row r="1675" spans="1:7" ht="15">
      <c r="A1675" s="86" t="s">
        <v>2763</v>
      </c>
      <c r="B1675" s="86">
        <v>5</v>
      </c>
      <c r="C1675" s="121">
        <v>0</v>
      </c>
      <c r="D1675" s="86" t="s">
        <v>2580</v>
      </c>
      <c r="E1675" s="86" t="b">
        <v>0</v>
      </c>
      <c r="F1675" s="86" t="b">
        <v>0</v>
      </c>
      <c r="G1675" s="86" t="b">
        <v>0</v>
      </c>
    </row>
    <row r="1676" spans="1:7" ht="15">
      <c r="A1676" s="86" t="s">
        <v>2768</v>
      </c>
      <c r="B1676" s="86">
        <v>5</v>
      </c>
      <c r="C1676" s="121">
        <v>0</v>
      </c>
      <c r="D1676" s="86" t="s">
        <v>2580</v>
      </c>
      <c r="E1676" s="86" t="b">
        <v>0</v>
      </c>
      <c r="F1676" s="86" t="b">
        <v>0</v>
      </c>
      <c r="G1676" s="86" t="b">
        <v>0</v>
      </c>
    </row>
    <row r="1677" spans="1:7" ht="15">
      <c r="A1677" s="86" t="s">
        <v>2769</v>
      </c>
      <c r="B1677" s="86">
        <v>5</v>
      </c>
      <c r="C1677" s="121">
        <v>0</v>
      </c>
      <c r="D1677" s="86" t="s">
        <v>2580</v>
      </c>
      <c r="E1677" s="86" t="b">
        <v>0</v>
      </c>
      <c r="F1677" s="86" t="b">
        <v>0</v>
      </c>
      <c r="G1677" s="86" t="b">
        <v>0</v>
      </c>
    </row>
    <row r="1678" spans="1:7" ht="15">
      <c r="A1678" s="86" t="s">
        <v>2713</v>
      </c>
      <c r="B1678" s="86">
        <v>5</v>
      </c>
      <c r="C1678" s="121">
        <v>0</v>
      </c>
      <c r="D1678" s="86" t="s">
        <v>2580</v>
      </c>
      <c r="E1678" s="86" t="b">
        <v>0</v>
      </c>
      <c r="F1678" s="86" t="b">
        <v>0</v>
      </c>
      <c r="G1678" s="86" t="b">
        <v>0</v>
      </c>
    </row>
    <row r="1679" spans="1:7" ht="15">
      <c r="A1679" s="86" t="s">
        <v>320</v>
      </c>
      <c r="B1679" s="86">
        <v>4</v>
      </c>
      <c r="C1679" s="121">
        <v>0.002959084366658211</v>
      </c>
      <c r="D1679" s="86" t="s">
        <v>2580</v>
      </c>
      <c r="E1679" s="86" t="b">
        <v>0</v>
      </c>
      <c r="F1679" s="86" t="b">
        <v>0</v>
      </c>
      <c r="G1679" s="86" t="b">
        <v>0</v>
      </c>
    </row>
    <row r="1680" spans="1:7" ht="15">
      <c r="A1680" s="86" t="s">
        <v>2715</v>
      </c>
      <c r="B1680" s="86">
        <v>4</v>
      </c>
      <c r="C1680" s="121">
        <v>0.002959084366658211</v>
      </c>
      <c r="D1680" s="86" t="s">
        <v>2580</v>
      </c>
      <c r="E1680" s="86" t="b">
        <v>0</v>
      </c>
      <c r="F1680" s="86" t="b">
        <v>0</v>
      </c>
      <c r="G1680" s="86" t="b">
        <v>0</v>
      </c>
    </row>
    <row r="1681" spans="1:7" ht="15">
      <c r="A1681" s="86" t="s">
        <v>2770</v>
      </c>
      <c r="B1681" s="86">
        <v>4</v>
      </c>
      <c r="C1681" s="121">
        <v>0.002959084366658211</v>
      </c>
      <c r="D1681" s="86" t="s">
        <v>2580</v>
      </c>
      <c r="E1681" s="86" t="b">
        <v>0</v>
      </c>
      <c r="F1681" s="86" t="b">
        <v>0</v>
      </c>
      <c r="G1681" s="86" t="b">
        <v>0</v>
      </c>
    </row>
    <row r="1682" spans="1:7" ht="15">
      <c r="A1682" s="86" t="s">
        <v>2771</v>
      </c>
      <c r="B1682" s="86">
        <v>4</v>
      </c>
      <c r="C1682" s="121">
        <v>0.002959084366658211</v>
      </c>
      <c r="D1682" s="86" t="s">
        <v>2580</v>
      </c>
      <c r="E1682" s="86" t="b">
        <v>0</v>
      </c>
      <c r="F1682" s="86" t="b">
        <v>0</v>
      </c>
      <c r="G1682" s="86" t="b">
        <v>0</v>
      </c>
    </row>
    <row r="1683" spans="1:7" ht="15">
      <c r="A1683" s="86" t="s">
        <v>334</v>
      </c>
      <c r="B1683" s="86">
        <v>4</v>
      </c>
      <c r="C1683" s="121">
        <v>0.002959084366658211</v>
      </c>
      <c r="D1683" s="86" t="s">
        <v>2580</v>
      </c>
      <c r="E1683" s="86" t="b">
        <v>0</v>
      </c>
      <c r="F1683" s="86" t="b">
        <v>0</v>
      </c>
      <c r="G1683" s="86" t="b">
        <v>0</v>
      </c>
    </row>
    <row r="1684" spans="1:7" ht="15">
      <c r="A1684" s="86" t="s">
        <v>2772</v>
      </c>
      <c r="B1684" s="86">
        <v>4</v>
      </c>
      <c r="C1684" s="121">
        <v>0.002959084366658211</v>
      </c>
      <c r="D1684" s="86" t="s">
        <v>2580</v>
      </c>
      <c r="E1684" s="86" t="b">
        <v>0</v>
      </c>
      <c r="F1684" s="86" t="b">
        <v>0</v>
      </c>
      <c r="G1684" s="86" t="b">
        <v>0</v>
      </c>
    </row>
    <row r="1685" spans="1:7" ht="15">
      <c r="A1685" s="86" t="s">
        <v>3202</v>
      </c>
      <c r="B1685" s="86">
        <v>4</v>
      </c>
      <c r="C1685" s="121">
        <v>0.002959084366658211</v>
      </c>
      <c r="D1685" s="86" t="s">
        <v>2580</v>
      </c>
      <c r="E1685" s="86" t="b">
        <v>0</v>
      </c>
      <c r="F1685" s="86" t="b">
        <v>0</v>
      </c>
      <c r="G1685" s="86" t="b">
        <v>0</v>
      </c>
    </row>
    <row r="1686" spans="1:7" ht="15">
      <c r="A1686" s="86" t="s">
        <v>2756</v>
      </c>
      <c r="B1686" s="86">
        <v>4</v>
      </c>
      <c r="C1686" s="121">
        <v>0.002959084366658211</v>
      </c>
      <c r="D1686" s="86" t="s">
        <v>2580</v>
      </c>
      <c r="E1686" s="86" t="b">
        <v>0</v>
      </c>
      <c r="F1686" s="86" t="b">
        <v>0</v>
      </c>
      <c r="G1686" s="86" t="b">
        <v>0</v>
      </c>
    </row>
    <row r="1687" spans="1:7" ht="15">
      <c r="A1687" s="86" t="s">
        <v>3245</v>
      </c>
      <c r="B1687" s="86">
        <v>4</v>
      </c>
      <c r="C1687" s="121">
        <v>0.002959084366658211</v>
      </c>
      <c r="D1687" s="86" t="s">
        <v>2580</v>
      </c>
      <c r="E1687" s="86" t="b">
        <v>0</v>
      </c>
      <c r="F1687" s="86" t="b">
        <v>0</v>
      </c>
      <c r="G1687" s="86" t="b">
        <v>0</v>
      </c>
    </row>
    <row r="1688" spans="1:7" ht="15">
      <c r="A1688" s="86" t="s">
        <v>3223</v>
      </c>
      <c r="B1688" s="86">
        <v>4</v>
      </c>
      <c r="C1688" s="121">
        <v>0.002959084366658211</v>
      </c>
      <c r="D1688" s="86" t="s">
        <v>2580</v>
      </c>
      <c r="E1688" s="86" t="b">
        <v>0</v>
      </c>
      <c r="F1688" s="86" t="b">
        <v>0</v>
      </c>
      <c r="G1688" s="86" t="b">
        <v>0</v>
      </c>
    </row>
    <row r="1689" spans="1:7" ht="15">
      <c r="A1689" s="86" t="s">
        <v>2717</v>
      </c>
      <c r="B1689" s="86">
        <v>4</v>
      </c>
      <c r="C1689" s="121">
        <v>0.002959084366658211</v>
      </c>
      <c r="D1689" s="86" t="s">
        <v>2580</v>
      </c>
      <c r="E1689" s="86" t="b">
        <v>0</v>
      </c>
      <c r="F1689" s="86" t="b">
        <v>0</v>
      </c>
      <c r="G1689" s="86" t="b">
        <v>0</v>
      </c>
    </row>
    <row r="1690" spans="1:7" ht="15">
      <c r="A1690" s="86" t="s">
        <v>2714</v>
      </c>
      <c r="B1690" s="86">
        <v>4</v>
      </c>
      <c r="C1690" s="121">
        <v>0.002959084366658211</v>
      </c>
      <c r="D1690" s="86" t="s">
        <v>2580</v>
      </c>
      <c r="E1690" s="86" t="b">
        <v>0</v>
      </c>
      <c r="F1690" s="86" t="b">
        <v>0</v>
      </c>
      <c r="G1690" s="86" t="b">
        <v>0</v>
      </c>
    </row>
    <row r="1691" spans="1:7" ht="15">
      <c r="A1691" s="86" t="s">
        <v>3179</v>
      </c>
      <c r="B1691" s="86">
        <v>4</v>
      </c>
      <c r="C1691" s="121">
        <v>0.002959084366658211</v>
      </c>
      <c r="D1691" s="86" t="s">
        <v>2580</v>
      </c>
      <c r="E1691" s="86" t="b">
        <v>0</v>
      </c>
      <c r="F1691" s="86" t="b">
        <v>0</v>
      </c>
      <c r="G1691" s="86" t="b">
        <v>0</v>
      </c>
    </row>
    <row r="1692" spans="1:7" ht="15">
      <c r="A1692" s="86" t="s">
        <v>3185</v>
      </c>
      <c r="B1692" s="86">
        <v>3</v>
      </c>
      <c r="C1692" s="121">
        <v>0.005080505716405108</v>
      </c>
      <c r="D1692" s="86" t="s">
        <v>2580</v>
      </c>
      <c r="E1692" s="86" t="b">
        <v>0</v>
      </c>
      <c r="F1692" s="86" t="b">
        <v>0</v>
      </c>
      <c r="G1692" s="86" t="b">
        <v>0</v>
      </c>
    </row>
    <row r="1693" spans="1:7" ht="15">
      <c r="A1693" s="86" t="s">
        <v>2729</v>
      </c>
      <c r="B1693" s="86">
        <v>3</v>
      </c>
      <c r="C1693" s="121">
        <v>0.005080505716405108</v>
      </c>
      <c r="D1693" s="86" t="s">
        <v>2580</v>
      </c>
      <c r="E1693" s="86" t="b">
        <v>0</v>
      </c>
      <c r="F1693" s="86" t="b">
        <v>0</v>
      </c>
      <c r="G1693" s="86" t="b">
        <v>0</v>
      </c>
    </row>
    <row r="1694" spans="1:7" ht="15">
      <c r="A1694" s="86" t="s">
        <v>613</v>
      </c>
      <c r="B1694" s="86">
        <v>3</v>
      </c>
      <c r="C1694" s="121">
        <v>0.005080505716405108</v>
      </c>
      <c r="D1694" s="86" t="s">
        <v>2580</v>
      </c>
      <c r="E1694" s="86" t="b">
        <v>0</v>
      </c>
      <c r="F1694" s="86" t="b">
        <v>0</v>
      </c>
      <c r="G1694" s="86" t="b">
        <v>0</v>
      </c>
    </row>
    <row r="1695" spans="1:7" ht="15">
      <c r="A1695" s="86" t="s">
        <v>3405</v>
      </c>
      <c r="B1695" s="86">
        <v>2</v>
      </c>
      <c r="C1695" s="121">
        <v>0.006075419979725764</v>
      </c>
      <c r="D1695" s="86" t="s">
        <v>2580</v>
      </c>
      <c r="E1695" s="86" t="b">
        <v>0</v>
      </c>
      <c r="F1695" s="86" t="b">
        <v>0</v>
      </c>
      <c r="G1695" s="86" t="b">
        <v>0</v>
      </c>
    </row>
    <row r="1696" spans="1:7" ht="15">
      <c r="A1696" s="86" t="s">
        <v>3406</v>
      </c>
      <c r="B1696" s="86">
        <v>2</v>
      </c>
      <c r="C1696" s="121">
        <v>0.006075419979725764</v>
      </c>
      <c r="D1696" s="86" t="s">
        <v>2580</v>
      </c>
      <c r="E1696" s="86" t="b">
        <v>0</v>
      </c>
      <c r="F1696" s="86" t="b">
        <v>0</v>
      </c>
      <c r="G1696" s="86" t="b">
        <v>0</v>
      </c>
    </row>
    <row r="1697" spans="1:7" ht="15">
      <c r="A1697" s="86" t="s">
        <v>2766</v>
      </c>
      <c r="B1697" s="86">
        <v>2</v>
      </c>
      <c r="C1697" s="121">
        <v>0.006075419979725764</v>
      </c>
      <c r="D1697" s="86" t="s">
        <v>2580</v>
      </c>
      <c r="E1697" s="86" t="b">
        <v>0</v>
      </c>
      <c r="F1697" s="86" t="b">
        <v>0</v>
      </c>
      <c r="G1697" s="86" t="b">
        <v>0</v>
      </c>
    </row>
    <row r="1698" spans="1:7" ht="15">
      <c r="A1698" s="86" t="s">
        <v>2741</v>
      </c>
      <c r="B1698" s="86">
        <v>2</v>
      </c>
      <c r="C1698" s="121">
        <v>0.006075419979725764</v>
      </c>
      <c r="D1698" s="86" t="s">
        <v>2580</v>
      </c>
      <c r="E1698" s="86" t="b">
        <v>0</v>
      </c>
      <c r="F1698" s="86" t="b">
        <v>0</v>
      </c>
      <c r="G1698" s="86" t="b">
        <v>0</v>
      </c>
    </row>
    <row r="1699" spans="1:7" ht="15">
      <c r="A1699" s="86" t="s">
        <v>3273</v>
      </c>
      <c r="B1699" s="86">
        <v>2</v>
      </c>
      <c r="C1699" s="121">
        <v>0.006075419979725764</v>
      </c>
      <c r="D1699" s="86" t="s">
        <v>2580</v>
      </c>
      <c r="E1699" s="86" t="b">
        <v>0</v>
      </c>
      <c r="F1699" s="86" t="b">
        <v>0</v>
      </c>
      <c r="G1699" s="86" t="b">
        <v>0</v>
      </c>
    </row>
    <row r="1700" spans="1:7" ht="15">
      <c r="A1700" s="86" t="s">
        <v>2758</v>
      </c>
      <c r="B1700" s="86">
        <v>2</v>
      </c>
      <c r="C1700" s="121">
        <v>0.006075419979725764</v>
      </c>
      <c r="D1700" s="86" t="s">
        <v>2580</v>
      </c>
      <c r="E1700" s="86" t="b">
        <v>0</v>
      </c>
      <c r="F1700" s="86" t="b">
        <v>0</v>
      </c>
      <c r="G1700" s="86" t="b">
        <v>0</v>
      </c>
    </row>
    <row r="1701" spans="1:7" ht="15">
      <c r="A1701" s="86" t="s">
        <v>3224</v>
      </c>
      <c r="B1701" s="86">
        <v>2</v>
      </c>
      <c r="C1701" s="121">
        <v>0.006075419979725764</v>
      </c>
      <c r="D1701" s="86" t="s">
        <v>2580</v>
      </c>
      <c r="E1701" s="86" t="b">
        <v>0</v>
      </c>
      <c r="F1701" s="86" t="b">
        <v>0</v>
      </c>
      <c r="G1701" s="86" t="b">
        <v>0</v>
      </c>
    </row>
    <row r="1702" spans="1:7" ht="15">
      <c r="A1702" s="86" t="s">
        <v>2739</v>
      </c>
      <c r="B1702" s="86">
        <v>2</v>
      </c>
      <c r="C1702" s="121">
        <v>0.006075419979725764</v>
      </c>
      <c r="D1702" s="86" t="s">
        <v>2580</v>
      </c>
      <c r="E1702" s="86" t="b">
        <v>0</v>
      </c>
      <c r="F1702" s="86" t="b">
        <v>0</v>
      </c>
      <c r="G1702" s="86" t="b">
        <v>0</v>
      </c>
    </row>
    <row r="1703" spans="1:7" ht="15">
      <c r="A1703" s="86" t="s">
        <v>3213</v>
      </c>
      <c r="B1703" s="86">
        <v>2</v>
      </c>
      <c r="C1703" s="121">
        <v>0.006075419979725764</v>
      </c>
      <c r="D1703" s="86" t="s">
        <v>2580</v>
      </c>
      <c r="E1703" s="86" t="b">
        <v>0</v>
      </c>
      <c r="F1703" s="86" t="b">
        <v>0</v>
      </c>
      <c r="G1703" s="86" t="b">
        <v>0</v>
      </c>
    </row>
    <row r="1704" spans="1:7" ht="15">
      <c r="A1704" s="86" t="s">
        <v>3322</v>
      </c>
      <c r="B1704" s="86">
        <v>2</v>
      </c>
      <c r="C1704" s="121">
        <v>0.006075419979725764</v>
      </c>
      <c r="D1704" s="86" t="s">
        <v>2580</v>
      </c>
      <c r="E1704" s="86" t="b">
        <v>0</v>
      </c>
      <c r="F1704" s="86" t="b">
        <v>0</v>
      </c>
      <c r="G1704" s="86" t="b">
        <v>0</v>
      </c>
    </row>
    <row r="1705" spans="1:7" ht="15">
      <c r="A1705" s="86" t="s">
        <v>3407</v>
      </c>
      <c r="B1705" s="86">
        <v>2</v>
      </c>
      <c r="C1705" s="121">
        <v>0.006075419979725764</v>
      </c>
      <c r="D1705" s="86" t="s">
        <v>2580</v>
      </c>
      <c r="E1705" s="86" t="b">
        <v>0</v>
      </c>
      <c r="F1705" s="86" t="b">
        <v>0</v>
      </c>
      <c r="G1705" s="86" t="b">
        <v>0</v>
      </c>
    </row>
    <row r="1706" spans="1:7" ht="15">
      <c r="A1706" s="86" t="s">
        <v>3156</v>
      </c>
      <c r="B1706" s="86">
        <v>2</v>
      </c>
      <c r="C1706" s="121">
        <v>0.006075419979725764</v>
      </c>
      <c r="D1706" s="86" t="s">
        <v>2580</v>
      </c>
      <c r="E1706" s="86" t="b">
        <v>0</v>
      </c>
      <c r="F1706" s="86" t="b">
        <v>0</v>
      </c>
      <c r="G1706" s="86" t="b">
        <v>0</v>
      </c>
    </row>
    <row r="1707" spans="1:7" ht="15">
      <c r="A1707" s="86" t="s">
        <v>3260</v>
      </c>
      <c r="B1707" s="86">
        <v>2</v>
      </c>
      <c r="C1707" s="121">
        <v>0.006075419979725764</v>
      </c>
      <c r="D1707" s="86" t="s">
        <v>2580</v>
      </c>
      <c r="E1707" s="86" t="b">
        <v>0</v>
      </c>
      <c r="F1707" s="86" t="b">
        <v>0</v>
      </c>
      <c r="G1707" s="86" t="b">
        <v>0</v>
      </c>
    </row>
    <row r="1708" spans="1:7" ht="15">
      <c r="A1708" s="86" t="s">
        <v>3182</v>
      </c>
      <c r="B1708" s="86">
        <v>2</v>
      </c>
      <c r="C1708" s="121">
        <v>0.006075419979725764</v>
      </c>
      <c r="D1708" s="86" t="s">
        <v>2580</v>
      </c>
      <c r="E1708" s="86" t="b">
        <v>0</v>
      </c>
      <c r="F1708" s="86" t="b">
        <v>0</v>
      </c>
      <c r="G1708" s="86" t="b">
        <v>0</v>
      </c>
    </row>
    <row r="1709" spans="1:7" ht="15">
      <c r="A1709" s="86" t="s">
        <v>2716</v>
      </c>
      <c r="B1709" s="86">
        <v>2</v>
      </c>
      <c r="C1709" s="121">
        <v>0.010671297776122425</v>
      </c>
      <c r="D1709" s="86" t="s">
        <v>2580</v>
      </c>
      <c r="E1709" s="86" t="b">
        <v>0</v>
      </c>
      <c r="F1709" s="86" t="b">
        <v>0</v>
      </c>
      <c r="G1709" s="86" t="b">
        <v>0</v>
      </c>
    </row>
    <row r="1710" spans="1:7" ht="15">
      <c r="A1710" s="86" t="s">
        <v>2715</v>
      </c>
      <c r="B1710" s="86">
        <v>13</v>
      </c>
      <c r="C1710" s="121">
        <v>0</v>
      </c>
      <c r="D1710" s="86" t="s">
        <v>2581</v>
      </c>
      <c r="E1710" s="86" t="b">
        <v>0</v>
      </c>
      <c r="F1710" s="86" t="b">
        <v>0</v>
      </c>
      <c r="G1710" s="86" t="b">
        <v>0</v>
      </c>
    </row>
    <row r="1711" spans="1:7" ht="15">
      <c r="A1711" s="86" t="s">
        <v>3206</v>
      </c>
      <c r="B1711" s="86">
        <v>6</v>
      </c>
      <c r="C1711" s="121">
        <v>0.004931792234538155</v>
      </c>
      <c r="D1711" s="86" t="s">
        <v>2581</v>
      </c>
      <c r="E1711" s="86" t="b">
        <v>0</v>
      </c>
      <c r="F1711" s="86" t="b">
        <v>0</v>
      </c>
      <c r="G1711" s="86" t="b">
        <v>0</v>
      </c>
    </row>
    <row r="1712" spans="1:7" ht="15">
      <c r="A1712" s="86" t="s">
        <v>2725</v>
      </c>
      <c r="B1712" s="86">
        <v>6</v>
      </c>
      <c r="C1712" s="121">
        <v>0.004931792234538155</v>
      </c>
      <c r="D1712" s="86" t="s">
        <v>2581</v>
      </c>
      <c r="E1712" s="86" t="b">
        <v>0</v>
      </c>
      <c r="F1712" s="86" t="b">
        <v>0</v>
      </c>
      <c r="G1712" s="86" t="b">
        <v>0</v>
      </c>
    </row>
    <row r="1713" spans="1:7" ht="15">
      <c r="A1713" s="86" t="s">
        <v>3198</v>
      </c>
      <c r="B1713" s="86">
        <v>6</v>
      </c>
      <c r="C1713" s="121">
        <v>0.004931792234538155</v>
      </c>
      <c r="D1713" s="86" t="s">
        <v>2581</v>
      </c>
      <c r="E1713" s="86" t="b">
        <v>0</v>
      </c>
      <c r="F1713" s="86" t="b">
        <v>0</v>
      </c>
      <c r="G1713" s="86" t="b">
        <v>0</v>
      </c>
    </row>
    <row r="1714" spans="1:7" ht="15">
      <c r="A1714" s="86" t="s">
        <v>2716</v>
      </c>
      <c r="B1714" s="86">
        <v>6</v>
      </c>
      <c r="C1714" s="121">
        <v>0.004931792234538155</v>
      </c>
      <c r="D1714" s="86" t="s">
        <v>2581</v>
      </c>
      <c r="E1714" s="86" t="b">
        <v>0</v>
      </c>
      <c r="F1714" s="86" t="b">
        <v>0</v>
      </c>
      <c r="G1714" s="86" t="b">
        <v>0</v>
      </c>
    </row>
    <row r="1715" spans="1:7" ht="15">
      <c r="A1715" s="86" t="s">
        <v>2722</v>
      </c>
      <c r="B1715" s="86">
        <v>6</v>
      </c>
      <c r="C1715" s="121">
        <v>0.004931792234538155</v>
      </c>
      <c r="D1715" s="86" t="s">
        <v>2581</v>
      </c>
      <c r="E1715" s="86" t="b">
        <v>0</v>
      </c>
      <c r="F1715" s="86" t="b">
        <v>0</v>
      </c>
      <c r="G1715" s="86" t="b">
        <v>0</v>
      </c>
    </row>
    <row r="1716" spans="1:7" ht="15">
      <c r="A1716" s="86" t="s">
        <v>2713</v>
      </c>
      <c r="B1716" s="86">
        <v>4</v>
      </c>
      <c r="C1716" s="121">
        <v>0</v>
      </c>
      <c r="D1716" s="86" t="s">
        <v>2581</v>
      </c>
      <c r="E1716" s="86" t="b">
        <v>0</v>
      </c>
      <c r="F1716" s="86" t="b">
        <v>0</v>
      </c>
      <c r="G1716" s="86" t="b">
        <v>0</v>
      </c>
    </row>
    <row r="1717" spans="1:7" ht="15">
      <c r="A1717" s="86" t="s">
        <v>2763</v>
      </c>
      <c r="B1717" s="86">
        <v>4</v>
      </c>
      <c r="C1717" s="121">
        <v>0</v>
      </c>
      <c r="D1717" s="86" t="s">
        <v>2581</v>
      </c>
      <c r="E1717" s="86" t="b">
        <v>0</v>
      </c>
      <c r="F1717" s="86" t="b">
        <v>0</v>
      </c>
      <c r="G1717" s="86" t="b">
        <v>0</v>
      </c>
    </row>
    <row r="1718" spans="1:7" ht="15">
      <c r="A1718" s="86" t="s">
        <v>2750</v>
      </c>
      <c r="B1718" s="86">
        <v>3</v>
      </c>
      <c r="C1718" s="121">
        <v>0.0024658961172690777</v>
      </c>
      <c r="D1718" s="86" t="s">
        <v>2581</v>
      </c>
      <c r="E1718" s="86" t="b">
        <v>0</v>
      </c>
      <c r="F1718" s="86" t="b">
        <v>0</v>
      </c>
      <c r="G1718" s="86" t="b">
        <v>0</v>
      </c>
    </row>
    <row r="1719" spans="1:7" ht="15">
      <c r="A1719" s="86" t="s">
        <v>2769</v>
      </c>
      <c r="B1719" s="86">
        <v>3</v>
      </c>
      <c r="C1719" s="121">
        <v>0.0024658961172690777</v>
      </c>
      <c r="D1719" s="86" t="s">
        <v>2581</v>
      </c>
      <c r="E1719" s="86" t="b">
        <v>0</v>
      </c>
      <c r="F1719" s="86" t="b">
        <v>0</v>
      </c>
      <c r="G1719" s="86" t="b">
        <v>0</v>
      </c>
    </row>
    <row r="1720" spans="1:7" ht="15">
      <c r="A1720" s="86" t="s">
        <v>3366</v>
      </c>
      <c r="B1720" s="86">
        <v>3</v>
      </c>
      <c r="C1720" s="121">
        <v>0.0024658961172690777</v>
      </c>
      <c r="D1720" s="86" t="s">
        <v>2581</v>
      </c>
      <c r="E1720" s="86" t="b">
        <v>0</v>
      </c>
      <c r="F1720" s="86" t="b">
        <v>0</v>
      </c>
      <c r="G1720" s="86" t="b">
        <v>0</v>
      </c>
    </row>
    <row r="1721" spans="1:7" ht="15">
      <c r="A1721" s="86" t="s">
        <v>3199</v>
      </c>
      <c r="B1721" s="86">
        <v>3</v>
      </c>
      <c r="C1721" s="121">
        <v>0.0024658961172690777</v>
      </c>
      <c r="D1721" s="86" t="s">
        <v>2581</v>
      </c>
      <c r="E1721" s="86" t="b">
        <v>0</v>
      </c>
      <c r="F1721" s="86" t="b">
        <v>0</v>
      </c>
      <c r="G1721" s="86" t="b">
        <v>0</v>
      </c>
    </row>
    <row r="1722" spans="1:7" ht="15">
      <c r="A1722" s="86" t="s">
        <v>3211</v>
      </c>
      <c r="B1722" s="86">
        <v>3</v>
      </c>
      <c r="C1722" s="121">
        <v>0.0024658961172690777</v>
      </c>
      <c r="D1722" s="86" t="s">
        <v>2581</v>
      </c>
      <c r="E1722" s="86" t="b">
        <v>0</v>
      </c>
      <c r="F1722" s="86" t="b">
        <v>0</v>
      </c>
      <c r="G1722" s="86" t="b">
        <v>0</v>
      </c>
    </row>
    <row r="1723" spans="1:7" ht="15">
      <c r="A1723" s="86" t="s">
        <v>3189</v>
      </c>
      <c r="B1723" s="86">
        <v>3</v>
      </c>
      <c r="C1723" s="121">
        <v>0.0024658961172690777</v>
      </c>
      <c r="D1723" s="86" t="s">
        <v>2581</v>
      </c>
      <c r="E1723" s="86" t="b">
        <v>0</v>
      </c>
      <c r="F1723" s="86" t="b">
        <v>0</v>
      </c>
      <c r="G1723" s="86" t="b">
        <v>0</v>
      </c>
    </row>
    <row r="1724" spans="1:7" ht="15">
      <c r="A1724" s="86" t="s">
        <v>3239</v>
      </c>
      <c r="B1724" s="86">
        <v>3</v>
      </c>
      <c r="C1724" s="121">
        <v>0.0024658961172690777</v>
      </c>
      <c r="D1724" s="86" t="s">
        <v>2581</v>
      </c>
      <c r="E1724" s="86" t="b">
        <v>0</v>
      </c>
      <c r="F1724" s="86" t="b">
        <v>0</v>
      </c>
      <c r="G1724" s="86" t="b">
        <v>0</v>
      </c>
    </row>
    <row r="1725" spans="1:7" ht="15">
      <c r="A1725" s="86" t="s">
        <v>2765</v>
      </c>
      <c r="B1725" s="86">
        <v>3</v>
      </c>
      <c r="C1725" s="121">
        <v>0.0024658961172690777</v>
      </c>
      <c r="D1725" s="86" t="s">
        <v>2581</v>
      </c>
      <c r="E1725" s="86" t="b">
        <v>0</v>
      </c>
      <c r="F1725" s="86" t="b">
        <v>0</v>
      </c>
      <c r="G1725" s="86" t="b">
        <v>0</v>
      </c>
    </row>
    <row r="1726" spans="1:7" ht="15">
      <c r="A1726" s="86" t="s">
        <v>2741</v>
      </c>
      <c r="B1726" s="86">
        <v>3</v>
      </c>
      <c r="C1726" s="121">
        <v>0.0024658961172690777</v>
      </c>
      <c r="D1726" s="86" t="s">
        <v>2581</v>
      </c>
      <c r="E1726" s="86" t="b">
        <v>0</v>
      </c>
      <c r="F1726" s="86" t="b">
        <v>0</v>
      </c>
      <c r="G1726" s="86" t="b">
        <v>0</v>
      </c>
    </row>
    <row r="1727" spans="1:7" ht="15">
      <c r="A1727" s="86" t="s">
        <v>319</v>
      </c>
      <c r="B1727" s="86">
        <v>3</v>
      </c>
      <c r="C1727" s="121">
        <v>0.0024658961172690777</v>
      </c>
      <c r="D1727" s="86" t="s">
        <v>2581</v>
      </c>
      <c r="E1727" s="86" t="b">
        <v>0</v>
      </c>
      <c r="F1727" s="86" t="b">
        <v>0</v>
      </c>
      <c r="G1727" s="86" t="b">
        <v>0</v>
      </c>
    </row>
    <row r="1728" spans="1:7" ht="15">
      <c r="A1728" s="86" t="s">
        <v>3196</v>
      </c>
      <c r="B1728" s="86">
        <v>3</v>
      </c>
      <c r="C1728" s="121">
        <v>0.0024658961172690777</v>
      </c>
      <c r="D1728" s="86" t="s">
        <v>2581</v>
      </c>
      <c r="E1728" s="86" t="b">
        <v>0</v>
      </c>
      <c r="F1728" s="86" t="b">
        <v>0</v>
      </c>
      <c r="G1728" s="86" t="b">
        <v>0</v>
      </c>
    </row>
    <row r="1729" spans="1:7" ht="15">
      <c r="A1729" s="86" t="s">
        <v>3225</v>
      </c>
      <c r="B1729" s="86">
        <v>3</v>
      </c>
      <c r="C1729" s="121">
        <v>0.0024658961172690777</v>
      </c>
      <c r="D1729" s="86" t="s">
        <v>2581</v>
      </c>
      <c r="E1729" s="86" t="b">
        <v>0</v>
      </c>
      <c r="F1729" s="86" t="b">
        <v>0</v>
      </c>
      <c r="G1729" s="86" t="b">
        <v>0</v>
      </c>
    </row>
    <row r="1730" spans="1:7" ht="15">
      <c r="A1730" s="86" t="s">
        <v>3197</v>
      </c>
      <c r="B1730" s="86">
        <v>3</v>
      </c>
      <c r="C1730" s="121">
        <v>0.0024658961172690777</v>
      </c>
      <c r="D1730" s="86" t="s">
        <v>2581</v>
      </c>
      <c r="E1730" s="86" t="b">
        <v>0</v>
      </c>
      <c r="F1730" s="86" t="b">
        <v>0</v>
      </c>
      <c r="G1730" s="86" t="b">
        <v>0</v>
      </c>
    </row>
    <row r="1731" spans="1:7" ht="15">
      <c r="A1731" s="86" t="s">
        <v>2719</v>
      </c>
      <c r="B1731" s="86">
        <v>3</v>
      </c>
      <c r="C1731" s="121">
        <v>0.0024658961172690777</v>
      </c>
      <c r="D1731" s="86" t="s">
        <v>2581</v>
      </c>
      <c r="E1731" s="86" t="b">
        <v>0</v>
      </c>
      <c r="F1731" s="86" t="b">
        <v>0</v>
      </c>
      <c r="G1731" s="86" t="b">
        <v>0</v>
      </c>
    </row>
    <row r="1732" spans="1:7" ht="15">
      <c r="A1732" s="86" t="s">
        <v>3220</v>
      </c>
      <c r="B1732" s="86">
        <v>3</v>
      </c>
      <c r="C1732" s="121">
        <v>0.0024658961172690777</v>
      </c>
      <c r="D1732" s="86" t="s">
        <v>2581</v>
      </c>
      <c r="E1732" s="86" t="b">
        <v>0</v>
      </c>
      <c r="F1732" s="86" t="b">
        <v>0</v>
      </c>
      <c r="G1732" s="86" t="b">
        <v>0</v>
      </c>
    </row>
    <row r="1733" spans="1:7" ht="15">
      <c r="A1733" s="86" t="s">
        <v>2757</v>
      </c>
      <c r="B1733" s="86">
        <v>3</v>
      </c>
      <c r="C1733" s="121">
        <v>0.0024658961172690777</v>
      </c>
      <c r="D1733" s="86" t="s">
        <v>2581</v>
      </c>
      <c r="E1733" s="86" t="b">
        <v>0</v>
      </c>
      <c r="F1733" s="86" t="b">
        <v>0</v>
      </c>
      <c r="G1733" s="86" t="b">
        <v>0</v>
      </c>
    </row>
    <row r="1734" spans="1:7" ht="15">
      <c r="A1734" s="86" t="s">
        <v>3274</v>
      </c>
      <c r="B1734" s="86">
        <v>3</v>
      </c>
      <c r="C1734" s="121">
        <v>0.0024658961172690777</v>
      </c>
      <c r="D1734" s="86" t="s">
        <v>2581</v>
      </c>
      <c r="E1734" s="86" t="b">
        <v>0</v>
      </c>
      <c r="F1734" s="86" t="b">
        <v>0</v>
      </c>
      <c r="G1734" s="86" t="b">
        <v>0</v>
      </c>
    </row>
    <row r="1735" spans="1:7" ht="15">
      <c r="A1735" s="86" t="s">
        <v>2770</v>
      </c>
      <c r="B1735" s="86">
        <v>3</v>
      </c>
      <c r="C1735" s="121">
        <v>0.0024658961172690777</v>
      </c>
      <c r="D1735" s="86" t="s">
        <v>2581</v>
      </c>
      <c r="E1735" s="86" t="b">
        <v>0</v>
      </c>
      <c r="F1735" s="86" t="b">
        <v>0</v>
      </c>
      <c r="G1735" s="86" t="b">
        <v>0</v>
      </c>
    </row>
    <row r="1736" spans="1:7" ht="15">
      <c r="A1736" s="86" t="s">
        <v>3226</v>
      </c>
      <c r="B1736" s="86">
        <v>3</v>
      </c>
      <c r="C1736" s="121">
        <v>0.0024658961172690777</v>
      </c>
      <c r="D1736" s="86" t="s">
        <v>2581</v>
      </c>
      <c r="E1736" s="86" t="b">
        <v>0</v>
      </c>
      <c r="F1736" s="86" t="b">
        <v>0</v>
      </c>
      <c r="G1736" s="86" t="b">
        <v>0</v>
      </c>
    </row>
    <row r="1737" spans="1:7" ht="15">
      <c r="A1737" s="86" t="s">
        <v>3275</v>
      </c>
      <c r="B1737" s="86">
        <v>3</v>
      </c>
      <c r="C1737" s="121">
        <v>0.0024658961172690777</v>
      </c>
      <c r="D1737" s="86" t="s">
        <v>2581</v>
      </c>
      <c r="E1737" s="86" t="b">
        <v>0</v>
      </c>
      <c r="F1737" s="86" t="b">
        <v>0</v>
      </c>
      <c r="G1737" s="86" t="b">
        <v>0</v>
      </c>
    </row>
    <row r="1738" spans="1:7" ht="15">
      <c r="A1738" s="86" t="s">
        <v>3276</v>
      </c>
      <c r="B1738" s="86">
        <v>3</v>
      </c>
      <c r="C1738" s="121">
        <v>0.0024658961172690777</v>
      </c>
      <c r="D1738" s="86" t="s">
        <v>2581</v>
      </c>
      <c r="E1738" s="86" t="b">
        <v>0</v>
      </c>
      <c r="F1738" s="86" t="b">
        <v>0</v>
      </c>
      <c r="G1738" s="86" t="b">
        <v>0</v>
      </c>
    </row>
    <row r="1739" spans="1:7" ht="15">
      <c r="A1739" s="86" t="s">
        <v>2768</v>
      </c>
      <c r="B1739" s="86">
        <v>3</v>
      </c>
      <c r="C1739" s="121">
        <v>0.0024658961172690777</v>
      </c>
      <c r="D1739" s="86" t="s">
        <v>2581</v>
      </c>
      <c r="E1739" s="86" t="b">
        <v>0</v>
      </c>
      <c r="F1739" s="86" t="b">
        <v>0</v>
      </c>
      <c r="G1739" s="86" t="b">
        <v>0</v>
      </c>
    </row>
    <row r="1740" spans="1:7" ht="15">
      <c r="A1740" s="86" t="s">
        <v>3277</v>
      </c>
      <c r="B1740" s="86">
        <v>3</v>
      </c>
      <c r="C1740" s="121">
        <v>0.0024658961172690777</v>
      </c>
      <c r="D1740" s="86" t="s">
        <v>2581</v>
      </c>
      <c r="E1740" s="86" t="b">
        <v>0</v>
      </c>
      <c r="F1740" s="86" t="b">
        <v>0</v>
      </c>
      <c r="G1740" s="86" t="b">
        <v>0</v>
      </c>
    </row>
    <row r="1741" spans="1:7" ht="15">
      <c r="A1741" s="86" t="s">
        <v>3214</v>
      </c>
      <c r="B1741" s="86">
        <v>3</v>
      </c>
      <c r="C1741" s="121">
        <v>0.0024658961172690777</v>
      </c>
      <c r="D1741" s="86" t="s">
        <v>2581</v>
      </c>
      <c r="E1741" s="86" t="b">
        <v>0</v>
      </c>
      <c r="F1741" s="86" t="b">
        <v>0</v>
      </c>
      <c r="G1741" s="86" t="b">
        <v>0</v>
      </c>
    </row>
    <row r="1742" spans="1:7" ht="15">
      <c r="A1742" s="86" t="s">
        <v>2717</v>
      </c>
      <c r="B1742" s="86">
        <v>6</v>
      </c>
      <c r="C1742" s="121">
        <v>0</v>
      </c>
      <c r="D1742" s="86" t="s">
        <v>2582</v>
      </c>
      <c r="E1742" s="86" t="b">
        <v>0</v>
      </c>
      <c r="F1742" s="86" t="b">
        <v>0</v>
      </c>
      <c r="G1742" s="86" t="b">
        <v>0</v>
      </c>
    </row>
    <row r="1743" spans="1:7" ht="15">
      <c r="A1743" s="86" t="s">
        <v>3184</v>
      </c>
      <c r="B1743" s="86">
        <v>3</v>
      </c>
      <c r="C1743" s="121">
        <v>0</v>
      </c>
      <c r="D1743" s="86" t="s">
        <v>2582</v>
      </c>
      <c r="E1743" s="86" t="b">
        <v>0</v>
      </c>
      <c r="F1743" s="86" t="b">
        <v>0</v>
      </c>
      <c r="G1743" s="86" t="b">
        <v>0</v>
      </c>
    </row>
    <row r="1744" spans="1:7" ht="15">
      <c r="A1744" s="86" t="s">
        <v>2729</v>
      </c>
      <c r="B1744" s="86">
        <v>3</v>
      </c>
      <c r="C1744" s="121">
        <v>0</v>
      </c>
      <c r="D1744" s="86" t="s">
        <v>2582</v>
      </c>
      <c r="E1744" s="86" t="b">
        <v>0</v>
      </c>
      <c r="F1744" s="86" t="b">
        <v>0</v>
      </c>
      <c r="G1744" s="86" t="b">
        <v>0</v>
      </c>
    </row>
    <row r="1745" spans="1:7" ht="15">
      <c r="A1745" s="86" t="s">
        <v>3462</v>
      </c>
      <c r="B1745" s="86">
        <v>3</v>
      </c>
      <c r="C1745" s="121">
        <v>0</v>
      </c>
      <c r="D1745" s="86" t="s">
        <v>2582</v>
      </c>
      <c r="E1745" s="86" t="b">
        <v>0</v>
      </c>
      <c r="F1745" s="86" t="b">
        <v>0</v>
      </c>
      <c r="G1745" s="86" t="b">
        <v>0</v>
      </c>
    </row>
    <row r="1746" spans="1:7" ht="15">
      <c r="A1746" s="86" t="s">
        <v>3265</v>
      </c>
      <c r="B1746" s="86">
        <v>3</v>
      </c>
      <c r="C1746" s="121">
        <v>0</v>
      </c>
      <c r="D1746" s="86" t="s">
        <v>2582</v>
      </c>
      <c r="E1746" s="86" t="b">
        <v>0</v>
      </c>
      <c r="F1746" s="86" t="b">
        <v>0</v>
      </c>
      <c r="G1746" s="86" t="b">
        <v>0</v>
      </c>
    </row>
    <row r="1747" spans="1:7" ht="15">
      <c r="A1747" s="86" t="s">
        <v>2715</v>
      </c>
      <c r="B1747" s="86">
        <v>3</v>
      </c>
      <c r="C1747" s="121">
        <v>0</v>
      </c>
      <c r="D1747" s="86" t="s">
        <v>2582</v>
      </c>
      <c r="E1747" s="86" t="b">
        <v>0</v>
      </c>
      <c r="F1747" s="86" t="b">
        <v>0</v>
      </c>
      <c r="G1747" s="86" t="b">
        <v>0</v>
      </c>
    </row>
    <row r="1748" spans="1:7" ht="15">
      <c r="A1748" s="86" t="s">
        <v>2765</v>
      </c>
      <c r="B1748" s="86">
        <v>3</v>
      </c>
      <c r="C1748" s="121">
        <v>0</v>
      </c>
      <c r="D1748" s="86" t="s">
        <v>2582</v>
      </c>
      <c r="E1748" s="86" t="b">
        <v>0</v>
      </c>
      <c r="F1748" s="86" t="b">
        <v>0</v>
      </c>
      <c r="G1748" s="86" t="b">
        <v>0</v>
      </c>
    </row>
    <row r="1749" spans="1:7" ht="15">
      <c r="A1749" s="86" t="s">
        <v>2766</v>
      </c>
      <c r="B1749" s="86">
        <v>3</v>
      </c>
      <c r="C1749" s="121">
        <v>0</v>
      </c>
      <c r="D1749" s="86" t="s">
        <v>2582</v>
      </c>
      <c r="E1749" s="86" t="b">
        <v>0</v>
      </c>
      <c r="F1749" s="86" t="b">
        <v>0</v>
      </c>
      <c r="G1749" s="86" t="b">
        <v>0</v>
      </c>
    </row>
    <row r="1750" spans="1:7" ht="15">
      <c r="A1750" s="86" t="s">
        <v>2741</v>
      </c>
      <c r="B1750" s="86">
        <v>3</v>
      </c>
      <c r="C1750" s="121">
        <v>0</v>
      </c>
      <c r="D1750" s="86" t="s">
        <v>2582</v>
      </c>
      <c r="E1750" s="86" t="b">
        <v>0</v>
      </c>
      <c r="F1750" s="86" t="b">
        <v>0</v>
      </c>
      <c r="G1750" s="86" t="b">
        <v>0</v>
      </c>
    </row>
    <row r="1751" spans="1:7" ht="15">
      <c r="A1751" s="86" t="s">
        <v>293</v>
      </c>
      <c r="B1751" s="86">
        <v>3</v>
      </c>
      <c r="C1751" s="121">
        <v>0</v>
      </c>
      <c r="D1751" s="86" t="s">
        <v>2582</v>
      </c>
      <c r="E1751" s="86" t="b">
        <v>0</v>
      </c>
      <c r="F1751" s="86" t="b">
        <v>0</v>
      </c>
      <c r="G1751" s="86" t="b">
        <v>0</v>
      </c>
    </row>
    <row r="1752" spans="1:7" ht="15">
      <c r="A1752" s="86" t="s">
        <v>2738</v>
      </c>
      <c r="B1752" s="86">
        <v>3</v>
      </c>
      <c r="C1752" s="121">
        <v>0</v>
      </c>
      <c r="D1752" s="86" t="s">
        <v>2582</v>
      </c>
      <c r="E1752" s="86" t="b">
        <v>0</v>
      </c>
      <c r="F1752" s="86" t="b">
        <v>0</v>
      </c>
      <c r="G1752" s="86" t="b">
        <v>0</v>
      </c>
    </row>
    <row r="1753" spans="1:7" ht="15">
      <c r="A1753" s="86" t="s">
        <v>3365</v>
      </c>
      <c r="B1753" s="86">
        <v>3</v>
      </c>
      <c r="C1753" s="121">
        <v>0</v>
      </c>
      <c r="D1753" s="86" t="s">
        <v>2582</v>
      </c>
      <c r="E1753" s="86" t="b">
        <v>0</v>
      </c>
      <c r="F1753" s="86" t="b">
        <v>0</v>
      </c>
      <c r="G1753" s="86" t="b">
        <v>0</v>
      </c>
    </row>
    <row r="1754" spans="1:7" ht="15">
      <c r="A1754" s="86" t="s">
        <v>2739</v>
      </c>
      <c r="B1754" s="86">
        <v>3</v>
      </c>
      <c r="C1754" s="121">
        <v>0</v>
      </c>
      <c r="D1754" s="86" t="s">
        <v>2582</v>
      </c>
      <c r="E1754" s="86" t="b">
        <v>0</v>
      </c>
      <c r="F1754" s="86" t="b">
        <v>0</v>
      </c>
      <c r="G1754" s="86" t="b">
        <v>0</v>
      </c>
    </row>
    <row r="1755" spans="1:7" ht="15">
      <c r="A1755" s="86" t="s">
        <v>3203</v>
      </c>
      <c r="B1755" s="86">
        <v>3</v>
      </c>
      <c r="C1755" s="121">
        <v>0</v>
      </c>
      <c r="D1755" s="86" t="s">
        <v>2582</v>
      </c>
      <c r="E1755" s="86" t="b">
        <v>0</v>
      </c>
      <c r="F1755" s="86" t="b">
        <v>0</v>
      </c>
      <c r="G1755" s="86" t="b">
        <v>0</v>
      </c>
    </row>
    <row r="1756" spans="1:7" ht="15">
      <c r="A1756" s="86" t="s">
        <v>3463</v>
      </c>
      <c r="B1756" s="86">
        <v>3</v>
      </c>
      <c r="C1756" s="121">
        <v>0</v>
      </c>
      <c r="D1756" s="86" t="s">
        <v>2582</v>
      </c>
      <c r="E1756" s="86" t="b">
        <v>0</v>
      </c>
      <c r="F1756" s="86" t="b">
        <v>0</v>
      </c>
      <c r="G1756" s="86" t="b">
        <v>0</v>
      </c>
    </row>
    <row r="1757" spans="1:7" ht="15">
      <c r="A1757" s="86" t="s">
        <v>3464</v>
      </c>
      <c r="B1757" s="86">
        <v>3</v>
      </c>
      <c r="C1757" s="121">
        <v>0</v>
      </c>
      <c r="D1757" s="86" t="s">
        <v>2582</v>
      </c>
      <c r="E1757" s="86" t="b">
        <v>0</v>
      </c>
      <c r="F1757" s="86" t="b">
        <v>0</v>
      </c>
      <c r="G1757" s="86" t="b">
        <v>0</v>
      </c>
    </row>
    <row r="1758" spans="1:7" ht="15">
      <c r="A1758" s="86" t="s">
        <v>3465</v>
      </c>
      <c r="B1758" s="86">
        <v>3</v>
      </c>
      <c r="C1758" s="121">
        <v>0</v>
      </c>
      <c r="D1758" s="86" t="s">
        <v>2582</v>
      </c>
      <c r="E1758" s="86" t="b">
        <v>0</v>
      </c>
      <c r="F1758" s="86" t="b">
        <v>0</v>
      </c>
      <c r="G1758" s="86" t="b">
        <v>0</v>
      </c>
    </row>
    <row r="1759" spans="1:7" ht="15">
      <c r="A1759" s="86" t="s">
        <v>2723</v>
      </c>
      <c r="B1759" s="86">
        <v>3</v>
      </c>
      <c r="C1759" s="121">
        <v>0</v>
      </c>
      <c r="D1759" s="86" t="s">
        <v>2582</v>
      </c>
      <c r="E1759" s="86" t="b">
        <v>0</v>
      </c>
      <c r="F1759" s="86" t="b">
        <v>0</v>
      </c>
      <c r="G1759" s="86" t="b">
        <v>0</v>
      </c>
    </row>
    <row r="1760" spans="1:7" ht="15">
      <c r="A1760" s="86" t="s">
        <v>281</v>
      </c>
      <c r="B1760" s="86">
        <v>3</v>
      </c>
      <c r="C1760" s="121">
        <v>0</v>
      </c>
      <c r="D1760" s="86" t="s">
        <v>2582</v>
      </c>
      <c r="E1760" s="86" t="b">
        <v>0</v>
      </c>
      <c r="F1760" s="86" t="b">
        <v>0</v>
      </c>
      <c r="G1760" s="86" t="b">
        <v>0</v>
      </c>
    </row>
    <row r="1761" spans="1:7" ht="15">
      <c r="A1761" s="86" t="s">
        <v>2722</v>
      </c>
      <c r="B1761" s="86">
        <v>3</v>
      </c>
      <c r="C1761" s="121">
        <v>0</v>
      </c>
      <c r="D1761" s="86" t="s">
        <v>2582</v>
      </c>
      <c r="E1761" s="86" t="b">
        <v>0</v>
      </c>
      <c r="F1761" s="86" t="b">
        <v>0</v>
      </c>
      <c r="G1761" s="86" t="b">
        <v>0</v>
      </c>
    </row>
    <row r="1762" spans="1:7" ht="15">
      <c r="A1762" s="86" t="s">
        <v>3264</v>
      </c>
      <c r="B1762" s="86">
        <v>3</v>
      </c>
      <c r="C1762" s="121">
        <v>0</v>
      </c>
      <c r="D1762" s="86" t="s">
        <v>2582</v>
      </c>
      <c r="E1762" s="86" t="b">
        <v>0</v>
      </c>
      <c r="F1762" s="86" t="b">
        <v>0</v>
      </c>
      <c r="G1762" s="86" t="b">
        <v>0</v>
      </c>
    </row>
    <row r="1763" spans="1:7" ht="15">
      <c r="A1763" s="86" t="s">
        <v>3466</v>
      </c>
      <c r="B1763" s="86">
        <v>3</v>
      </c>
      <c r="C1763" s="121">
        <v>0</v>
      </c>
      <c r="D1763" s="86" t="s">
        <v>2582</v>
      </c>
      <c r="E1763" s="86" t="b">
        <v>0</v>
      </c>
      <c r="F1763" s="86" t="b">
        <v>0</v>
      </c>
      <c r="G1763" s="86" t="b">
        <v>0</v>
      </c>
    </row>
    <row r="1764" spans="1:7" ht="15">
      <c r="A1764" s="86" t="s">
        <v>345</v>
      </c>
      <c r="B1764" s="86">
        <v>3</v>
      </c>
      <c r="C1764" s="121">
        <v>0</v>
      </c>
      <c r="D1764" s="86" t="s">
        <v>2582</v>
      </c>
      <c r="E1764" s="86" t="b">
        <v>0</v>
      </c>
      <c r="F1764" s="86" t="b">
        <v>0</v>
      </c>
      <c r="G1764" s="86" t="b">
        <v>0</v>
      </c>
    </row>
    <row r="1765" spans="1:7" ht="15">
      <c r="A1765" s="86" t="s">
        <v>3266</v>
      </c>
      <c r="B1765" s="86">
        <v>3</v>
      </c>
      <c r="C1765" s="121">
        <v>0</v>
      </c>
      <c r="D1765" s="86" t="s">
        <v>2582</v>
      </c>
      <c r="E1765" s="86" t="b">
        <v>0</v>
      </c>
      <c r="F1765" s="86" t="b">
        <v>0</v>
      </c>
      <c r="G1765" s="86" t="b">
        <v>0</v>
      </c>
    </row>
    <row r="1766" spans="1:7" ht="15">
      <c r="A1766" s="86" t="s">
        <v>3204</v>
      </c>
      <c r="B1766" s="86">
        <v>3</v>
      </c>
      <c r="C1766" s="121">
        <v>0</v>
      </c>
      <c r="D1766" s="86" t="s">
        <v>2582</v>
      </c>
      <c r="E1766" s="86" t="b">
        <v>0</v>
      </c>
      <c r="F1766" s="86" t="b">
        <v>0</v>
      </c>
      <c r="G1766" s="86" t="b">
        <v>0</v>
      </c>
    </row>
    <row r="1767" spans="1:7" ht="15">
      <c r="A1767" s="86" t="s">
        <v>2713</v>
      </c>
      <c r="B1767" s="86">
        <v>3</v>
      </c>
      <c r="C1767" s="121">
        <v>0</v>
      </c>
      <c r="D1767" s="86" t="s">
        <v>2582</v>
      </c>
      <c r="E1767" s="86" t="b">
        <v>0</v>
      </c>
      <c r="F1767" s="86" t="b">
        <v>0</v>
      </c>
      <c r="G1767" s="86" t="b">
        <v>0</v>
      </c>
    </row>
    <row r="1768" spans="1:7" ht="15">
      <c r="A1768" s="86" t="s">
        <v>3238</v>
      </c>
      <c r="B1768" s="86">
        <v>3</v>
      </c>
      <c r="C1768" s="121">
        <v>0</v>
      </c>
      <c r="D1768" s="86" t="s">
        <v>2582</v>
      </c>
      <c r="E1768" s="86" t="b">
        <v>0</v>
      </c>
      <c r="F1768" s="86" t="b">
        <v>0</v>
      </c>
      <c r="G1768" s="86" t="b">
        <v>0</v>
      </c>
    </row>
    <row r="1769" spans="1:7" ht="15">
      <c r="A1769" s="86" t="s">
        <v>2713</v>
      </c>
      <c r="B1769" s="86">
        <v>4</v>
      </c>
      <c r="C1769" s="121">
        <v>0</v>
      </c>
      <c r="D1769" s="86" t="s">
        <v>2583</v>
      </c>
      <c r="E1769" s="86" t="b">
        <v>0</v>
      </c>
      <c r="F1769" s="86" t="b">
        <v>0</v>
      </c>
      <c r="G1769" s="86" t="b">
        <v>0</v>
      </c>
    </row>
    <row r="1770" spans="1:7" ht="15">
      <c r="A1770" s="86" t="s">
        <v>3285</v>
      </c>
      <c r="B1770" s="86">
        <v>3</v>
      </c>
      <c r="C1770" s="121">
        <v>0.010034333188799373</v>
      </c>
      <c r="D1770" s="86" t="s">
        <v>2583</v>
      </c>
      <c r="E1770" s="86" t="b">
        <v>0</v>
      </c>
      <c r="F1770" s="86" t="b">
        <v>0</v>
      </c>
      <c r="G1770" s="86" t="b">
        <v>0</v>
      </c>
    </row>
    <row r="1771" spans="1:7" ht="15">
      <c r="A1771" s="86" t="s">
        <v>3200</v>
      </c>
      <c r="B1771" s="86">
        <v>3</v>
      </c>
      <c r="C1771" s="121">
        <v>0.004164624553609998</v>
      </c>
      <c r="D1771" s="86" t="s">
        <v>2583</v>
      </c>
      <c r="E1771" s="86" t="b">
        <v>0</v>
      </c>
      <c r="F1771" s="86" t="b">
        <v>0</v>
      </c>
      <c r="G1771" s="86" t="b">
        <v>0</v>
      </c>
    </row>
    <row r="1772" spans="1:7" ht="15">
      <c r="A1772" s="86" t="s">
        <v>2651</v>
      </c>
      <c r="B1772" s="86">
        <v>3</v>
      </c>
      <c r="C1772" s="121">
        <v>0.004164624553609998</v>
      </c>
      <c r="D1772" s="86" t="s">
        <v>2583</v>
      </c>
      <c r="E1772" s="86" t="b">
        <v>0</v>
      </c>
      <c r="F1772" s="86" t="b">
        <v>0</v>
      </c>
      <c r="G1772" s="86" t="b">
        <v>0</v>
      </c>
    </row>
    <row r="1773" spans="1:7" ht="15">
      <c r="A1773" s="86" t="s">
        <v>3416</v>
      </c>
      <c r="B1773" s="86">
        <v>2</v>
      </c>
      <c r="C1773" s="121">
        <v>0.006689555459199583</v>
      </c>
      <c r="D1773" s="86" t="s">
        <v>2583</v>
      </c>
      <c r="E1773" s="86" t="b">
        <v>0</v>
      </c>
      <c r="F1773" s="86" t="b">
        <v>0</v>
      </c>
      <c r="G1773" s="86" t="b">
        <v>0</v>
      </c>
    </row>
    <row r="1774" spans="1:7" ht="15">
      <c r="A1774" s="86" t="s">
        <v>3585</v>
      </c>
      <c r="B1774" s="86">
        <v>2</v>
      </c>
      <c r="C1774" s="121">
        <v>0.013379110918399165</v>
      </c>
      <c r="D1774" s="86" t="s">
        <v>2583</v>
      </c>
      <c r="E1774" s="86" t="b">
        <v>0</v>
      </c>
      <c r="F1774" s="86" t="b">
        <v>0</v>
      </c>
      <c r="G1774" s="86" t="b">
        <v>0</v>
      </c>
    </row>
    <row r="1775" spans="1:7" ht="15">
      <c r="A1775" s="86" t="s">
        <v>371</v>
      </c>
      <c r="B1775" s="86">
        <v>2</v>
      </c>
      <c r="C1775" s="121">
        <v>0.006689555459199583</v>
      </c>
      <c r="D1775" s="86" t="s">
        <v>2583</v>
      </c>
      <c r="E1775" s="86" t="b">
        <v>0</v>
      </c>
      <c r="F1775" s="86" t="b">
        <v>0</v>
      </c>
      <c r="G1775" s="86" t="b">
        <v>0</v>
      </c>
    </row>
    <row r="1776" spans="1:7" ht="15">
      <c r="A1776" s="86" t="s">
        <v>2650</v>
      </c>
      <c r="B1776" s="86">
        <v>2</v>
      </c>
      <c r="C1776" s="121">
        <v>0.006689555459199583</v>
      </c>
      <c r="D1776" s="86" t="s">
        <v>2583</v>
      </c>
      <c r="E1776" s="86" t="b">
        <v>0</v>
      </c>
      <c r="F1776" s="86" t="b">
        <v>0</v>
      </c>
      <c r="G1776" s="86" t="b">
        <v>0</v>
      </c>
    </row>
    <row r="1777" spans="1:7" ht="15">
      <c r="A1777" s="86" t="s">
        <v>3502</v>
      </c>
      <c r="B1777" s="86">
        <v>2</v>
      </c>
      <c r="C1777" s="121">
        <v>0.006689555459199583</v>
      </c>
      <c r="D1777" s="86" t="s">
        <v>2583</v>
      </c>
      <c r="E1777" s="86" t="b">
        <v>0</v>
      </c>
      <c r="F1777" s="86" t="b">
        <v>0</v>
      </c>
      <c r="G1777" s="86" t="b">
        <v>0</v>
      </c>
    </row>
    <row r="1778" spans="1:7" ht="15">
      <c r="A1778" s="86" t="s">
        <v>3503</v>
      </c>
      <c r="B1778" s="86">
        <v>2</v>
      </c>
      <c r="C1778" s="121">
        <v>0.006689555459199583</v>
      </c>
      <c r="D1778" s="86" t="s">
        <v>2583</v>
      </c>
      <c r="E1778" s="86" t="b">
        <v>0</v>
      </c>
      <c r="F1778" s="86" t="b">
        <v>0</v>
      </c>
      <c r="G1778" s="86" t="b">
        <v>0</v>
      </c>
    </row>
    <row r="1779" spans="1:7" ht="15">
      <c r="A1779" s="86" t="s">
        <v>3504</v>
      </c>
      <c r="B1779" s="86">
        <v>2</v>
      </c>
      <c r="C1779" s="121">
        <v>0.006689555459199583</v>
      </c>
      <c r="D1779" s="86" t="s">
        <v>2583</v>
      </c>
      <c r="E1779" s="86" t="b">
        <v>0</v>
      </c>
      <c r="F1779" s="86" t="b">
        <v>0</v>
      </c>
      <c r="G1779" s="86" t="b">
        <v>0</v>
      </c>
    </row>
    <row r="1780" spans="1:7" ht="15">
      <c r="A1780" s="86" t="s">
        <v>3505</v>
      </c>
      <c r="B1780" s="86">
        <v>2</v>
      </c>
      <c r="C1780" s="121">
        <v>0.006689555459199583</v>
      </c>
      <c r="D1780" s="86" t="s">
        <v>2583</v>
      </c>
      <c r="E1780" s="86" t="b">
        <v>0</v>
      </c>
      <c r="F1780" s="86" t="b">
        <v>0</v>
      </c>
      <c r="G1780" s="86" t="b">
        <v>0</v>
      </c>
    </row>
    <row r="1781" spans="1:7" ht="15">
      <c r="A1781" s="86" t="s">
        <v>3299</v>
      </c>
      <c r="B1781" s="86">
        <v>2</v>
      </c>
      <c r="C1781" s="121">
        <v>0.006689555459199583</v>
      </c>
      <c r="D1781" s="86" t="s">
        <v>2583</v>
      </c>
      <c r="E1781" s="86" t="b">
        <v>0</v>
      </c>
      <c r="F1781" s="86" t="b">
        <v>0</v>
      </c>
      <c r="G1781" s="86" t="b">
        <v>0</v>
      </c>
    </row>
    <row r="1782" spans="1:7" ht="15">
      <c r="A1782" s="86" t="s">
        <v>3506</v>
      </c>
      <c r="B1782" s="86">
        <v>2</v>
      </c>
      <c r="C1782" s="121">
        <v>0.006689555459199583</v>
      </c>
      <c r="D1782" s="86" t="s">
        <v>2583</v>
      </c>
      <c r="E1782" s="86" t="b">
        <v>1</v>
      </c>
      <c r="F1782" s="86" t="b">
        <v>0</v>
      </c>
      <c r="G1782" s="86" t="b">
        <v>0</v>
      </c>
    </row>
    <row r="1783" spans="1:7" ht="15">
      <c r="A1783" s="86" t="s">
        <v>3507</v>
      </c>
      <c r="B1783" s="86">
        <v>2</v>
      </c>
      <c r="C1783" s="121">
        <v>0.006689555459199583</v>
      </c>
      <c r="D1783" s="86" t="s">
        <v>2583</v>
      </c>
      <c r="E1783" s="86" t="b">
        <v>0</v>
      </c>
      <c r="F1783" s="86" t="b">
        <v>0</v>
      </c>
      <c r="G1783" s="86" t="b">
        <v>0</v>
      </c>
    </row>
    <row r="1784" spans="1:7" ht="15">
      <c r="A1784" s="86" t="s">
        <v>3508</v>
      </c>
      <c r="B1784" s="86">
        <v>2</v>
      </c>
      <c r="C1784" s="121">
        <v>0.006689555459199583</v>
      </c>
      <c r="D1784" s="86" t="s">
        <v>2583</v>
      </c>
      <c r="E1784" s="86" t="b">
        <v>0</v>
      </c>
      <c r="F1784" s="86" t="b">
        <v>0</v>
      </c>
      <c r="G1784" s="86" t="b">
        <v>0</v>
      </c>
    </row>
    <row r="1785" spans="1:7" ht="15">
      <c r="A1785" s="86" t="s">
        <v>3355</v>
      </c>
      <c r="B1785" s="86">
        <v>2</v>
      </c>
      <c r="C1785" s="121">
        <v>0.006689555459199583</v>
      </c>
      <c r="D1785" s="86" t="s">
        <v>2583</v>
      </c>
      <c r="E1785" s="86" t="b">
        <v>0</v>
      </c>
      <c r="F1785" s="86" t="b">
        <v>0</v>
      </c>
      <c r="G1785" s="86" t="b">
        <v>0</v>
      </c>
    </row>
    <row r="1786" spans="1:7" ht="15">
      <c r="A1786" s="86" t="s">
        <v>3509</v>
      </c>
      <c r="B1786" s="86">
        <v>2</v>
      </c>
      <c r="C1786" s="121">
        <v>0.006689555459199583</v>
      </c>
      <c r="D1786" s="86" t="s">
        <v>2583</v>
      </c>
      <c r="E1786" s="86" t="b">
        <v>0</v>
      </c>
      <c r="F1786" s="86" t="b">
        <v>0</v>
      </c>
      <c r="G1786" s="86" t="b">
        <v>0</v>
      </c>
    </row>
    <row r="1787" spans="1:7" ht="15">
      <c r="A1787" s="86" t="s">
        <v>3510</v>
      </c>
      <c r="B1787" s="86">
        <v>2</v>
      </c>
      <c r="C1787" s="121">
        <v>0.006689555459199583</v>
      </c>
      <c r="D1787" s="86" t="s">
        <v>2583</v>
      </c>
      <c r="E1787" s="86" t="b">
        <v>0</v>
      </c>
      <c r="F1787" s="86" t="b">
        <v>0</v>
      </c>
      <c r="G1787" s="86" t="b">
        <v>0</v>
      </c>
    </row>
    <row r="1788" spans="1:7" ht="15">
      <c r="A1788" s="86" t="s">
        <v>3511</v>
      </c>
      <c r="B1788" s="86">
        <v>2</v>
      </c>
      <c r="C1788" s="121">
        <v>0.006689555459199583</v>
      </c>
      <c r="D1788" s="86" t="s">
        <v>2583</v>
      </c>
      <c r="E1788" s="86" t="b">
        <v>0</v>
      </c>
      <c r="F1788" s="86" t="b">
        <v>0</v>
      </c>
      <c r="G1788" s="86" t="b">
        <v>0</v>
      </c>
    </row>
    <row r="1789" spans="1:7" ht="15">
      <c r="A1789" s="86" t="s">
        <v>3512</v>
      </c>
      <c r="B1789" s="86">
        <v>2</v>
      </c>
      <c r="C1789" s="121">
        <v>0.006689555459199583</v>
      </c>
      <c r="D1789" s="86" t="s">
        <v>2583</v>
      </c>
      <c r="E1789" s="86" t="b">
        <v>0</v>
      </c>
      <c r="F1789" s="86" t="b">
        <v>0</v>
      </c>
      <c r="G1789" s="86" t="b">
        <v>0</v>
      </c>
    </row>
    <row r="1790" spans="1:7" ht="15">
      <c r="A1790" s="86" t="s">
        <v>3266</v>
      </c>
      <c r="B1790" s="86">
        <v>2</v>
      </c>
      <c r="C1790" s="121">
        <v>0.006689555459199583</v>
      </c>
      <c r="D1790" s="86" t="s">
        <v>2583</v>
      </c>
      <c r="E1790" s="86" t="b">
        <v>0</v>
      </c>
      <c r="F1790" s="86" t="b">
        <v>0</v>
      </c>
      <c r="G1790" s="86" t="b">
        <v>0</v>
      </c>
    </row>
    <row r="1791" spans="1:7" ht="15">
      <c r="A1791" s="86" t="s">
        <v>3204</v>
      </c>
      <c r="B1791" s="86">
        <v>2</v>
      </c>
      <c r="C1791" s="121">
        <v>0.006689555459199583</v>
      </c>
      <c r="D1791" s="86" t="s">
        <v>2583</v>
      </c>
      <c r="E1791" s="86" t="b">
        <v>0</v>
      </c>
      <c r="F1791" s="86" t="b">
        <v>0</v>
      </c>
      <c r="G1791" s="86" t="b">
        <v>0</v>
      </c>
    </row>
    <row r="1792" spans="1:7" ht="15">
      <c r="A1792" s="86" t="s">
        <v>3513</v>
      </c>
      <c r="B1792" s="86">
        <v>2</v>
      </c>
      <c r="C1792" s="121">
        <v>0.006689555459199583</v>
      </c>
      <c r="D1792" s="86" t="s">
        <v>2583</v>
      </c>
      <c r="E1792" s="86" t="b">
        <v>0</v>
      </c>
      <c r="F1792" s="86" t="b">
        <v>0</v>
      </c>
      <c r="G1792" s="86" t="b">
        <v>0</v>
      </c>
    </row>
    <row r="1793" spans="1:7" ht="15">
      <c r="A1793" s="86" t="s">
        <v>3262</v>
      </c>
      <c r="B1793" s="86">
        <v>2</v>
      </c>
      <c r="C1793" s="121">
        <v>0.006689555459199583</v>
      </c>
      <c r="D1793" s="86" t="s">
        <v>2583</v>
      </c>
      <c r="E1793" s="86" t="b">
        <v>0</v>
      </c>
      <c r="F1793" s="86" t="b">
        <v>0</v>
      </c>
      <c r="G1793" s="86" t="b">
        <v>0</v>
      </c>
    </row>
    <row r="1794" spans="1:7" ht="15">
      <c r="A1794" s="86" t="s">
        <v>3514</v>
      </c>
      <c r="B1794" s="86">
        <v>2</v>
      </c>
      <c r="C1794" s="121">
        <v>0.006689555459199583</v>
      </c>
      <c r="D1794" s="86" t="s">
        <v>2583</v>
      </c>
      <c r="E1794" s="86" t="b">
        <v>0</v>
      </c>
      <c r="F1794" s="86" t="b">
        <v>0</v>
      </c>
      <c r="G1794" s="86" t="b">
        <v>0</v>
      </c>
    </row>
    <row r="1795" spans="1:7" ht="15">
      <c r="A1795" s="86" t="s">
        <v>3515</v>
      </c>
      <c r="B1795" s="86">
        <v>2</v>
      </c>
      <c r="C1795" s="121">
        <v>0.006689555459199583</v>
      </c>
      <c r="D1795" s="86" t="s">
        <v>2583</v>
      </c>
      <c r="E1795" s="86" t="b">
        <v>0</v>
      </c>
      <c r="F1795" s="86" t="b">
        <v>0</v>
      </c>
      <c r="G1795" s="86" t="b">
        <v>0</v>
      </c>
    </row>
    <row r="1796" spans="1:7" ht="15">
      <c r="A1796" s="86" t="s">
        <v>3516</v>
      </c>
      <c r="B1796" s="86">
        <v>2</v>
      </c>
      <c r="C1796" s="121">
        <v>0.006689555459199583</v>
      </c>
      <c r="D1796" s="86" t="s">
        <v>2583</v>
      </c>
      <c r="E1796" s="86" t="b">
        <v>0</v>
      </c>
      <c r="F1796" s="86" t="b">
        <v>0</v>
      </c>
      <c r="G1796" s="86" t="b">
        <v>0</v>
      </c>
    </row>
    <row r="1797" spans="1:7" ht="15">
      <c r="A1797" s="86" t="s">
        <v>3187</v>
      </c>
      <c r="B1797" s="86">
        <v>6</v>
      </c>
      <c r="C1797" s="121">
        <v>0</v>
      </c>
      <c r="D1797" s="86" t="s">
        <v>2584</v>
      </c>
      <c r="E1797" s="86" t="b">
        <v>0</v>
      </c>
      <c r="F1797" s="86" t="b">
        <v>0</v>
      </c>
      <c r="G1797" s="86" t="b">
        <v>0</v>
      </c>
    </row>
    <row r="1798" spans="1:7" ht="15">
      <c r="A1798" s="86" t="s">
        <v>299</v>
      </c>
      <c r="B1798" s="86">
        <v>3</v>
      </c>
      <c r="C1798" s="121">
        <v>0</v>
      </c>
      <c r="D1798" s="86" t="s">
        <v>2584</v>
      </c>
      <c r="E1798" s="86" t="b">
        <v>0</v>
      </c>
      <c r="F1798" s="86" t="b">
        <v>0</v>
      </c>
      <c r="G1798" s="86" t="b">
        <v>0</v>
      </c>
    </row>
    <row r="1799" spans="1:7" ht="15">
      <c r="A1799" s="86" t="s">
        <v>3197</v>
      </c>
      <c r="B1799" s="86">
        <v>3</v>
      </c>
      <c r="C1799" s="121">
        <v>0</v>
      </c>
      <c r="D1799" s="86" t="s">
        <v>2584</v>
      </c>
      <c r="E1799" s="86" t="b">
        <v>0</v>
      </c>
      <c r="F1799" s="86" t="b">
        <v>0</v>
      </c>
      <c r="G1799" s="86" t="b">
        <v>0</v>
      </c>
    </row>
    <row r="1800" spans="1:7" ht="15">
      <c r="A1800" s="86" t="s">
        <v>2719</v>
      </c>
      <c r="B1800" s="86">
        <v>3</v>
      </c>
      <c r="C1800" s="121">
        <v>0</v>
      </c>
      <c r="D1800" s="86" t="s">
        <v>2584</v>
      </c>
      <c r="E1800" s="86" t="b">
        <v>0</v>
      </c>
      <c r="F1800" s="86" t="b">
        <v>0</v>
      </c>
      <c r="G1800" s="86" t="b">
        <v>0</v>
      </c>
    </row>
    <row r="1801" spans="1:7" ht="15">
      <c r="A1801" s="86" t="s">
        <v>3397</v>
      </c>
      <c r="B1801" s="86">
        <v>3</v>
      </c>
      <c r="C1801" s="121">
        <v>0</v>
      </c>
      <c r="D1801" s="86" t="s">
        <v>2584</v>
      </c>
      <c r="E1801" s="86" t="b">
        <v>0</v>
      </c>
      <c r="F1801" s="86" t="b">
        <v>0</v>
      </c>
      <c r="G1801" s="86" t="b">
        <v>0</v>
      </c>
    </row>
    <row r="1802" spans="1:7" ht="15">
      <c r="A1802" s="86" t="s">
        <v>3398</v>
      </c>
      <c r="B1802" s="86">
        <v>3</v>
      </c>
      <c r="C1802" s="121">
        <v>0</v>
      </c>
      <c r="D1802" s="86" t="s">
        <v>2584</v>
      </c>
      <c r="E1802" s="86" t="b">
        <v>0</v>
      </c>
      <c r="F1802" s="86" t="b">
        <v>0</v>
      </c>
      <c r="G1802" s="86" t="b">
        <v>0</v>
      </c>
    </row>
    <row r="1803" spans="1:7" ht="15">
      <c r="A1803" s="86" t="s">
        <v>2723</v>
      </c>
      <c r="B1803" s="86">
        <v>3</v>
      </c>
      <c r="C1803" s="121">
        <v>0</v>
      </c>
      <c r="D1803" s="86" t="s">
        <v>2584</v>
      </c>
      <c r="E1803" s="86" t="b">
        <v>0</v>
      </c>
      <c r="F1803" s="86" t="b">
        <v>0</v>
      </c>
      <c r="G1803" s="86" t="b">
        <v>0</v>
      </c>
    </row>
    <row r="1804" spans="1:7" ht="15">
      <c r="A1804" s="86" t="s">
        <v>300</v>
      </c>
      <c r="B1804" s="86">
        <v>3</v>
      </c>
      <c r="C1804" s="121">
        <v>0</v>
      </c>
      <c r="D1804" s="86" t="s">
        <v>2584</v>
      </c>
      <c r="E1804" s="86" t="b">
        <v>0</v>
      </c>
      <c r="F1804" s="86" t="b">
        <v>0</v>
      </c>
      <c r="G1804" s="86" t="b">
        <v>0</v>
      </c>
    </row>
    <row r="1805" spans="1:7" ht="15">
      <c r="A1805" s="86" t="s">
        <v>3272</v>
      </c>
      <c r="B1805" s="86">
        <v>3</v>
      </c>
      <c r="C1805" s="121">
        <v>0</v>
      </c>
      <c r="D1805" s="86" t="s">
        <v>2584</v>
      </c>
      <c r="E1805" s="86" t="b">
        <v>0</v>
      </c>
      <c r="F1805" s="86" t="b">
        <v>0</v>
      </c>
      <c r="G1805" s="86" t="b">
        <v>0</v>
      </c>
    </row>
    <row r="1806" spans="1:7" ht="15">
      <c r="A1806" s="86" t="s">
        <v>3399</v>
      </c>
      <c r="B1806" s="86">
        <v>3</v>
      </c>
      <c r="C1806" s="121">
        <v>0</v>
      </c>
      <c r="D1806" s="86" t="s">
        <v>2584</v>
      </c>
      <c r="E1806" s="86" t="b">
        <v>0</v>
      </c>
      <c r="F1806" s="86" t="b">
        <v>0</v>
      </c>
      <c r="G1806" s="86" t="b">
        <v>0</v>
      </c>
    </row>
    <row r="1807" spans="1:7" ht="15">
      <c r="A1807" s="86" t="s">
        <v>3241</v>
      </c>
      <c r="B1807" s="86">
        <v>3</v>
      </c>
      <c r="C1807" s="121">
        <v>0</v>
      </c>
      <c r="D1807" s="86" t="s">
        <v>2584</v>
      </c>
      <c r="E1807" s="86" t="b">
        <v>0</v>
      </c>
      <c r="F1807" s="86" t="b">
        <v>0</v>
      </c>
      <c r="G1807" s="86" t="b">
        <v>0</v>
      </c>
    </row>
    <row r="1808" spans="1:7" ht="15">
      <c r="A1808" s="86" t="s">
        <v>3218</v>
      </c>
      <c r="B1808" s="86">
        <v>3</v>
      </c>
      <c r="C1808" s="121">
        <v>0</v>
      </c>
      <c r="D1808" s="86" t="s">
        <v>2584</v>
      </c>
      <c r="E1808" s="86" t="b">
        <v>0</v>
      </c>
      <c r="F1808" s="86" t="b">
        <v>0</v>
      </c>
      <c r="G1808" s="86" t="b">
        <v>0</v>
      </c>
    </row>
    <row r="1809" spans="1:7" ht="15">
      <c r="A1809" s="86" t="s">
        <v>3222</v>
      </c>
      <c r="B1809" s="86">
        <v>3</v>
      </c>
      <c r="C1809" s="121">
        <v>0</v>
      </c>
      <c r="D1809" s="86" t="s">
        <v>2584</v>
      </c>
      <c r="E1809" s="86" t="b">
        <v>0</v>
      </c>
      <c r="F1809" s="86" t="b">
        <v>0</v>
      </c>
      <c r="G1809" s="86" t="b">
        <v>0</v>
      </c>
    </row>
    <row r="1810" spans="1:7" ht="15">
      <c r="A1810" s="86" t="s">
        <v>3400</v>
      </c>
      <c r="B1810" s="86">
        <v>3</v>
      </c>
      <c r="C1810" s="121">
        <v>0</v>
      </c>
      <c r="D1810" s="86" t="s">
        <v>2584</v>
      </c>
      <c r="E1810" s="86" t="b">
        <v>0</v>
      </c>
      <c r="F1810" s="86" t="b">
        <v>0</v>
      </c>
      <c r="G1810" s="86" t="b">
        <v>0</v>
      </c>
    </row>
    <row r="1811" spans="1:7" ht="15">
      <c r="A1811" s="86" t="s">
        <v>2722</v>
      </c>
      <c r="B1811" s="86">
        <v>3</v>
      </c>
      <c r="C1811" s="121">
        <v>0</v>
      </c>
      <c r="D1811" s="86" t="s">
        <v>2584</v>
      </c>
      <c r="E1811" s="86" t="b">
        <v>0</v>
      </c>
      <c r="F1811" s="86" t="b">
        <v>0</v>
      </c>
      <c r="G1811" s="86" t="b">
        <v>0</v>
      </c>
    </row>
    <row r="1812" spans="1:7" ht="15">
      <c r="A1812" s="86" t="s">
        <v>3319</v>
      </c>
      <c r="B1812" s="86">
        <v>3</v>
      </c>
      <c r="C1812" s="121">
        <v>0</v>
      </c>
      <c r="D1812" s="86" t="s">
        <v>2584</v>
      </c>
      <c r="E1812" s="86" t="b">
        <v>0</v>
      </c>
      <c r="F1812" s="86" t="b">
        <v>0</v>
      </c>
      <c r="G1812" s="86" t="b">
        <v>0</v>
      </c>
    </row>
    <row r="1813" spans="1:7" ht="15">
      <c r="A1813" s="86" t="s">
        <v>2727</v>
      </c>
      <c r="B1813" s="86">
        <v>3</v>
      </c>
      <c r="C1813" s="121">
        <v>0</v>
      </c>
      <c r="D1813" s="86" t="s">
        <v>2584</v>
      </c>
      <c r="E1813" s="86" t="b">
        <v>0</v>
      </c>
      <c r="F1813" s="86" t="b">
        <v>0</v>
      </c>
      <c r="G1813" s="86" t="b">
        <v>0</v>
      </c>
    </row>
    <row r="1814" spans="1:7" ht="15">
      <c r="A1814" s="86" t="s">
        <v>3401</v>
      </c>
      <c r="B1814" s="86">
        <v>3</v>
      </c>
      <c r="C1814" s="121">
        <v>0</v>
      </c>
      <c r="D1814" s="86" t="s">
        <v>2584</v>
      </c>
      <c r="E1814" s="86" t="b">
        <v>0</v>
      </c>
      <c r="F1814" s="86" t="b">
        <v>0</v>
      </c>
      <c r="G1814" s="86" t="b">
        <v>0</v>
      </c>
    </row>
    <row r="1815" spans="1:7" ht="15">
      <c r="A1815" s="86" t="s">
        <v>3402</v>
      </c>
      <c r="B1815" s="86">
        <v>3</v>
      </c>
      <c r="C1815" s="121">
        <v>0</v>
      </c>
      <c r="D1815" s="86" t="s">
        <v>2584</v>
      </c>
      <c r="E1815" s="86" t="b">
        <v>0</v>
      </c>
      <c r="F1815" s="86" t="b">
        <v>0</v>
      </c>
      <c r="G1815" s="86" t="b">
        <v>0</v>
      </c>
    </row>
    <row r="1816" spans="1:7" ht="15">
      <c r="A1816" s="86" t="s">
        <v>2769</v>
      </c>
      <c r="B1816" s="86">
        <v>3</v>
      </c>
      <c r="C1816" s="121">
        <v>0</v>
      </c>
      <c r="D1816" s="86" t="s">
        <v>2584</v>
      </c>
      <c r="E1816" s="86" t="b">
        <v>0</v>
      </c>
      <c r="F1816" s="86" t="b">
        <v>0</v>
      </c>
      <c r="G1816" s="86" t="b">
        <v>0</v>
      </c>
    </row>
    <row r="1817" spans="1:7" ht="15">
      <c r="A1817" s="86" t="s">
        <v>3251</v>
      </c>
      <c r="B1817" s="86">
        <v>3</v>
      </c>
      <c r="C1817" s="121">
        <v>0</v>
      </c>
      <c r="D1817" s="86" t="s">
        <v>2584</v>
      </c>
      <c r="E1817" s="86" t="b">
        <v>0</v>
      </c>
      <c r="F1817" s="86" t="b">
        <v>0</v>
      </c>
      <c r="G1817" s="86" t="b">
        <v>0</v>
      </c>
    </row>
    <row r="1818" spans="1:7" ht="15">
      <c r="A1818" s="86" t="s">
        <v>3293</v>
      </c>
      <c r="B1818" s="86">
        <v>3</v>
      </c>
      <c r="C1818" s="121">
        <v>0</v>
      </c>
      <c r="D1818" s="86" t="s">
        <v>2584</v>
      </c>
      <c r="E1818" s="86" t="b">
        <v>0</v>
      </c>
      <c r="F1818" s="86" t="b">
        <v>0</v>
      </c>
      <c r="G1818" s="86" t="b">
        <v>0</v>
      </c>
    </row>
    <row r="1819" spans="1:7" ht="15">
      <c r="A1819" s="86" t="s">
        <v>2649</v>
      </c>
      <c r="B1819" s="86">
        <v>3</v>
      </c>
      <c r="C1819" s="121">
        <v>0</v>
      </c>
      <c r="D1819" s="86" t="s">
        <v>2584</v>
      </c>
      <c r="E1819" s="86" t="b">
        <v>0</v>
      </c>
      <c r="F1819" s="86" t="b">
        <v>0</v>
      </c>
      <c r="G1819" s="86" t="b">
        <v>0</v>
      </c>
    </row>
    <row r="1820" spans="1:7" ht="15">
      <c r="A1820" s="86" t="s">
        <v>3403</v>
      </c>
      <c r="B1820" s="86">
        <v>3</v>
      </c>
      <c r="C1820" s="121">
        <v>0</v>
      </c>
      <c r="D1820" s="86" t="s">
        <v>2584</v>
      </c>
      <c r="E1820" s="86" t="b">
        <v>0</v>
      </c>
      <c r="F1820" s="86" t="b">
        <v>0</v>
      </c>
      <c r="G1820" s="86" t="b">
        <v>0</v>
      </c>
    </row>
    <row r="1821" spans="1:7" ht="15">
      <c r="A1821" s="86" t="s">
        <v>2713</v>
      </c>
      <c r="B1821" s="86">
        <v>3</v>
      </c>
      <c r="C1821" s="121">
        <v>0</v>
      </c>
      <c r="D1821" s="86" t="s">
        <v>2584</v>
      </c>
      <c r="E1821" s="86" t="b">
        <v>0</v>
      </c>
      <c r="F1821" s="86" t="b">
        <v>0</v>
      </c>
      <c r="G1821" s="86" t="b">
        <v>0</v>
      </c>
    </row>
    <row r="1822" spans="1:7" ht="15">
      <c r="A1822" s="86" t="s">
        <v>2715</v>
      </c>
      <c r="B1822" s="86">
        <v>6</v>
      </c>
      <c r="C1822" s="121">
        <v>0</v>
      </c>
      <c r="D1822" s="86" t="s">
        <v>2585</v>
      </c>
      <c r="E1822" s="86" t="b">
        <v>0</v>
      </c>
      <c r="F1822" s="86" t="b">
        <v>0</v>
      </c>
      <c r="G1822" s="86" t="b">
        <v>0</v>
      </c>
    </row>
    <row r="1823" spans="1:7" ht="15">
      <c r="A1823" s="86" t="s">
        <v>2713</v>
      </c>
      <c r="B1823" s="86">
        <v>5</v>
      </c>
      <c r="C1823" s="121">
        <v>0</v>
      </c>
      <c r="D1823" s="86" t="s">
        <v>2585</v>
      </c>
      <c r="E1823" s="86" t="b">
        <v>0</v>
      </c>
      <c r="F1823" s="86" t="b">
        <v>0</v>
      </c>
      <c r="G1823" s="86" t="b">
        <v>0</v>
      </c>
    </row>
    <row r="1824" spans="1:7" ht="15">
      <c r="A1824" s="86" t="s">
        <v>3189</v>
      </c>
      <c r="B1824" s="86">
        <v>4</v>
      </c>
      <c r="C1824" s="121">
        <v>0.004785679654718835</v>
      </c>
      <c r="D1824" s="86" t="s">
        <v>2585</v>
      </c>
      <c r="E1824" s="86" t="b">
        <v>0</v>
      </c>
      <c r="F1824" s="86" t="b">
        <v>0</v>
      </c>
      <c r="G1824" s="86" t="b">
        <v>0</v>
      </c>
    </row>
    <row r="1825" spans="1:7" ht="15">
      <c r="A1825" s="86" t="s">
        <v>3184</v>
      </c>
      <c r="B1825" s="86">
        <v>4</v>
      </c>
      <c r="C1825" s="121">
        <v>0.004785679654718835</v>
      </c>
      <c r="D1825" s="86" t="s">
        <v>2585</v>
      </c>
      <c r="E1825" s="86" t="b">
        <v>0</v>
      </c>
      <c r="F1825" s="86" t="b">
        <v>0</v>
      </c>
      <c r="G1825" s="86" t="b">
        <v>0</v>
      </c>
    </row>
    <row r="1826" spans="1:7" ht="15">
      <c r="A1826" s="86" t="s">
        <v>3155</v>
      </c>
      <c r="B1826" s="86">
        <v>4</v>
      </c>
      <c r="C1826" s="121">
        <v>0.004785679654718835</v>
      </c>
      <c r="D1826" s="86" t="s">
        <v>2585</v>
      </c>
      <c r="E1826" s="86" t="b">
        <v>0</v>
      </c>
      <c r="F1826" s="86" t="b">
        <v>0</v>
      </c>
      <c r="G1826" s="86" t="b">
        <v>0</v>
      </c>
    </row>
    <row r="1827" spans="1:7" ht="15">
      <c r="A1827" s="86" t="s">
        <v>2725</v>
      </c>
      <c r="B1827" s="86">
        <v>4</v>
      </c>
      <c r="C1827" s="121">
        <v>0.004785679654718835</v>
      </c>
      <c r="D1827" s="86" t="s">
        <v>2585</v>
      </c>
      <c r="E1827" s="86" t="b">
        <v>0</v>
      </c>
      <c r="F1827" s="86" t="b">
        <v>0</v>
      </c>
      <c r="G1827" s="86" t="b">
        <v>0</v>
      </c>
    </row>
    <row r="1828" spans="1:7" ht="15">
      <c r="A1828" s="86" t="s">
        <v>3381</v>
      </c>
      <c r="B1828" s="86">
        <v>4</v>
      </c>
      <c r="C1828" s="121">
        <v>0.004785679654718835</v>
      </c>
      <c r="D1828" s="86" t="s">
        <v>2585</v>
      </c>
      <c r="E1828" s="86" t="b">
        <v>0</v>
      </c>
      <c r="F1828" s="86" t="b">
        <v>0</v>
      </c>
      <c r="G1828" s="86" t="b">
        <v>0</v>
      </c>
    </row>
    <row r="1829" spans="1:7" ht="15">
      <c r="A1829" s="86" t="s">
        <v>2765</v>
      </c>
      <c r="B1829" s="86">
        <v>4</v>
      </c>
      <c r="C1829" s="121">
        <v>0.004785679654718835</v>
      </c>
      <c r="D1829" s="86" t="s">
        <v>2585</v>
      </c>
      <c r="E1829" s="86" t="b">
        <v>0</v>
      </c>
      <c r="F1829" s="86" t="b">
        <v>0</v>
      </c>
      <c r="G1829" s="86" t="b">
        <v>0</v>
      </c>
    </row>
    <row r="1830" spans="1:7" ht="15">
      <c r="A1830" s="86" t="s">
        <v>2722</v>
      </c>
      <c r="B1830" s="86">
        <v>4</v>
      </c>
      <c r="C1830" s="121">
        <v>0.004785679654718835</v>
      </c>
      <c r="D1830" s="86" t="s">
        <v>2585</v>
      </c>
      <c r="E1830" s="86" t="b">
        <v>0</v>
      </c>
      <c r="F1830" s="86" t="b">
        <v>0</v>
      </c>
      <c r="G1830" s="86" t="b">
        <v>0</v>
      </c>
    </row>
    <row r="1831" spans="1:7" ht="15">
      <c r="A1831" s="86" t="s">
        <v>2766</v>
      </c>
      <c r="B1831" s="86">
        <v>4</v>
      </c>
      <c r="C1831" s="121">
        <v>0.004785679654718835</v>
      </c>
      <c r="D1831" s="86" t="s">
        <v>2585</v>
      </c>
      <c r="E1831" s="86" t="b">
        <v>0</v>
      </c>
      <c r="F1831" s="86" t="b">
        <v>0</v>
      </c>
      <c r="G1831" s="86" t="b">
        <v>0</v>
      </c>
    </row>
    <row r="1832" spans="1:7" ht="15">
      <c r="A1832" s="86" t="s">
        <v>2741</v>
      </c>
      <c r="B1832" s="86">
        <v>4</v>
      </c>
      <c r="C1832" s="121">
        <v>0.004785679654718835</v>
      </c>
      <c r="D1832" s="86" t="s">
        <v>2585</v>
      </c>
      <c r="E1832" s="86" t="b">
        <v>0</v>
      </c>
      <c r="F1832" s="86" t="b">
        <v>0</v>
      </c>
      <c r="G1832" s="86" t="b">
        <v>0</v>
      </c>
    </row>
    <row r="1833" spans="1:7" ht="15">
      <c r="A1833" s="86" t="s">
        <v>2716</v>
      </c>
      <c r="B1833" s="86">
        <v>4</v>
      </c>
      <c r="C1833" s="121">
        <v>0.004785679654718835</v>
      </c>
      <c r="D1833" s="86" t="s">
        <v>2585</v>
      </c>
      <c r="E1833" s="86" t="b">
        <v>0</v>
      </c>
      <c r="F1833" s="86" t="b">
        <v>0</v>
      </c>
      <c r="G1833" s="86" t="b">
        <v>0</v>
      </c>
    </row>
    <row r="1834" spans="1:7" ht="15">
      <c r="A1834" s="86" t="s">
        <v>554</v>
      </c>
      <c r="B1834" s="86">
        <v>4</v>
      </c>
      <c r="C1834" s="121">
        <v>0.004785679654718835</v>
      </c>
      <c r="D1834" s="86" t="s">
        <v>2585</v>
      </c>
      <c r="E1834" s="86" t="b">
        <v>0</v>
      </c>
      <c r="F1834" s="86" t="b">
        <v>0</v>
      </c>
      <c r="G183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2019-10-10T15:12:26Z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